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drawings/drawing66.xml" ContentType="application/vnd.openxmlformats-officedocument.drawing+xml"/>
  <Override PartName="/xl/drawings/drawing67.xml" ContentType="application/vnd.openxmlformats-officedocument.drawing+xml"/>
  <Override PartName="/xl/drawings/drawing68.xml" ContentType="application/vnd.openxmlformats-officedocument.drawing+xml"/>
  <Override PartName="/xl/drawings/drawing69.xml" ContentType="application/vnd.openxmlformats-officedocument.drawing+xml"/>
  <Override PartName="/xl/drawings/drawing70.xml" ContentType="application/vnd.openxmlformats-officedocument.drawing+xml"/>
  <Override PartName="/xl/drawings/drawing71.xml" ContentType="application/vnd.openxmlformats-officedocument.drawing+xml"/>
  <Override PartName="/xl/drawings/drawing72.xml" ContentType="application/vnd.openxmlformats-officedocument.drawing+xml"/>
  <Override PartName="/xl/drawings/drawing73.xml" ContentType="application/vnd.openxmlformats-officedocument.drawing+xml"/>
  <Override PartName="/xl/drawings/drawing74.xml" ContentType="application/vnd.openxmlformats-officedocument.drawing+xml"/>
  <Override PartName="/xl/drawings/drawing75.xml" ContentType="application/vnd.openxmlformats-officedocument.drawing+xml"/>
  <Override PartName="/xl/drawings/drawing76.xml" ContentType="application/vnd.openxmlformats-officedocument.drawing+xml"/>
  <Override PartName="/xl/drawings/drawing77.xml" ContentType="application/vnd.openxmlformats-officedocument.drawing+xml"/>
  <Override PartName="/xl/drawings/drawing78.xml" ContentType="application/vnd.openxmlformats-officedocument.drawing+xml"/>
  <Override PartName="/xl/drawings/drawing79.xml" ContentType="application/vnd.openxmlformats-officedocument.drawing+xml"/>
  <Override PartName="/xl/drawings/drawing80.xml" ContentType="application/vnd.openxmlformats-officedocument.drawing+xml"/>
  <Override PartName="/xl/drawings/drawing81.xml" ContentType="application/vnd.openxmlformats-officedocument.drawing+xml"/>
  <Override PartName="/xl/drawings/drawing8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Žďár nad Sázavou - Sázava u Žďáru\ZM08\Do soutěže\"/>
    </mc:Choice>
  </mc:AlternateContent>
  <bookViews>
    <workbookView xWindow="0" yWindow="0" windowWidth="0" windowHeight="0"/>
  </bookViews>
  <sheets>
    <sheet name="Rekapitulace" sheetId="83" r:id="rId1"/>
    <sheet name="D.1.1PS 11-01-11" sheetId="2" r:id="rId2"/>
    <sheet name="D.1.1PS 11-01-12" sheetId="3" r:id="rId3"/>
    <sheet name="D.1.1PS 11-01-21" sheetId="4" r:id="rId4"/>
    <sheet name="D.1.1PS 11-01-21.1_4" sheetId="5" r:id="rId5"/>
    <sheet name="D.1.2PS 10-02-51" sheetId="6" r:id="rId6"/>
    <sheet name="D.1.2PS 10-02-52.1" sheetId="7" r:id="rId7"/>
    <sheet name="D.1.2PS 10-02-81" sheetId="8" r:id="rId8"/>
    <sheet name="D.1.2PS 11-02-01" sheetId="9" r:id="rId9"/>
    <sheet name="D.1.2PS 11-02-11" sheetId="10" r:id="rId10"/>
    <sheet name="D.1.2PS 11-02-12" sheetId="11" r:id="rId11"/>
    <sheet name="D.1.2PS 11-02-21" sheetId="12" r:id="rId12"/>
    <sheet name="D.1.2PS 11-02-41" sheetId="13" r:id="rId13"/>
    <sheet name="D.1.2PS 11-02-62" sheetId="14" r:id="rId14"/>
    <sheet name="D.1.3PS 11-03-11" sheetId="15" r:id="rId15"/>
    <sheet name="D.1.3PS 11-03-61" sheetId="16" r:id="rId16"/>
    <sheet name="D.1.4PS 01-04-51" sheetId="17" r:id="rId17"/>
    <sheet name="D.1.4PS 11-04-31_4" sheetId="18" r:id="rId18"/>
    <sheet name="D.2.1.1SK 01-00-02SK 01-00-02.1" sheetId="19" r:id="rId19"/>
    <sheet name="D.2.1.1SK 01-00-02SK 01-00-02.2" sheetId="20" r:id="rId20"/>
    <sheet name="D.2.1.1SK 01-00-02SK 01-00-02.3" sheetId="21" r:id="rId21"/>
    <sheet name="D.2.1.1SK 01-00-02SK 01-00-02.4" sheetId="22" r:id="rId22"/>
    <sheet name="D.2.1.1SK 01-00-02SK 01-00-02.5" sheetId="23" r:id="rId23"/>
    <sheet name="D.2.1.1SK 01-00-02SK 01-00-02.6" sheetId="24" r:id="rId24"/>
    <sheet name="D.2.1.1SK 01-00-02SK 01-00-02.7" sheetId="25" r:id="rId25"/>
    <sheet name="D.2.1.1SO 01-10-01" sheetId="26" r:id="rId26"/>
    <sheet name="D.2.1.1SO 01-11-01" sheetId="27" r:id="rId27"/>
    <sheet name="D.2.1.1SO 11-14-01" sheetId="28" r:id="rId28"/>
    <sheet name="D.2.1.2SO 01-12-01" sheetId="29" r:id="rId29"/>
    <sheet name="D.2.1.4SO 11-20-01" sheetId="30" r:id="rId30"/>
    <sheet name="D.2.1.4SO 11-20-02" sheetId="31" r:id="rId31"/>
    <sheet name="D.2.1.4SO 11-20-03" sheetId="32" r:id="rId32"/>
    <sheet name="D.2.1.4SO 11-20-04" sheetId="33" r:id="rId33"/>
    <sheet name="D.2.1.4SO 11-20-05" sheetId="34" r:id="rId34"/>
    <sheet name="D.2.1.4SO 11-20-06" sheetId="35" r:id="rId35"/>
    <sheet name="D.2.1.4SO 11-21-01" sheetId="36" r:id="rId36"/>
    <sheet name="D.2.1.4SO 11-21-02" sheetId="37" r:id="rId37"/>
    <sheet name="D.2.1.4SO 11-21-03" sheetId="38" r:id="rId38"/>
    <sheet name="D.2.1.4SO 11-21-04" sheetId="39" r:id="rId39"/>
    <sheet name="D.2.1.4SO 11-21-05" sheetId="40" r:id="rId40"/>
    <sheet name="D.2.1.4SO 11-21-06" sheetId="41" r:id="rId41"/>
    <sheet name="D.2.1.4SO 11-21-07" sheetId="42" r:id="rId42"/>
    <sheet name="D.2.1.4SO 11-21-08" sheetId="43" r:id="rId43"/>
    <sheet name="D.2.1.4SO 11-22-01" sheetId="44" r:id="rId44"/>
    <sheet name="D.2.1.4SO 11-22-02" sheetId="45" r:id="rId45"/>
    <sheet name="D.2.1.4SO 11-23-01" sheetId="46" r:id="rId46"/>
    <sheet name="D.2.1.4SO 11-24-01" sheetId="47" r:id="rId47"/>
    <sheet name="D.2.1.4SO 11-24-02" sheetId="48" r:id="rId48"/>
    <sheet name="D.2.1.4SO 11-24-03" sheetId="49" r:id="rId49"/>
    <sheet name="D.2.1.4SO 11-24-04" sheetId="50" r:id="rId50"/>
    <sheet name="D.2.1.4SO 11-25-01" sheetId="51" r:id="rId51"/>
    <sheet name="D.2.1.6SO 11-32-01" sheetId="52" r:id="rId52"/>
    <sheet name="D.2.1.8SO 11-50-01" sheetId="53" r:id="rId53"/>
    <sheet name="D.2.1.8SO 11-50-02" sheetId="54" r:id="rId54"/>
    <sheet name="D.2.1.8SO 11-50-03" sheetId="55" r:id="rId55"/>
    <sheet name="D.2.1.8SO 11-50-04SO 11-50-04.a" sheetId="56" r:id="rId56"/>
    <sheet name="D.2.1.8SO 11-50-04SO 11-50-04.b" sheetId="57" r:id="rId57"/>
    <sheet name="D.2.1.8SO 11-50-05" sheetId="58" r:id="rId58"/>
    <sheet name="D.2.1.8SO 11-50-06" sheetId="59" r:id="rId59"/>
    <sheet name="D.2.1.8SO 11-50-07" sheetId="60" r:id="rId60"/>
    <sheet name="D.2.1.8SO 11-59-01" sheetId="61" r:id="rId61"/>
    <sheet name="D.2.1.9SO 11-60-01" sheetId="62" r:id="rId62"/>
    <sheet name="D.2.1.9SO 11-60-02" sheetId="63" r:id="rId63"/>
    <sheet name="D.2.2.1SO 11-71-01" sheetId="64" r:id="rId64"/>
    <sheet name="D.2.2.1SO 11-72-01" sheetId="65" r:id="rId65"/>
    <sheet name="D.2.2.1SO 11-72-02" sheetId="66" r:id="rId66"/>
    <sheet name="D.2.2.2.2SO 11-75-01" sheetId="67" r:id="rId67"/>
    <sheet name="D.2.2.3SO 11-76-01" sheetId="68" r:id="rId68"/>
    <sheet name="D.2.2.4SO 11-77-01" sheetId="69" r:id="rId69"/>
    <sheet name="D.2.2.5SO 11-78-01" sheetId="70" r:id="rId70"/>
    <sheet name="D.2.2.5SO 11-78-02" sheetId="71" r:id="rId71"/>
    <sheet name="D.2.2.5SO 11-78-03" sheetId="72" r:id="rId72"/>
    <sheet name="D.2.2.6SO 11-79-01" sheetId="73" r:id="rId73"/>
    <sheet name="D.2.3SO 11-81-01" sheetId="74" r:id="rId74"/>
    <sheet name="D.2.3SO 11-86-01" sheetId="75" r:id="rId75"/>
    <sheet name="D.2.3SO 11-87-01" sheetId="76" r:id="rId76"/>
    <sheet name="D.2.3SO 11-88-01" sheetId="77" r:id="rId77"/>
    <sheet name="D.2.3SO 11-88-02" sheetId="78" r:id="rId78"/>
    <sheet name="D.2.4SO 11-92-01" sheetId="79" r:id="rId79"/>
    <sheet name="D.2.4SO 11-96-01" sheetId="80" r:id="rId80"/>
    <sheet name="D.9.8SO 98-98" sheetId="81" r:id="rId81"/>
    <sheet name="D.9.9SO 90-90" sheetId="82" r:id="rId82"/>
  </sheets>
  <calcPr/>
</workbook>
</file>

<file path=xl/calcChain.xml><?xml version="1.0" encoding="utf-8"?>
<calcChain xmlns="http://schemas.openxmlformats.org/spreadsheetml/2006/main">
  <c i="83" l="1" r="C7"/>
  <c r="C6"/>
  <c r="E111"/>
  <c r="D111"/>
  <c r="C111"/>
  <c r="E112"/>
  <c r="D112"/>
  <c r="C112"/>
  <c r="E109"/>
  <c r="D109"/>
  <c r="C109"/>
  <c r="E110"/>
  <c r="D110"/>
  <c r="C110"/>
  <c r="E106"/>
  <c r="D106"/>
  <c r="C106"/>
  <c r="E108"/>
  <c r="D108"/>
  <c r="C108"/>
  <c r="E107"/>
  <c r="D107"/>
  <c r="C107"/>
  <c r="E100"/>
  <c r="D100"/>
  <c r="C100"/>
  <c r="E105"/>
  <c r="D105"/>
  <c r="C105"/>
  <c r="E104"/>
  <c r="D104"/>
  <c r="C104"/>
  <c r="E103"/>
  <c r="D103"/>
  <c r="C103"/>
  <c r="E102"/>
  <c r="D102"/>
  <c r="C102"/>
  <c r="E101"/>
  <c r="D101"/>
  <c r="C101"/>
  <c r="E98"/>
  <c r="D98"/>
  <c r="C98"/>
  <c r="E99"/>
  <c r="D99"/>
  <c r="C99"/>
  <c r="E94"/>
  <c r="D94"/>
  <c r="C94"/>
  <c r="E97"/>
  <c r="D97"/>
  <c r="C97"/>
  <c r="E96"/>
  <c r="D96"/>
  <c r="C96"/>
  <c r="E95"/>
  <c r="D95"/>
  <c r="C95"/>
  <c r="E92"/>
  <c r="D92"/>
  <c r="C92"/>
  <c r="E93"/>
  <c r="D93"/>
  <c r="C93"/>
  <c r="E90"/>
  <c r="D90"/>
  <c r="C90"/>
  <c r="E91"/>
  <c r="D91"/>
  <c r="C91"/>
  <c r="E88"/>
  <c r="D88"/>
  <c r="C88"/>
  <c r="E89"/>
  <c r="D89"/>
  <c r="C89"/>
  <c r="E84"/>
  <c r="D84"/>
  <c r="C84"/>
  <c r="E87"/>
  <c r="D87"/>
  <c r="C87"/>
  <c r="E86"/>
  <c r="D86"/>
  <c r="C86"/>
  <c r="E85"/>
  <c r="D85"/>
  <c r="C85"/>
  <c r="E81"/>
  <c r="D81"/>
  <c r="C81"/>
  <c r="E83"/>
  <c r="D83"/>
  <c r="C83"/>
  <c r="E82"/>
  <c r="D82"/>
  <c r="C82"/>
  <c r="E70"/>
  <c r="D70"/>
  <c r="C70"/>
  <c r="E80"/>
  <c r="D80"/>
  <c r="C80"/>
  <c r="E79"/>
  <c r="D79"/>
  <c r="C79"/>
  <c r="E78"/>
  <c r="D78"/>
  <c r="C78"/>
  <c r="E77"/>
  <c r="D77"/>
  <c r="C77"/>
  <c r="E74"/>
  <c r="D74"/>
  <c r="C74"/>
  <c r="E76"/>
  <c r="D76"/>
  <c r="C76"/>
  <c r="E75"/>
  <c r="D75"/>
  <c r="C75"/>
  <c r="E73"/>
  <c r="D73"/>
  <c r="C73"/>
  <c r="E72"/>
  <c r="D72"/>
  <c r="C72"/>
  <c r="E71"/>
  <c r="D71"/>
  <c r="C71"/>
  <c r="E68"/>
  <c r="D68"/>
  <c r="C68"/>
  <c r="E69"/>
  <c r="D69"/>
  <c r="C69"/>
  <c r="E45"/>
  <c r="D45"/>
  <c r="C45"/>
  <c r="E67"/>
  <c r="D67"/>
  <c r="C67"/>
  <c r="E66"/>
  <c r="D66"/>
  <c r="C66"/>
  <c r="E65"/>
  <c r="D65"/>
  <c r="C65"/>
  <c r="E64"/>
  <c r="D64"/>
  <c r="C64"/>
  <c r="E63"/>
  <c r="D63"/>
  <c r="C63"/>
  <c r="E62"/>
  <c r="D62"/>
  <c r="C62"/>
  <c r="E61"/>
  <c r="D61"/>
  <c r="C61"/>
  <c r="E60"/>
  <c r="D60"/>
  <c r="C60"/>
  <c r="E59"/>
  <c r="D59"/>
  <c r="C59"/>
  <c r="E58"/>
  <c r="D58"/>
  <c r="C58"/>
  <c r="E57"/>
  <c r="D57"/>
  <c r="C57"/>
  <c r="E56"/>
  <c r="D56"/>
  <c r="C56"/>
  <c r="E55"/>
  <c r="D55"/>
  <c r="C55"/>
  <c r="E54"/>
  <c r="D54"/>
  <c r="C54"/>
  <c r="E53"/>
  <c r="D53"/>
  <c r="C53"/>
  <c r="E52"/>
  <c r="D52"/>
  <c r="C52"/>
  <c r="E51"/>
  <c r="D51"/>
  <c r="C51"/>
  <c r="E50"/>
  <c r="D50"/>
  <c r="C50"/>
  <c r="E49"/>
  <c r="D49"/>
  <c r="C49"/>
  <c r="E48"/>
  <c r="D48"/>
  <c r="C48"/>
  <c r="E47"/>
  <c r="D47"/>
  <c r="C47"/>
  <c r="E46"/>
  <c r="D46"/>
  <c r="C46"/>
  <c r="E43"/>
  <c r="D43"/>
  <c r="C43"/>
  <c r="E44"/>
  <c r="D44"/>
  <c r="C44"/>
  <c r="E31"/>
  <c r="D31"/>
  <c r="C31"/>
  <c r="E42"/>
  <c r="D42"/>
  <c r="C42"/>
  <c r="E41"/>
  <c r="D41"/>
  <c r="C41"/>
  <c r="E40"/>
  <c r="D40"/>
  <c r="C40"/>
  <c r="E32"/>
  <c r="D32"/>
  <c r="C32"/>
  <c r="E39"/>
  <c r="D39"/>
  <c r="C39"/>
  <c r="E38"/>
  <c r="D38"/>
  <c r="C38"/>
  <c r="E37"/>
  <c r="D37"/>
  <c r="C37"/>
  <c r="E36"/>
  <c r="D36"/>
  <c r="C36"/>
  <c r="E35"/>
  <c r="D35"/>
  <c r="C35"/>
  <c r="E34"/>
  <c r="D34"/>
  <c r="C34"/>
  <c r="E33"/>
  <c r="D33"/>
  <c r="C33"/>
  <c r="E28"/>
  <c r="D28"/>
  <c r="C28"/>
  <c r="E30"/>
  <c r="D30"/>
  <c r="C30"/>
  <c r="E29"/>
  <c r="D29"/>
  <c r="C29"/>
  <c r="E25"/>
  <c r="D25"/>
  <c r="C25"/>
  <c r="E27"/>
  <c r="D27"/>
  <c r="C27"/>
  <c r="E26"/>
  <c r="D26"/>
  <c r="C26"/>
  <c r="E15"/>
  <c r="D15"/>
  <c r="C15"/>
  <c r="E24"/>
  <c r="D24"/>
  <c r="C24"/>
  <c r="E23"/>
  <c r="D23"/>
  <c r="C23"/>
  <c r="E22"/>
  <c r="D22"/>
  <c r="C22"/>
  <c r="E21"/>
  <c r="D21"/>
  <c r="C21"/>
  <c r="E20"/>
  <c r="D20"/>
  <c r="C20"/>
  <c r="E19"/>
  <c r="D19"/>
  <c r="C19"/>
  <c r="E18"/>
  <c r="D18"/>
  <c r="C18"/>
  <c r="E17"/>
  <c r="D17"/>
  <c r="C17"/>
  <c r="E16"/>
  <c r="D16"/>
  <c r="C16"/>
  <c r="E10"/>
  <c r="D10"/>
  <c r="C10"/>
  <c r="E14"/>
  <c r="D14"/>
  <c r="C14"/>
  <c r="E13"/>
  <c r="D13"/>
  <c r="C13"/>
  <c r="E12"/>
  <c r="D12"/>
  <c r="C12"/>
  <c r="E11"/>
  <c r="D11"/>
  <c r="C11"/>
  <c i="82" r="I3"/>
  <c r="I9"/>
  <c r="O62"/>
  <c r="I62"/>
  <c r="O59"/>
  <c r="I59"/>
  <c r="O56"/>
  <c r="I56"/>
  <c r="O53"/>
  <c r="I53"/>
  <c r="O50"/>
  <c r="I50"/>
  <c r="O47"/>
  <c r="I47"/>
  <c r="O44"/>
  <c r="I44"/>
  <c r="O41"/>
  <c r="I41"/>
  <c r="O38"/>
  <c r="I38"/>
  <c r="O35"/>
  <c r="I35"/>
  <c r="O32"/>
  <c r="I32"/>
  <c r="O29"/>
  <c r="I29"/>
  <c r="O26"/>
  <c r="I26"/>
  <c r="O23"/>
  <c r="I23"/>
  <c r="O20"/>
  <c r="I20"/>
  <c r="O17"/>
  <c r="I17"/>
  <c r="O14"/>
  <c r="I14"/>
  <c r="O10"/>
  <c r="I10"/>
  <c i="81" r="I3"/>
  <c r="I22"/>
  <c r="O43"/>
  <c r="I43"/>
  <c r="O39"/>
  <c r="I39"/>
  <c r="O35"/>
  <c r="I35"/>
  <c r="O31"/>
  <c r="I31"/>
  <c r="O27"/>
  <c r="I27"/>
  <c r="O23"/>
  <c r="I23"/>
  <c r="I9"/>
  <c r="O18"/>
  <c r="I18"/>
  <c r="O14"/>
  <c r="I14"/>
  <c r="O10"/>
  <c r="I10"/>
  <c i="80" r="I3"/>
  <c r="I9"/>
  <c r="O34"/>
  <c r="I34"/>
  <c r="O30"/>
  <c r="I30"/>
  <c r="O26"/>
  <c r="I26"/>
  <c r="O22"/>
  <c r="I22"/>
  <c r="O18"/>
  <c r="I18"/>
  <c r="O14"/>
  <c r="I14"/>
  <c r="O10"/>
  <c r="I10"/>
  <c i="79" r="I3"/>
  <c r="I9"/>
  <c r="O34"/>
  <c r="I34"/>
  <c r="O30"/>
  <c r="I30"/>
  <c r="O26"/>
  <c r="I26"/>
  <c r="O22"/>
  <c r="I22"/>
  <c r="O18"/>
  <c r="I18"/>
  <c r="O14"/>
  <c r="I14"/>
  <c r="O10"/>
  <c r="I10"/>
  <c i="78" r="I3"/>
  <c r="I9"/>
  <c r="O32"/>
  <c r="I32"/>
  <c r="O28"/>
  <c r="I28"/>
  <c r="O25"/>
  <c r="I25"/>
  <c r="O22"/>
  <c r="I22"/>
  <c r="O18"/>
  <c r="I18"/>
  <c r="O14"/>
  <c r="I14"/>
  <c r="O10"/>
  <c r="I10"/>
  <c i="77" r="I3"/>
  <c r="I9"/>
  <c r="O38"/>
  <c r="I38"/>
  <c r="O34"/>
  <c r="I34"/>
  <c r="O30"/>
  <c r="I30"/>
  <c r="O27"/>
  <c r="I27"/>
  <c r="O24"/>
  <c r="I24"/>
  <c r="O21"/>
  <c r="I21"/>
  <c r="O18"/>
  <c r="I18"/>
  <c r="O14"/>
  <c r="I14"/>
  <c r="O10"/>
  <c r="I10"/>
  <c i="76" r="I3"/>
  <c r="I79"/>
  <c r="O84"/>
  <c r="I84"/>
  <c r="O80"/>
  <c r="I80"/>
  <c r="I46"/>
  <c r="O75"/>
  <c r="I75"/>
  <c r="O71"/>
  <c r="I71"/>
  <c r="O67"/>
  <c r="I67"/>
  <c r="O63"/>
  <c r="I63"/>
  <c r="O59"/>
  <c r="I59"/>
  <c r="O55"/>
  <c r="I55"/>
  <c r="O51"/>
  <c r="I51"/>
  <c r="O47"/>
  <c r="I47"/>
  <c r="I9"/>
  <c r="O42"/>
  <c r="I42"/>
  <c r="O38"/>
  <c r="I38"/>
  <c r="O34"/>
  <c r="I34"/>
  <c r="O30"/>
  <c r="I30"/>
  <c r="O26"/>
  <c r="I26"/>
  <c r="O22"/>
  <c r="I22"/>
  <c r="O18"/>
  <c r="I18"/>
  <c r="O14"/>
  <c r="I14"/>
  <c r="O10"/>
  <c r="I10"/>
  <c i="75" r="I3"/>
  <c r="I9"/>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74" r="I3"/>
  <c r="I650"/>
  <c r="O663"/>
  <c r="I663"/>
  <c r="O659"/>
  <c r="I659"/>
  <c r="O655"/>
  <c r="I655"/>
  <c r="O651"/>
  <c r="I651"/>
  <c r="I581"/>
  <c r="O646"/>
  <c r="I646"/>
  <c r="O642"/>
  <c r="I642"/>
  <c r="O638"/>
  <c r="I638"/>
  <c r="O634"/>
  <c r="I634"/>
  <c r="O630"/>
  <c r="I630"/>
  <c r="O626"/>
  <c r="I626"/>
  <c r="O622"/>
  <c r="I622"/>
  <c r="O618"/>
  <c r="I618"/>
  <c r="O614"/>
  <c r="I614"/>
  <c r="O610"/>
  <c r="I610"/>
  <c r="O606"/>
  <c r="I606"/>
  <c r="O602"/>
  <c r="I602"/>
  <c r="O598"/>
  <c r="I598"/>
  <c r="O594"/>
  <c r="I594"/>
  <c r="O590"/>
  <c r="I590"/>
  <c r="O586"/>
  <c r="I586"/>
  <c r="O582"/>
  <c r="I582"/>
  <c r="I476"/>
  <c r="O577"/>
  <c r="I577"/>
  <c r="O573"/>
  <c r="I573"/>
  <c r="O569"/>
  <c r="I569"/>
  <c r="O565"/>
  <c r="I565"/>
  <c r="O561"/>
  <c r="I561"/>
  <c r="O557"/>
  <c r="I557"/>
  <c r="O553"/>
  <c r="I553"/>
  <c r="O549"/>
  <c r="I549"/>
  <c r="O545"/>
  <c r="I545"/>
  <c r="O541"/>
  <c r="I541"/>
  <c r="O537"/>
  <c r="I537"/>
  <c r="O533"/>
  <c r="I533"/>
  <c r="O529"/>
  <c r="I529"/>
  <c r="O525"/>
  <c r="I525"/>
  <c r="O521"/>
  <c r="I521"/>
  <c r="O517"/>
  <c r="I517"/>
  <c r="O513"/>
  <c r="I513"/>
  <c r="O509"/>
  <c r="I509"/>
  <c r="O505"/>
  <c r="I505"/>
  <c r="O501"/>
  <c r="I501"/>
  <c r="O497"/>
  <c r="I497"/>
  <c r="O493"/>
  <c r="I493"/>
  <c r="O489"/>
  <c r="I489"/>
  <c r="O485"/>
  <c r="I485"/>
  <c r="O481"/>
  <c r="I481"/>
  <c r="O477"/>
  <c r="I477"/>
  <c r="I423"/>
  <c r="O472"/>
  <c r="I472"/>
  <c r="O468"/>
  <c r="I468"/>
  <c r="O464"/>
  <c r="I464"/>
  <c r="O460"/>
  <c r="I460"/>
  <c r="O456"/>
  <c r="I456"/>
  <c r="O452"/>
  <c r="I452"/>
  <c r="O448"/>
  <c r="I448"/>
  <c r="O444"/>
  <c r="I444"/>
  <c r="O440"/>
  <c r="I440"/>
  <c r="O436"/>
  <c r="I436"/>
  <c r="O432"/>
  <c r="I432"/>
  <c r="O428"/>
  <c r="I428"/>
  <c r="O424"/>
  <c r="I424"/>
  <c r="I410"/>
  <c r="O419"/>
  <c r="I419"/>
  <c r="O415"/>
  <c r="I415"/>
  <c r="O411"/>
  <c r="I411"/>
  <c r="I369"/>
  <c r="O406"/>
  <c r="I406"/>
  <c r="O402"/>
  <c r="I402"/>
  <c r="O398"/>
  <c r="I398"/>
  <c r="O394"/>
  <c r="I394"/>
  <c r="O390"/>
  <c r="I390"/>
  <c r="O386"/>
  <c r="I386"/>
  <c r="O382"/>
  <c r="I382"/>
  <c r="O378"/>
  <c r="I378"/>
  <c r="O374"/>
  <c r="I374"/>
  <c r="O370"/>
  <c r="I370"/>
  <c r="I152"/>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I71"/>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I14"/>
  <c r="O67"/>
  <c r="I67"/>
  <c r="O63"/>
  <c r="I63"/>
  <c r="O59"/>
  <c r="I59"/>
  <c r="O55"/>
  <c r="I55"/>
  <c r="O51"/>
  <c r="I51"/>
  <c r="O47"/>
  <c r="I47"/>
  <c r="O43"/>
  <c r="I43"/>
  <c r="O39"/>
  <c r="I39"/>
  <c r="O35"/>
  <c r="I35"/>
  <c r="O31"/>
  <c r="I31"/>
  <c r="O27"/>
  <c r="I27"/>
  <c r="O23"/>
  <c r="I23"/>
  <c r="O19"/>
  <c r="I19"/>
  <c r="O15"/>
  <c r="I15"/>
  <c r="I9"/>
  <c r="O10"/>
  <c r="I10"/>
  <c i="73" r="I3"/>
  <c r="I9"/>
  <c r="O21"/>
  <c r="I21"/>
  <c r="O18"/>
  <c r="I18"/>
  <c r="O14"/>
  <c r="I14"/>
  <c r="O10"/>
  <c r="I10"/>
  <c i="72" r="I3"/>
  <c r="I27"/>
  <c r="O32"/>
  <c r="I32"/>
  <c r="O28"/>
  <c r="I28"/>
  <c r="I18"/>
  <c r="O23"/>
  <c r="I23"/>
  <c r="O19"/>
  <c r="I19"/>
  <c r="I9"/>
  <c r="O14"/>
  <c r="I14"/>
  <c r="O10"/>
  <c r="I10"/>
  <c i="71" r="I3"/>
  <c r="I27"/>
  <c r="O32"/>
  <c r="I32"/>
  <c r="O28"/>
  <c r="I28"/>
  <c r="I18"/>
  <c r="O23"/>
  <c r="I23"/>
  <c r="O19"/>
  <c r="I19"/>
  <c r="I9"/>
  <c r="O14"/>
  <c r="I14"/>
  <c r="O10"/>
  <c r="I10"/>
  <c i="70" r="I3"/>
  <c r="I27"/>
  <c r="O32"/>
  <c r="I32"/>
  <c r="O28"/>
  <c r="I28"/>
  <c r="I18"/>
  <c r="O23"/>
  <c r="I23"/>
  <c r="O19"/>
  <c r="I19"/>
  <c r="I9"/>
  <c r="O14"/>
  <c r="I14"/>
  <c r="O10"/>
  <c r="I10"/>
  <c i="69" r="I3"/>
  <c r="I9"/>
  <c r="O41"/>
  <c r="I41"/>
  <c r="O37"/>
  <c r="I37"/>
  <c r="O33"/>
  <c r="I33"/>
  <c r="O30"/>
  <c r="I30"/>
  <c r="O26"/>
  <c r="I26"/>
  <c r="O22"/>
  <c r="I22"/>
  <c r="O18"/>
  <c r="I18"/>
  <c r="O14"/>
  <c r="I14"/>
  <c r="O10"/>
  <c r="I10"/>
  <c i="68" r="I3"/>
  <c r="I9"/>
  <c r="O14"/>
  <c r="I14"/>
  <c r="O10"/>
  <c r="I10"/>
  <c i="67" r="I3"/>
  <c r="I71"/>
  <c r="O79"/>
  <c r="I79"/>
  <c r="O76"/>
  <c r="I76"/>
  <c r="O72"/>
  <c r="I72"/>
  <c r="I30"/>
  <c r="O67"/>
  <c r="I67"/>
  <c r="O63"/>
  <c r="I63"/>
  <c r="O59"/>
  <c r="I59"/>
  <c r="O55"/>
  <c r="I55"/>
  <c r="O51"/>
  <c r="I51"/>
  <c r="O47"/>
  <c r="I47"/>
  <c r="O43"/>
  <c r="I43"/>
  <c r="O39"/>
  <c r="I39"/>
  <c r="O35"/>
  <c r="I35"/>
  <c r="O31"/>
  <c r="I31"/>
  <c r="I9"/>
  <c r="O26"/>
  <c r="I26"/>
  <c r="O22"/>
  <c r="I22"/>
  <c r="O18"/>
  <c r="I18"/>
  <c r="O14"/>
  <c r="I14"/>
  <c r="O10"/>
  <c r="I10"/>
  <c i="66" r="I3"/>
  <c r="I36"/>
  <c r="O81"/>
  <c r="I81"/>
  <c r="O77"/>
  <c r="I77"/>
  <c r="O73"/>
  <c r="I73"/>
  <c r="O69"/>
  <c r="I69"/>
  <c r="O65"/>
  <c r="I65"/>
  <c r="O61"/>
  <c r="I61"/>
  <c r="O57"/>
  <c r="I57"/>
  <c r="O53"/>
  <c r="I53"/>
  <c r="O49"/>
  <c r="I49"/>
  <c r="O45"/>
  <c r="I45"/>
  <c r="O41"/>
  <c r="I41"/>
  <c r="O37"/>
  <c r="I37"/>
  <c r="I23"/>
  <c r="O32"/>
  <c r="I32"/>
  <c r="O28"/>
  <c r="I28"/>
  <c r="O24"/>
  <c r="I24"/>
  <c r="I14"/>
  <c r="O19"/>
  <c r="I19"/>
  <c r="O15"/>
  <c r="I15"/>
  <c r="I9"/>
  <c r="O10"/>
  <c r="I10"/>
  <c i="65" r="I3"/>
  <c r="I36"/>
  <c r="O57"/>
  <c r="I57"/>
  <c r="O53"/>
  <c r="I53"/>
  <c r="O49"/>
  <c r="I49"/>
  <c r="O45"/>
  <c r="I45"/>
  <c r="O41"/>
  <c r="I41"/>
  <c r="O37"/>
  <c r="I37"/>
  <c r="I23"/>
  <c r="O32"/>
  <c r="I32"/>
  <c r="O28"/>
  <c r="I28"/>
  <c r="O24"/>
  <c r="I24"/>
  <c r="I14"/>
  <c r="O19"/>
  <c r="I19"/>
  <c r="O15"/>
  <c r="I15"/>
  <c r="I9"/>
  <c r="O10"/>
  <c r="I10"/>
  <c i="64" r="I3"/>
  <c r="I87"/>
  <c r="O88"/>
  <c r="I88"/>
  <c r="I38"/>
  <c r="O83"/>
  <c r="I83"/>
  <c r="O79"/>
  <c r="I79"/>
  <c r="O75"/>
  <c r="I75"/>
  <c r="O71"/>
  <c r="I71"/>
  <c r="O67"/>
  <c r="I67"/>
  <c r="O63"/>
  <c r="I63"/>
  <c r="O59"/>
  <c r="I59"/>
  <c r="O55"/>
  <c r="I55"/>
  <c r="O51"/>
  <c r="I51"/>
  <c r="O47"/>
  <c r="I47"/>
  <c r="O43"/>
  <c r="I43"/>
  <c r="O39"/>
  <c r="I39"/>
  <c r="I33"/>
  <c r="O34"/>
  <c r="I34"/>
  <c r="I28"/>
  <c r="O29"/>
  <c r="I29"/>
  <c r="I23"/>
  <c r="O24"/>
  <c r="I24"/>
  <c r="I14"/>
  <c r="O19"/>
  <c r="I19"/>
  <c r="O15"/>
  <c r="I15"/>
  <c r="I9"/>
  <c r="O10"/>
  <c r="I10"/>
  <c i="63" r="I3"/>
  <c r="I109"/>
  <c r="O113"/>
  <c r="I113"/>
  <c r="O110"/>
  <c r="I110"/>
  <c r="I85"/>
  <c r="O105"/>
  <c r="I105"/>
  <c r="O101"/>
  <c r="I101"/>
  <c r="O97"/>
  <c r="I97"/>
  <c r="O93"/>
  <c r="I93"/>
  <c r="O89"/>
  <c r="I89"/>
  <c r="O86"/>
  <c r="I86"/>
  <c r="I80"/>
  <c r="O81"/>
  <c r="I81"/>
  <c r="I75"/>
  <c r="O76"/>
  <c r="I76"/>
  <c r="I51"/>
  <c r="O71"/>
  <c r="I71"/>
  <c r="O67"/>
  <c r="I67"/>
  <c r="O63"/>
  <c r="I63"/>
  <c r="O59"/>
  <c r="I59"/>
  <c r="O56"/>
  <c r="I56"/>
  <c r="O52"/>
  <c r="I52"/>
  <c r="I9"/>
  <c r="O48"/>
  <c r="I48"/>
  <c r="O45"/>
  <c r="I45"/>
  <c r="O42"/>
  <c r="I42"/>
  <c r="O39"/>
  <c r="I39"/>
  <c r="O36"/>
  <c r="I36"/>
  <c r="O33"/>
  <c r="I33"/>
  <c r="O30"/>
  <c r="I30"/>
  <c r="O27"/>
  <c r="I27"/>
  <c r="O24"/>
  <c r="I24"/>
  <c r="O20"/>
  <c r="I20"/>
  <c r="O16"/>
  <c r="I16"/>
  <c r="O13"/>
  <c r="I13"/>
  <c r="O10"/>
  <c r="I10"/>
  <c i="62" r="I3"/>
  <c r="I148"/>
  <c r="O153"/>
  <c r="I153"/>
  <c r="O149"/>
  <c r="I149"/>
  <c r="I124"/>
  <c r="O144"/>
  <c r="I144"/>
  <c r="O140"/>
  <c r="I140"/>
  <c r="O136"/>
  <c r="I136"/>
  <c r="O132"/>
  <c r="I132"/>
  <c r="O128"/>
  <c r="I128"/>
  <c r="O125"/>
  <c r="I125"/>
  <c r="I119"/>
  <c r="O120"/>
  <c r="I120"/>
  <c r="I114"/>
  <c r="O115"/>
  <c r="I115"/>
  <c r="I69"/>
  <c r="O110"/>
  <c r="I110"/>
  <c r="O106"/>
  <c r="I106"/>
  <c r="O102"/>
  <c r="I102"/>
  <c r="O98"/>
  <c r="I98"/>
  <c r="O94"/>
  <c r="I94"/>
  <c r="O90"/>
  <c r="I90"/>
  <c r="O86"/>
  <c r="I86"/>
  <c r="O82"/>
  <c r="I82"/>
  <c r="O78"/>
  <c r="I78"/>
  <c r="O74"/>
  <c r="I74"/>
  <c r="O70"/>
  <c r="I70"/>
  <c r="I60"/>
  <c r="O65"/>
  <c r="I65"/>
  <c r="O61"/>
  <c r="I61"/>
  <c r="I9"/>
  <c r="O56"/>
  <c r="I56"/>
  <c r="O52"/>
  <c r="I52"/>
  <c r="O48"/>
  <c r="I48"/>
  <c r="O44"/>
  <c r="I44"/>
  <c r="O40"/>
  <c r="I40"/>
  <c r="O36"/>
  <c r="I36"/>
  <c r="O33"/>
  <c r="I33"/>
  <c r="O30"/>
  <c r="I30"/>
  <c r="O26"/>
  <c r="I26"/>
  <c r="O22"/>
  <c r="I22"/>
  <c r="O18"/>
  <c r="I18"/>
  <c r="O14"/>
  <c r="I14"/>
  <c r="O10"/>
  <c r="I10"/>
  <c i="61" r="I3"/>
  <c r="I9"/>
  <c r="O10"/>
  <c r="I10"/>
  <c i="60" r="I3"/>
  <c r="I130"/>
  <c r="O152"/>
  <c r="I152"/>
  <c r="O149"/>
  <c r="I149"/>
  <c r="O145"/>
  <c r="I145"/>
  <c r="O142"/>
  <c r="I142"/>
  <c r="O138"/>
  <c r="I138"/>
  <c r="O134"/>
  <c r="I134"/>
  <c r="O131"/>
  <c r="I131"/>
  <c r="I105"/>
  <c r="O127"/>
  <c r="I127"/>
  <c r="O123"/>
  <c r="I123"/>
  <c r="O120"/>
  <c r="I120"/>
  <c r="O117"/>
  <c r="I117"/>
  <c r="O113"/>
  <c r="I113"/>
  <c r="O110"/>
  <c r="I110"/>
  <c r="O106"/>
  <c r="I106"/>
  <c r="I76"/>
  <c r="O101"/>
  <c r="I101"/>
  <c r="O97"/>
  <c r="I97"/>
  <c r="O93"/>
  <c r="I93"/>
  <c r="O89"/>
  <c r="I89"/>
  <c r="O85"/>
  <c r="I85"/>
  <c r="O81"/>
  <c r="I81"/>
  <c r="O77"/>
  <c r="I77"/>
  <c r="I68"/>
  <c r="O72"/>
  <c r="I72"/>
  <c r="O69"/>
  <c r="I69"/>
  <c r="I21"/>
  <c r="O64"/>
  <c r="I64"/>
  <c r="O61"/>
  <c r="I61"/>
  <c r="O58"/>
  <c r="I58"/>
  <c r="O55"/>
  <c r="I55"/>
  <c r="O52"/>
  <c r="I52"/>
  <c r="O48"/>
  <c r="I48"/>
  <c r="O45"/>
  <c r="I45"/>
  <c r="O41"/>
  <c r="I41"/>
  <c r="O37"/>
  <c r="I37"/>
  <c r="O33"/>
  <c r="I33"/>
  <c r="O30"/>
  <c r="I30"/>
  <c r="O26"/>
  <c r="I26"/>
  <c r="O22"/>
  <c r="I22"/>
  <c r="I9"/>
  <c r="O17"/>
  <c r="I17"/>
  <c r="O13"/>
  <c r="I13"/>
  <c r="O10"/>
  <c r="I10"/>
  <c i="59" r="I3"/>
  <c r="I101"/>
  <c r="O108"/>
  <c r="I108"/>
  <c r="O105"/>
  <c r="I105"/>
  <c r="O102"/>
  <c r="I102"/>
  <c r="I73"/>
  <c r="O98"/>
  <c r="I98"/>
  <c r="O95"/>
  <c r="I95"/>
  <c r="O92"/>
  <c r="I92"/>
  <c r="O88"/>
  <c r="I88"/>
  <c r="O85"/>
  <c r="I85"/>
  <c r="O82"/>
  <c r="I82"/>
  <c r="O78"/>
  <c r="I78"/>
  <c r="O74"/>
  <c r="I74"/>
  <c r="I25"/>
  <c r="O69"/>
  <c r="I69"/>
  <c r="O66"/>
  <c r="I66"/>
  <c r="O63"/>
  <c r="I63"/>
  <c r="O60"/>
  <c r="I60"/>
  <c r="O57"/>
  <c r="I57"/>
  <c r="O53"/>
  <c r="I53"/>
  <c r="O49"/>
  <c r="I49"/>
  <c r="O45"/>
  <c r="I45"/>
  <c r="O41"/>
  <c r="I41"/>
  <c r="O38"/>
  <c r="I38"/>
  <c r="O34"/>
  <c r="I34"/>
  <c r="O30"/>
  <c r="I30"/>
  <c r="O26"/>
  <c r="I26"/>
  <c r="I9"/>
  <c r="O21"/>
  <c r="I21"/>
  <c r="O17"/>
  <c r="I17"/>
  <c r="O13"/>
  <c r="I13"/>
  <c r="O10"/>
  <c r="I10"/>
  <c i="58" r="I3"/>
  <c r="I102"/>
  <c r="O109"/>
  <c r="I109"/>
  <c r="O106"/>
  <c r="I106"/>
  <c r="O103"/>
  <c r="I103"/>
  <c r="I73"/>
  <c r="O99"/>
  <c r="I99"/>
  <c r="O95"/>
  <c r="I95"/>
  <c r="O92"/>
  <c r="I92"/>
  <c r="O88"/>
  <c r="I88"/>
  <c r="O85"/>
  <c r="I85"/>
  <c r="O82"/>
  <c r="I82"/>
  <c r="O78"/>
  <c r="I78"/>
  <c r="O74"/>
  <c r="I74"/>
  <c r="I25"/>
  <c r="O69"/>
  <c r="I69"/>
  <c r="O66"/>
  <c r="I66"/>
  <c r="O63"/>
  <c r="I63"/>
  <c r="O60"/>
  <c r="I60"/>
  <c r="O57"/>
  <c r="I57"/>
  <c r="O53"/>
  <c r="I53"/>
  <c r="O49"/>
  <c r="I49"/>
  <c r="O45"/>
  <c r="I45"/>
  <c r="O41"/>
  <c r="I41"/>
  <c r="O38"/>
  <c r="I38"/>
  <c r="O34"/>
  <c r="I34"/>
  <c r="O30"/>
  <c r="I30"/>
  <c r="O26"/>
  <c r="I26"/>
  <c r="I9"/>
  <c r="O21"/>
  <c r="I21"/>
  <c r="O17"/>
  <c r="I17"/>
  <c r="O13"/>
  <c r="I13"/>
  <c r="O10"/>
  <c r="I10"/>
  <c i="57" r="I3"/>
  <c r="I42"/>
  <c r="O47"/>
  <c r="I47"/>
  <c r="O43"/>
  <c r="I43"/>
  <c r="I37"/>
  <c r="O38"/>
  <c r="I38"/>
  <c r="I32"/>
  <c r="O33"/>
  <c r="I33"/>
  <c r="I23"/>
  <c r="O28"/>
  <c r="I28"/>
  <c r="O24"/>
  <c r="I24"/>
  <c r="I10"/>
  <c r="O19"/>
  <c r="I19"/>
  <c r="O15"/>
  <c r="I15"/>
  <c r="O11"/>
  <c r="I11"/>
  <c i="56" r="I3"/>
  <c r="I105"/>
  <c r="O106"/>
  <c r="I106"/>
  <c r="I101"/>
  <c r="O102"/>
  <c r="I102"/>
  <c r="I86"/>
  <c r="O97"/>
  <c r="I97"/>
  <c r="O94"/>
  <c r="I94"/>
  <c r="O91"/>
  <c r="I91"/>
  <c r="O87"/>
  <c r="I87"/>
  <c r="I81"/>
  <c r="O82"/>
  <c r="I82"/>
  <c r="I23"/>
  <c r="O77"/>
  <c r="I77"/>
  <c r="O74"/>
  <c r="I74"/>
  <c r="O70"/>
  <c r="I70"/>
  <c r="O67"/>
  <c r="I67"/>
  <c r="O63"/>
  <c r="I63"/>
  <c r="O59"/>
  <c r="I59"/>
  <c r="O56"/>
  <c r="I56"/>
  <c r="O52"/>
  <c r="I52"/>
  <c r="O48"/>
  <c r="I48"/>
  <c r="O44"/>
  <c r="I44"/>
  <c r="O40"/>
  <c r="I40"/>
  <c r="O36"/>
  <c r="I36"/>
  <c r="O32"/>
  <c r="I32"/>
  <c r="O28"/>
  <c r="I28"/>
  <c r="O24"/>
  <c r="I24"/>
  <c r="I10"/>
  <c r="O19"/>
  <c r="I19"/>
  <c r="O15"/>
  <c r="I15"/>
  <c r="O11"/>
  <c r="I11"/>
  <c i="55" r="I3"/>
  <c r="I93"/>
  <c r="O103"/>
  <c r="I103"/>
  <c r="O100"/>
  <c r="I100"/>
  <c r="O97"/>
  <c r="I97"/>
  <c r="O94"/>
  <c r="I94"/>
  <c r="I68"/>
  <c r="O90"/>
  <c r="I90"/>
  <c r="O87"/>
  <c r="I87"/>
  <c r="O83"/>
  <c r="I83"/>
  <c r="O80"/>
  <c r="I80"/>
  <c r="O77"/>
  <c r="I77"/>
  <c r="O73"/>
  <c r="I73"/>
  <c r="O69"/>
  <c r="I69"/>
  <c r="I22"/>
  <c r="O64"/>
  <c r="I64"/>
  <c r="O61"/>
  <c r="I61"/>
  <c r="O58"/>
  <c r="I58"/>
  <c r="O54"/>
  <c r="I54"/>
  <c r="O50"/>
  <c r="I50"/>
  <c r="O47"/>
  <c r="I47"/>
  <c r="O43"/>
  <c r="I43"/>
  <c r="O39"/>
  <c r="I39"/>
  <c r="O35"/>
  <c r="I35"/>
  <c r="O31"/>
  <c r="I31"/>
  <c r="O27"/>
  <c r="I27"/>
  <c r="O23"/>
  <c r="I23"/>
  <c r="I9"/>
  <c r="O18"/>
  <c r="I18"/>
  <c r="O14"/>
  <c r="I14"/>
  <c r="O10"/>
  <c r="I10"/>
  <c i="54" r="I3"/>
  <c r="I85"/>
  <c r="O96"/>
  <c r="I96"/>
  <c r="O93"/>
  <c r="I93"/>
  <c r="O89"/>
  <c r="I89"/>
  <c r="O86"/>
  <c r="I86"/>
  <c r="I64"/>
  <c r="O82"/>
  <c r="I82"/>
  <c r="O79"/>
  <c r="I79"/>
  <c r="O76"/>
  <c r="I76"/>
  <c r="O73"/>
  <c r="I73"/>
  <c r="O69"/>
  <c r="I69"/>
  <c r="O65"/>
  <c r="I65"/>
  <c r="I18"/>
  <c r="O60"/>
  <c r="I60"/>
  <c r="O57"/>
  <c r="I57"/>
  <c r="O54"/>
  <c r="I54"/>
  <c r="O50"/>
  <c r="I50"/>
  <c r="O46"/>
  <c r="I46"/>
  <c r="O43"/>
  <c r="I43"/>
  <c r="O39"/>
  <c r="I39"/>
  <c r="O35"/>
  <c r="I35"/>
  <c r="O31"/>
  <c r="I31"/>
  <c r="O27"/>
  <c r="I27"/>
  <c r="O23"/>
  <c r="I23"/>
  <c r="O19"/>
  <c r="I19"/>
  <c r="I9"/>
  <c r="O14"/>
  <c r="I14"/>
  <c r="O10"/>
  <c r="I10"/>
  <c i="53" r="I3"/>
  <c r="I124"/>
  <c r="O143"/>
  <c r="I143"/>
  <c r="O140"/>
  <c r="I140"/>
  <c r="O136"/>
  <c r="I136"/>
  <c r="O132"/>
  <c r="I132"/>
  <c r="O129"/>
  <c r="I129"/>
  <c r="O125"/>
  <c r="I125"/>
  <c r="I89"/>
  <c r="O121"/>
  <c r="I121"/>
  <c r="O117"/>
  <c r="I117"/>
  <c r="O114"/>
  <c r="I114"/>
  <c r="O110"/>
  <c r="I110"/>
  <c r="O107"/>
  <c r="I107"/>
  <c r="O104"/>
  <c r="I104"/>
  <c r="O101"/>
  <c r="I101"/>
  <c r="O98"/>
  <c r="I98"/>
  <c r="O94"/>
  <c r="I94"/>
  <c r="O90"/>
  <c r="I90"/>
  <c r="I80"/>
  <c r="O85"/>
  <c r="I85"/>
  <c r="O81"/>
  <c r="I81"/>
  <c r="I25"/>
  <c r="O76"/>
  <c r="I76"/>
  <c r="O73"/>
  <c r="I73"/>
  <c r="O70"/>
  <c r="I70"/>
  <c r="O67"/>
  <c r="I67"/>
  <c r="O63"/>
  <c r="I63"/>
  <c r="O59"/>
  <c r="I59"/>
  <c r="O56"/>
  <c r="I56"/>
  <c r="O52"/>
  <c r="I52"/>
  <c r="O48"/>
  <c r="I48"/>
  <c r="O44"/>
  <c r="I44"/>
  <c r="O41"/>
  <c r="I41"/>
  <c r="O37"/>
  <c r="I37"/>
  <c r="O34"/>
  <c r="I34"/>
  <c r="O30"/>
  <c r="I30"/>
  <c r="O26"/>
  <c r="I26"/>
  <c r="I9"/>
  <c r="O21"/>
  <c r="I21"/>
  <c r="O17"/>
  <c r="I17"/>
  <c r="O13"/>
  <c r="I13"/>
  <c r="O10"/>
  <c r="I10"/>
  <c i="52" r="I3"/>
  <c r="I75"/>
  <c r="O82"/>
  <c r="I82"/>
  <c r="O79"/>
  <c r="I79"/>
  <c r="O76"/>
  <c r="I76"/>
  <c r="I66"/>
  <c r="O71"/>
  <c r="I71"/>
  <c r="O67"/>
  <c r="I67"/>
  <c r="I56"/>
  <c r="O63"/>
  <c r="I63"/>
  <c r="O60"/>
  <c r="I60"/>
  <c r="O57"/>
  <c r="I57"/>
  <c r="I31"/>
  <c r="O53"/>
  <c r="I53"/>
  <c r="O50"/>
  <c r="I50"/>
  <c r="O47"/>
  <c r="I47"/>
  <c r="O44"/>
  <c r="I44"/>
  <c r="O41"/>
  <c r="I41"/>
  <c r="O38"/>
  <c r="I38"/>
  <c r="O35"/>
  <c r="I35"/>
  <c r="O32"/>
  <c r="I32"/>
  <c r="I14"/>
  <c r="O27"/>
  <c r="I27"/>
  <c r="O23"/>
  <c r="I23"/>
  <c r="O19"/>
  <c r="I19"/>
  <c r="O15"/>
  <c r="I15"/>
  <c r="I9"/>
  <c r="O10"/>
  <c r="I10"/>
  <c i="51" r="I3"/>
  <c r="I74"/>
  <c r="O75"/>
  <c r="I75"/>
  <c r="I61"/>
  <c r="O70"/>
  <c r="I70"/>
  <c r="O66"/>
  <c r="I66"/>
  <c r="O62"/>
  <c r="I62"/>
  <c r="I52"/>
  <c r="O57"/>
  <c r="I57"/>
  <c r="O53"/>
  <c r="I53"/>
  <c r="I43"/>
  <c r="O48"/>
  <c r="I48"/>
  <c r="O44"/>
  <c r="I44"/>
  <c r="I14"/>
  <c r="O39"/>
  <c r="I39"/>
  <c r="O35"/>
  <c r="I35"/>
  <c r="O31"/>
  <c r="I31"/>
  <c r="O27"/>
  <c r="I27"/>
  <c r="O23"/>
  <c r="I23"/>
  <c r="O19"/>
  <c r="I19"/>
  <c r="O15"/>
  <c r="I15"/>
  <c r="I9"/>
  <c r="O10"/>
  <c r="I10"/>
  <c i="50" r="I3"/>
  <c r="I51"/>
  <c r="O55"/>
  <c r="I55"/>
  <c r="O52"/>
  <c r="I52"/>
  <c r="I46"/>
  <c r="O47"/>
  <c r="I47"/>
  <c r="I41"/>
  <c r="O42"/>
  <c r="I42"/>
  <c r="I31"/>
  <c r="O38"/>
  <c r="I38"/>
  <c r="O35"/>
  <c r="I35"/>
  <c r="O32"/>
  <c r="I32"/>
  <c r="I18"/>
  <c r="O27"/>
  <c r="I27"/>
  <c r="O23"/>
  <c r="I23"/>
  <c r="O19"/>
  <c r="I19"/>
  <c r="I9"/>
  <c r="O14"/>
  <c r="I14"/>
  <c r="O10"/>
  <c r="I10"/>
  <c i="49" r="I3"/>
  <c r="I53"/>
  <c r="O66"/>
  <c r="I66"/>
  <c r="O62"/>
  <c r="I62"/>
  <c r="O58"/>
  <c r="I58"/>
  <c r="O54"/>
  <c r="I54"/>
  <c r="I48"/>
  <c r="O49"/>
  <c r="I49"/>
  <c r="I43"/>
  <c r="O44"/>
  <c r="I44"/>
  <c r="I31"/>
  <c r="O40"/>
  <c r="I40"/>
  <c r="O36"/>
  <c r="I36"/>
  <c r="O32"/>
  <c r="I32"/>
  <c r="I18"/>
  <c r="O27"/>
  <c r="I27"/>
  <c r="O23"/>
  <c r="I23"/>
  <c r="O19"/>
  <c r="I19"/>
  <c r="I9"/>
  <c r="O14"/>
  <c r="I14"/>
  <c r="O10"/>
  <c r="I10"/>
  <c i="48" r="I3"/>
  <c r="I54"/>
  <c r="O81"/>
  <c r="I81"/>
  <c r="O77"/>
  <c r="I77"/>
  <c r="O73"/>
  <c r="I73"/>
  <c r="O69"/>
  <c r="I69"/>
  <c r="O65"/>
  <c r="I65"/>
  <c r="O61"/>
  <c r="I61"/>
  <c r="O58"/>
  <c r="I58"/>
  <c r="O55"/>
  <c r="I55"/>
  <c r="I49"/>
  <c r="O50"/>
  <c r="I50"/>
  <c r="I35"/>
  <c r="O46"/>
  <c r="I46"/>
  <c r="O42"/>
  <c r="I42"/>
  <c r="O39"/>
  <c r="I39"/>
  <c r="O36"/>
  <c r="I36"/>
  <c r="I18"/>
  <c r="O31"/>
  <c r="I31"/>
  <c r="O27"/>
  <c r="I27"/>
  <c r="O23"/>
  <c r="I23"/>
  <c r="O19"/>
  <c r="I19"/>
  <c r="I9"/>
  <c r="O14"/>
  <c r="I14"/>
  <c r="O10"/>
  <c r="I10"/>
  <c i="47" r="I3"/>
  <c r="I70"/>
  <c r="O82"/>
  <c r="I82"/>
  <c r="O78"/>
  <c r="I78"/>
  <c r="O74"/>
  <c r="I74"/>
  <c r="O71"/>
  <c r="I71"/>
  <c r="I58"/>
  <c r="O66"/>
  <c r="I66"/>
  <c r="O63"/>
  <c r="I63"/>
  <c r="O59"/>
  <c r="I59"/>
  <c r="I53"/>
  <c r="O54"/>
  <c r="I54"/>
  <c r="I35"/>
  <c r="O49"/>
  <c r="I49"/>
  <c r="O46"/>
  <c r="I46"/>
  <c r="O43"/>
  <c r="I43"/>
  <c r="O39"/>
  <c r="I39"/>
  <c r="O36"/>
  <c r="I36"/>
  <c r="I18"/>
  <c r="O31"/>
  <c r="I31"/>
  <c r="O27"/>
  <c r="I27"/>
  <c r="O23"/>
  <c r="I23"/>
  <c r="O19"/>
  <c r="I19"/>
  <c r="I9"/>
  <c r="O14"/>
  <c r="I14"/>
  <c r="O10"/>
  <c r="I10"/>
  <c i="46" r="I3"/>
  <c r="I148"/>
  <c r="O149"/>
  <c r="I149"/>
  <c r="I131"/>
  <c r="O144"/>
  <c r="I144"/>
  <c r="O140"/>
  <c r="I140"/>
  <c r="O136"/>
  <c r="I136"/>
  <c r="O132"/>
  <c r="I132"/>
  <c r="I114"/>
  <c r="O127"/>
  <c r="I127"/>
  <c r="O123"/>
  <c r="I123"/>
  <c r="O119"/>
  <c r="I119"/>
  <c r="O115"/>
  <c r="I115"/>
  <c r="I93"/>
  <c r="O110"/>
  <c r="I110"/>
  <c r="O106"/>
  <c r="I106"/>
  <c r="O102"/>
  <c r="I102"/>
  <c r="O98"/>
  <c r="I98"/>
  <c r="O94"/>
  <c r="I94"/>
  <c r="I72"/>
  <c r="O89"/>
  <c r="I89"/>
  <c r="O85"/>
  <c r="I85"/>
  <c r="O81"/>
  <c r="I81"/>
  <c r="O77"/>
  <c r="I77"/>
  <c r="O73"/>
  <c r="I73"/>
  <c r="I55"/>
  <c r="O68"/>
  <c r="I68"/>
  <c r="O64"/>
  <c r="I64"/>
  <c r="O60"/>
  <c r="I60"/>
  <c r="O56"/>
  <c r="I56"/>
  <c r="I26"/>
  <c r="O51"/>
  <c r="I51"/>
  <c r="O47"/>
  <c r="I47"/>
  <c r="O43"/>
  <c r="I43"/>
  <c r="O39"/>
  <c r="I39"/>
  <c r="O35"/>
  <c r="I35"/>
  <c r="O31"/>
  <c r="I31"/>
  <c r="O27"/>
  <c r="I27"/>
  <c r="I9"/>
  <c r="O22"/>
  <c r="I22"/>
  <c r="O18"/>
  <c r="I18"/>
  <c r="O14"/>
  <c r="I14"/>
  <c r="O10"/>
  <c r="I10"/>
  <c i="45" r="I3"/>
  <c r="I111"/>
  <c r="O128"/>
  <c r="I128"/>
  <c r="O124"/>
  <c r="I124"/>
  <c r="O120"/>
  <c r="I120"/>
  <c r="O116"/>
  <c r="I116"/>
  <c r="O112"/>
  <c r="I112"/>
  <c r="I106"/>
  <c r="O107"/>
  <c r="I107"/>
  <c r="I89"/>
  <c r="O102"/>
  <c r="I102"/>
  <c r="O98"/>
  <c r="I98"/>
  <c r="O94"/>
  <c r="I94"/>
  <c r="O90"/>
  <c r="I90"/>
  <c r="I72"/>
  <c r="O85"/>
  <c r="I85"/>
  <c r="O81"/>
  <c r="I81"/>
  <c r="O77"/>
  <c r="I77"/>
  <c r="O73"/>
  <c r="I73"/>
  <c r="I59"/>
  <c r="O68"/>
  <c r="I68"/>
  <c r="O64"/>
  <c r="I64"/>
  <c r="O60"/>
  <c r="I60"/>
  <c r="I18"/>
  <c r="O55"/>
  <c r="I55"/>
  <c r="O51"/>
  <c r="I51"/>
  <c r="O47"/>
  <c r="I47"/>
  <c r="O43"/>
  <c r="I43"/>
  <c r="O39"/>
  <c r="I39"/>
  <c r="O35"/>
  <c r="I35"/>
  <c r="O31"/>
  <c r="I31"/>
  <c r="O27"/>
  <c r="I27"/>
  <c r="O23"/>
  <c r="I23"/>
  <c r="O19"/>
  <c r="I19"/>
  <c r="I9"/>
  <c r="O14"/>
  <c r="I14"/>
  <c r="O10"/>
  <c r="I10"/>
  <c i="44" r="I3"/>
  <c r="I282"/>
  <c r="O339"/>
  <c r="I339"/>
  <c r="O335"/>
  <c r="I335"/>
  <c r="O331"/>
  <c r="I331"/>
  <c r="O327"/>
  <c r="I327"/>
  <c r="O323"/>
  <c r="I323"/>
  <c r="O319"/>
  <c r="I319"/>
  <c r="O315"/>
  <c r="I315"/>
  <c r="O311"/>
  <c r="I311"/>
  <c r="O307"/>
  <c r="I307"/>
  <c r="O303"/>
  <c r="I303"/>
  <c r="O299"/>
  <c r="I299"/>
  <c r="O295"/>
  <c r="I295"/>
  <c r="O291"/>
  <c r="I291"/>
  <c r="O287"/>
  <c r="I287"/>
  <c r="O283"/>
  <c r="I283"/>
  <c r="I265"/>
  <c r="O278"/>
  <c r="I278"/>
  <c r="O274"/>
  <c r="I274"/>
  <c r="O270"/>
  <c r="I270"/>
  <c r="O266"/>
  <c r="I266"/>
  <c r="I232"/>
  <c r="O261"/>
  <c r="I261"/>
  <c r="O257"/>
  <c r="I257"/>
  <c r="O253"/>
  <c r="I253"/>
  <c r="O249"/>
  <c r="I249"/>
  <c r="O245"/>
  <c r="I245"/>
  <c r="O241"/>
  <c r="I241"/>
  <c r="O237"/>
  <c r="I237"/>
  <c r="O233"/>
  <c r="I233"/>
  <c r="I227"/>
  <c r="O228"/>
  <c r="I228"/>
  <c r="I190"/>
  <c r="O223"/>
  <c r="I223"/>
  <c r="O219"/>
  <c r="I219"/>
  <c r="O215"/>
  <c r="I215"/>
  <c r="O211"/>
  <c r="I211"/>
  <c r="O207"/>
  <c r="I207"/>
  <c r="O203"/>
  <c r="I203"/>
  <c r="O199"/>
  <c r="I199"/>
  <c r="O195"/>
  <c r="I195"/>
  <c r="O191"/>
  <c r="I191"/>
  <c r="I153"/>
  <c r="O186"/>
  <c r="I186"/>
  <c r="O182"/>
  <c r="I182"/>
  <c r="O178"/>
  <c r="I178"/>
  <c r="O174"/>
  <c r="I174"/>
  <c r="O170"/>
  <c r="I170"/>
  <c r="O166"/>
  <c r="I166"/>
  <c r="O162"/>
  <c r="I162"/>
  <c r="O158"/>
  <c r="I158"/>
  <c r="O154"/>
  <c r="I154"/>
  <c r="I120"/>
  <c r="O149"/>
  <c r="I149"/>
  <c r="O145"/>
  <c r="I145"/>
  <c r="O141"/>
  <c r="I141"/>
  <c r="O137"/>
  <c r="I137"/>
  <c r="O133"/>
  <c r="I133"/>
  <c r="O129"/>
  <c r="I129"/>
  <c r="O125"/>
  <c r="I125"/>
  <c r="O121"/>
  <c r="I121"/>
  <c r="I95"/>
  <c r="O116"/>
  <c r="I116"/>
  <c r="O112"/>
  <c r="I112"/>
  <c r="O108"/>
  <c r="I108"/>
  <c r="O104"/>
  <c r="I104"/>
  <c r="O100"/>
  <c r="I100"/>
  <c r="O96"/>
  <c r="I96"/>
  <c r="I46"/>
  <c r="O91"/>
  <c r="I91"/>
  <c r="O87"/>
  <c r="I87"/>
  <c r="O83"/>
  <c r="I83"/>
  <c r="O79"/>
  <c r="I79"/>
  <c r="O75"/>
  <c r="I75"/>
  <c r="O71"/>
  <c r="I71"/>
  <c r="O67"/>
  <c r="I67"/>
  <c r="O63"/>
  <c r="I63"/>
  <c r="O59"/>
  <c r="I59"/>
  <c r="O55"/>
  <c r="I55"/>
  <c r="O51"/>
  <c r="I51"/>
  <c r="O47"/>
  <c r="I47"/>
  <c r="I9"/>
  <c r="O42"/>
  <c r="I42"/>
  <c r="O38"/>
  <c r="I38"/>
  <c r="O34"/>
  <c r="I34"/>
  <c r="O30"/>
  <c r="I30"/>
  <c r="O26"/>
  <c r="I26"/>
  <c r="O23"/>
  <c r="I23"/>
  <c r="O20"/>
  <c r="I20"/>
  <c r="O17"/>
  <c r="I17"/>
  <c r="O14"/>
  <c r="I14"/>
  <c r="O10"/>
  <c r="I10"/>
  <c i="43" r="I3"/>
  <c r="I144"/>
  <c r="O185"/>
  <c r="I185"/>
  <c r="O181"/>
  <c r="I181"/>
  <c r="O177"/>
  <c r="I177"/>
  <c r="O173"/>
  <c r="I173"/>
  <c r="O169"/>
  <c r="I169"/>
  <c r="O165"/>
  <c r="I165"/>
  <c r="O161"/>
  <c r="I161"/>
  <c r="O157"/>
  <c r="I157"/>
  <c r="O153"/>
  <c r="I153"/>
  <c r="O149"/>
  <c r="I149"/>
  <c r="O145"/>
  <c r="I145"/>
  <c r="I139"/>
  <c r="O140"/>
  <c r="I140"/>
  <c r="I106"/>
  <c r="O135"/>
  <c r="I135"/>
  <c r="O131"/>
  <c r="I131"/>
  <c r="O127"/>
  <c r="I127"/>
  <c r="O123"/>
  <c r="I123"/>
  <c r="O119"/>
  <c r="I119"/>
  <c r="O115"/>
  <c r="I115"/>
  <c r="O111"/>
  <c r="I111"/>
  <c r="O107"/>
  <c r="I107"/>
  <c r="I85"/>
  <c r="O102"/>
  <c r="I102"/>
  <c r="O98"/>
  <c r="I98"/>
  <c r="O94"/>
  <c r="I94"/>
  <c r="O90"/>
  <c r="I90"/>
  <c r="O86"/>
  <c r="I86"/>
  <c r="I76"/>
  <c r="O81"/>
  <c r="I81"/>
  <c r="O77"/>
  <c r="I77"/>
  <c r="I71"/>
  <c r="O72"/>
  <c r="I72"/>
  <c r="I26"/>
  <c r="O67"/>
  <c r="I67"/>
  <c r="O63"/>
  <c r="I63"/>
  <c r="O59"/>
  <c r="I59"/>
  <c r="O55"/>
  <c r="I55"/>
  <c r="O51"/>
  <c r="I51"/>
  <c r="O47"/>
  <c r="I47"/>
  <c r="O43"/>
  <c r="I43"/>
  <c r="O39"/>
  <c r="I39"/>
  <c r="O35"/>
  <c r="I35"/>
  <c r="O31"/>
  <c r="I31"/>
  <c r="O27"/>
  <c r="I27"/>
  <c r="I9"/>
  <c r="O22"/>
  <c r="I22"/>
  <c r="O18"/>
  <c r="I18"/>
  <c r="O14"/>
  <c r="I14"/>
  <c r="O10"/>
  <c r="I10"/>
  <c i="42" r="I3"/>
  <c r="I168"/>
  <c r="O177"/>
  <c r="I177"/>
  <c r="O173"/>
  <c r="I173"/>
  <c r="O169"/>
  <c r="I169"/>
  <c r="I163"/>
  <c r="O164"/>
  <c r="I164"/>
  <c r="I138"/>
  <c r="O159"/>
  <c r="I159"/>
  <c r="O155"/>
  <c r="I155"/>
  <c r="O151"/>
  <c r="I151"/>
  <c r="O147"/>
  <c r="I147"/>
  <c r="O143"/>
  <c r="I143"/>
  <c r="O139"/>
  <c r="I139"/>
  <c r="I117"/>
  <c r="O134"/>
  <c r="I134"/>
  <c r="O130"/>
  <c r="I130"/>
  <c r="O126"/>
  <c r="I126"/>
  <c r="O122"/>
  <c r="I122"/>
  <c r="O118"/>
  <c r="I118"/>
  <c r="I88"/>
  <c r="O113"/>
  <c r="I113"/>
  <c r="O109"/>
  <c r="I109"/>
  <c r="O105"/>
  <c r="I105"/>
  <c r="O101"/>
  <c r="I101"/>
  <c r="O97"/>
  <c r="I97"/>
  <c r="O93"/>
  <c r="I93"/>
  <c r="O89"/>
  <c r="I89"/>
  <c r="I59"/>
  <c r="O84"/>
  <c r="I84"/>
  <c r="O80"/>
  <c r="I80"/>
  <c r="O76"/>
  <c r="I76"/>
  <c r="O72"/>
  <c r="I72"/>
  <c r="O68"/>
  <c r="I68"/>
  <c r="O64"/>
  <c r="I64"/>
  <c r="O60"/>
  <c r="I60"/>
  <c r="I18"/>
  <c r="O55"/>
  <c r="I55"/>
  <c r="O51"/>
  <c r="I51"/>
  <c r="O47"/>
  <c r="I47"/>
  <c r="O43"/>
  <c r="I43"/>
  <c r="O39"/>
  <c r="I39"/>
  <c r="O35"/>
  <c r="I35"/>
  <c r="O31"/>
  <c r="I31"/>
  <c r="O27"/>
  <c r="I27"/>
  <c r="O23"/>
  <c r="I23"/>
  <c r="O19"/>
  <c r="I19"/>
  <c r="I9"/>
  <c r="O14"/>
  <c r="I14"/>
  <c r="O10"/>
  <c r="I10"/>
  <c i="41" r="I3"/>
  <c r="I148"/>
  <c r="O185"/>
  <c r="I185"/>
  <c r="O181"/>
  <c r="I181"/>
  <c r="O177"/>
  <c r="I177"/>
  <c r="O173"/>
  <c r="I173"/>
  <c r="O169"/>
  <c r="I169"/>
  <c r="O165"/>
  <c r="I165"/>
  <c r="O161"/>
  <c r="I161"/>
  <c r="O157"/>
  <c r="I157"/>
  <c r="O153"/>
  <c r="I153"/>
  <c r="O149"/>
  <c r="I149"/>
  <c r="I143"/>
  <c r="O144"/>
  <c r="I144"/>
  <c r="I114"/>
  <c r="O139"/>
  <c r="I139"/>
  <c r="O135"/>
  <c r="I135"/>
  <c r="O131"/>
  <c r="I131"/>
  <c r="O127"/>
  <c r="I127"/>
  <c r="O123"/>
  <c r="I123"/>
  <c r="O119"/>
  <c r="I119"/>
  <c r="O115"/>
  <c r="I115"/>
  <c r="I97"/>
  <c r="O110"/>
  <c r="I110"/>
  <c r="O106"/>
  <c r="I106"/>
  <c r="O102"/>
  <c r="I102"/>
  <c r="O98"/>
  <c r="I98"/>
  <c r="I88"/>
  <c r="O93"/>
  <c r="I93"/>
  <c r="O89"/>
  <c r="I89"/>
  <c r="I75"/>
  <c r="O84"/>
  <c r="I84"/>
  <c r="O80"/>
  <c r="I80"/>
  <c r="O76"/>
  <c r="I76"/>
  <c r="I26"/>
  <c r="O71"/>
  <c r="I71"/>
  <c r="O67"/>
  <c r="I67"/>
  <c r="O63"/>
  <c r="I63"/>
  <c r="O59"/>
  <c r="I59"/>
  <c r="O55"/>
  <c r="I55"/>
  <c r="O51"/>
  <c r="I51"/>
  <c r="O47"/>
  <c r="I47"/>
  <c r="O43"/>
  <c r="I43"/>
  <c r="O39"/>
  <c r="I39"/>
  <c r="O35"/>
  <c r="I35"/>
  <c r="O31"/>
  <c r="I31"/>
  <c r="O27"/>
  <c r="I27"/>
  <c r="I9"/>
  <c r="O22"/>
  <c r="I22"/>
  <c r="O18"/>
  <c r="I18"/>
  <c r="O14"/>
  <c r="I14"/>
  <c r="O10"/>
  <c r="I10"/>
  <c i="40" r="I3"/>
  <c r="I31"/>
  <c r="O36"/>
  <c r="I36"/>
  <c r="O32"/>
  <c r="I32"/>
  <c r="I18"/>
  <c r="O27"/>
  <c r="I27"/>
  <c r="O23"/>
  <c r="I23"/>
  <c r="O19"/>
  <c r="I19"/>
  <c r="I9"/>
  <c r="O14"/>
  <c r="I14"/>
  <c r="O10"/>
  <c r="I10"/>
  <c i="39" r="I3"/>
  <c r="I119"/>
  <c r="O144"/>
  <c r="I144"/>
  <c r="O140"/>
  <c r="I140"/>
  <c r="O136"/>
  <c r="I136"/>
  <c r="O132"/>
  <c r="I132"/>
  <c r="O128"/>
  <c r="I128"/>
  <c r="O124"/>
  <c r="I124"/>
  <c r="O120"/>
  <c r="I120"/>
  <c r="I114"/>
  <c r="O115"/>
  <c r="I115"/>
  <c r="I85"/>
  <c r="O110"/>
  <c r="I110"/>
  <c r="O106"/>
  <c r="I106"/>
  <c r="O102"/>
  <c r="I102"/>
  <c r="O98"/>
  <c r="I98"/>
  <c r="O94"/>
  <c r="I94"/>
  <c r="O90"/>
  <c r="I90"/>
  <c r="O86"/>
  <c r="I86"/>
  <c r="I72"/>
  <c r="O81"/>
  <c r="I81"/>
  <c r="O77"/>
  <c r="I77"/>
  <c r="O73"/>
  <c r="I73"/>
  <c r="I67"/>
  <c r="O68"/>
  <c r="I68"/>
  <c r="I22"/>
  <c r="O63"/>
  <c r="I63"/>
  <c r="O59"/>
  <c r="I59"/>
  <c r="O55"/>
  <c r="I55"/>
  <c r="O51"/>
  <c r="I51"/>
  <c r="O47"/>
  <c r="I47"/>
  <c r="O43"/>
  <c r="I43"/>
  <c r="O39"/>
  <c r="I39"/>
  <c r="O35"/>
  <c r="I35"/>
  <c r="O31"/>
  <c r="I31"/>
  <c r="O27"/>
  <c r="I27"/>
  <c r="O23"/>
  <c r="I23"/>
  <c r="I9"/>
  <c r="O18"/>
  <c r="I18"/>
  <c r="O14"/>
  <c r="I14"/>
  <c r="O10"/>
  <c r="I10"/>
  <c i="38" r="I3"/>
  <c r="I132"/>
  <c r="O157"/>
  <c r="I157"/>
  <c r="O153"/>
  <c r="I153"/>
  <c r="O149"/>
  <c r="I149"/>
  <c r="O145"/>
  <c r="I145"/>
  <c r="O141"/>
  <c r="I141"/>
  <c r="O137"/>
  <c r="I137"/>
  <c r="O133"/>
  <c r="I133"/>
  <c r="I127"/>
  <c r="O128"/>
  <c r="I128"/>
  <c r="I122"/>
  <c r="O123"/>
  <c r="I123"/>
  <c r="I105"/>
  <c r="O118"/>
  <c r="I118"/>
  <c r="O114"/>
  <c r="I114"/>
  <c r="O110"/>
  <c r="I110"/>
  <c r="O106"/>
  <c r="I106"/>
  <c r="I96"/>
  <c r="O101"/>
  <c r="I101"/>
  <c r="O97"/>
  <c r="I97"/>
  <c r="I55"/>
  <c r="O92"/>
  <c r="I92"/>
  <c r="O88"/>
  <c r="I88"/>
  <c r="O84"/>
  <c r="I84"/>
  <c r="O80"/>
  <c r="I80"/>
  <c r="O76"/>
  <c r="I76"/>
  <c r="O72"/>
  <c r="I72"/>
  <c r="O68"/>
  <c r="I68"/>
  <c r="O64"/>
  <c r="I64"/>
  <c r="O60"/>
  <c r="I60"/>
  <c r="O56"/>
  <c r="I56"/>
  <c r="I18"/>
  <c r="O51"/>
  <c r="I51"/>
  <c r="O47"/>
  <c r="I47"/>
  <c r="O43"/>
  <c r="I43"/>
  <c r="O39"/>
  <c r="I39"/>
  <c r="O35"/>
  <c r="I35"/>
  <c r="O31"/>
  <c r="I31"/>
  <c r="O27"/>
  <c r="I27"/>
  <c r="O23"/>
  <c r="I23"/>
  <c r="O19"/>
  <c r="I19"/>
  <c r="I9"/>
  <c r="O14"/>
  <c r="I14"/>
  <c r="O10"/>
  <c r="I10"/>
  <c i="37" r="I3"/>
  <c r="I152"/>
  <c r="O193"/>
  <c r="I193"/>
  <c r="O189"/>
  <c r="I189"/>
  <c r="O185"/>
  <c r="I185"/>
  <c r="O181"/>
  <c r="I181"/>
  <c r="O177"/>
  <c r="I177"/>
  <c r="O173"/>
  <c r="I173"/>
  <c r="O169"/>
  <c r="I169"/>
  <c r="O165"/>
  <c r="I165"/>
  <c r="O161"/>
  <c r="I161"/>
  <c r="O157"/>
  <c r="I157"/>
  <c r="O153"/>
  <c r="I153"/>
  <c r="I147"/>
  <c r="O148"/>
  <c r="I148"/>
  <c r="I118"/>
  <c r="O143"/>
  <c r="I143"/>
  <c r="O139"/>
  <c r="I139"/>
  <c r="O135"/>
  <c r="I135"/>
  <c r="O131"/>
  <c r="I131"/>
  <c r="O127"/>
  <c r="I127"/>
  <c r="O123"/>
  <c r="I123"/>
  <c r="O119"/>
  <c r="I119"/>
  <c r="I97"/>
  <c r="O114"/>
  <c r="I114"/>
  <c r="O110"/>
  <c r="I110"/>
  <c r="O106"/>
  <c r="I106"/>
  <c r="O102"/>
  <c r="I102"/>
  <c r="O98"/>
  <c r="I98"/>
  <c r="I88"/>
  <c r="O93"/>
  <c r="I93"/>
  <c r="O89"/>
  <c r="I89"/>
  <c r="I79"/>
  <c r="O84"/>
  <c r="I84"/>
  <c r="O80"/>
  <c r="I80"/>
  <c r="I30"/>
  <c r="O75"/>
  <c r="I75"/>
  <c r="O71"/>
  <c r="I71"/>
  <c r="O67"/>
  <c r="I67"/>
  <c r="O63"/>
  <c r="I63"/>
  <c r="O59"/>
  <c r="I59"/>
  <c r="O55"/>
  <c r="I55"/>
  <c r="O51"/>
  <c r="I51"/>
  <c r="O47"/>
  <c r="I47"/>
  <c r="O43"/>
  <c r="I43"/>
  <c r="O39"/>
  <c r="I39"/>
  <c r="O35"/>
  <c r="I35"/>
  <c r="O31"/>
  <c r="I31"/>
  <c r="I9"/>
  <c r="O26"/>
  <c r="I26"/>
  <c r="O22"/>
  <c r="I22"/>
  <c r="O18"/>
  <c r="I18"/>
  <c r="O14"/>
  <c r="I14"/>
  <c r="O10"/>
  <c r="I10"/>
  <c i="36" r="I3"/>
  <c r="I114"/>
  <c r="O119"/>
  <c r="I119"/>
  <c r="O115"/>
  <c r="I115"/>
  <c r="I109"/>
  <c r="O110"/>
  <c r="I110"/>
  <c r="I92"/>
  <c r="O105"/>
  <c r="I105"/>
  <c r="O101"/>
  <c r="I101"/>
  <c r="O97"/>
  <c r="I97"/>
  <c r="O93"/>
  <c r="I93"/>
  <c r="I59"/>
  <c r="O88"/>
  <c r="I88"/>
  <c r="O84"/>
  <c r="I84"/>
  <c r="O80"/>
  <c r="I80"/>
  <c r="O76"/>
  <c r="I76"/>
  <c r="O72"/>
  <c r="I72"/>
  <c r="O68"/>
  <c r="I68"/>
  <c r="O64"/>
  <c r="I64"/>
  <c r="O60"/>
  <c r="I60"/>
  <c r="I14"/>
  <c r="O55"/>
  <c r="I55"/>
  <c r="O51"/>
  <c r="I51"/>
  <c r="O47"/>
  <c r="I47"/>
  <c r="O43"/>
  <c r="I43"/>
  <c r="O39"/>
  <c r="I39"/>
  <c r="O35"/>
  <c r="I35"/>
  <c r="O31"/>
  <c r="I31"/>
  <c r="O27"/>
  <c r="I27"/>
  <c r="O23"/>
  <c r="I23"/>
  <c r="O19"/>
  <c r="I19"/>
  <c r="O15"/>
  <c r="I15"/>
  <c r="I9"/>
  <c r="O10"/>
  <c r="I10"/>
  <c i="35" r="I3"/>
  <c r="I231"/>
  <c r="O272"/>
  <c r="I272"/>
  <c r="O268"/>
  <c r="I268"/>
  <c r="O264"/>
  <c r="I264"/>
  <c r="O260"/>
  <c r="I260"/>
  <c r="O256"/>
  <c r="I256"/>
  <c r="O252"/>
  <c r="I252"/>
  <c r="O248"/>
  <c r="I248"/>
  <c r="O244"/>
  <c r="I244"/>
  <c r="O240"/>
  <c r="I240"/>
  <c r="O236"/>
  <c r="I236"/>
  <c r="O232"/>
  <c r="I232"/>
  <c r="I202"/>
  <c r="O227"/>
  <c r="I227"/>
  <c r="O223"/>
  <c r="I223"/>
  <c r="O219"/>
  <c r="I219"/>
  <c r="O215"/>
  <c r="I215"/>
  <c r="O211"/>
  <c r="I211"/>
  <c r="O207"/>
  <c r="I207"/>
  <c r="O203"/>
  <c r="I203"/>
  <c r="I165"/>
  <c r="O198"/>
  <c r="I198"/>
  <c r="O194"/>
  <c r="I194"/>
  <c r="O190"/>
  <c r="I190"/>
  <c r="O186"/>
  <c r="I186"/>
  <c r="O182"/>
  <c r="I182"/>
  <c r="O178"/>
  <c r="I178"/>
  <c r="O174"/>
  <c r="I174"/>
  <c r="O170"/>
  <c r="I170"/>
  <c r="O166"/>
  <c r="I166"/>
  <c r="I136"/>
  <c r="O161"/>
  <c r="I161"/>
  <c r="O157"/>
  <c r="I157"/>
  <c r="O153"/>
  <c r="I153"/>
  <c r="O149"/>
  <c r="I149"/>
  <c r="O145"/>
  <c r="I145"/>
  <c r="O141"/>
  <c r="I141"/>
  <c r="O137"/>
  <c r="I137"/>
  <c r="I67"/>
  <c r="O132"/>
  <c r="I132"/>
  <c r="O128"/>
  <c r="I128"/>
  <c r="O124"/>
  <c r="I124"/>
  <c r="O120"/>
  <c r="I120"/>
  <c r="O116"/>
  <c r="I116"/>
  <c r="O112"/>
  <c r="I112"/>
  <c r="O108"/>
  <c r="I108"/>
  <c r="O104"/>
  <c r="I104"/>
  <c r="O100"/>
  <c r="I100"/>
  <c r="O96"/>
  <c r="I96"/>
  <c r="O92"/>
  <c r="I92"/>
  <c r="O88"/>
  <c r="I88"/>
  <c r="O84"/>
  <c r="I84"/>
  <c r="O80"/>
  <c r="I80"/>
  <c r="O76"/>
  <c r="I76"/>
  <c r="O72"/>
  <c r="I72"/>
  <c r="O68"/>
  <c r="I68"/>
  <c r="I30"/>
  <c r="O63"/>
  <c r="I63"/>
  <c r="O59"/>
  <c r="I59"/>
  <c r="O55"/>
  <c r="I55"/>
  <c r="O51"/>
  <c r="I51"/>
  <c r="O47"/>
  <c r="I47"/>
  <c r="O43"/>
  <c r="I43"/>
  <c r="O39"/>
  <c r="I39"/>
  <c r="O35"/>
  <c r="I35"/>
  <c r="O31"/>
  <c r="I31"/>
  <c r="I9"/>
  <c r="O26"/>
  <c r="I26"/>
  <c r="O22"/>
  <c r="I22"/>
  <c r="O18"/>
  <c r="I18"/>
  <c r="O14"/>
  <c r="I14"/>
  <c r="O10"/>
  <c r="I10"/>
  <c i="34" r="I3"/>
  <c r="I124"/>
  <c r="O161"/>
  <c r="I161"/>
  <c r="O157"/>
  <c r="I157"/>
  <c r="O153"/>
  <c r="I153"/>
  <c r="O149"/>
  <c r="I149"/>
  <c r="O145"/>
  <c r="I145"/>
  <c r="O141"/>
  <c r="I141"/>
  <c r="O137"/>
  <c r="I137"/>
  <c r="O133"/>
  <c r="I133"/>
  <c r="O129"/>
  <c r="I129"/>
  <c r="O125"/>
  <c r="I125"/>
  <c r="I115"/>
  <c r="O120"/>
  <c r="I120"/>
  <c r="O116"/>
  <c r="I116"/>
  <c r="I98"/>
  <c r="O111"/>
  <c r="I111"/>
  <c r="O107"/>
  <c r="I107"/>
  <c r="O103"/>
  <c r="I103"/>
  <c r="O99"/>
  <c r="I99"/>
  <c r="I85"/>
  <c r="O94"/>
  <c r="I94"/>
  <c r="O90"/>
  <c r="I90"/>
  <c r="O86"/>
  <c r="I86"/>
  <c r="I72"/>
  <c r="O81"/>
  <c r="I81"/>
  <c r="O77"/>
  <c r="I77"/>
  <c r="O73"/>
  <c r="I73"/>
  <c r="I55"/>
  <c r="O68"/>
  <c r="I68"/>
  <c r="O64"/>
  <c r="I64"/>
  <c r="O60"/>
  <c r="I60"/>
  <c r="O56"/>
  <c r="I56"/>
  <c r="I22"/>
  <c r="O51"/>
  <c r="I51"/>
  <c r="O47"/>
  <c r="I47"/>
  <c r="O43"/>
  <c r="I43"/>
  <c r="O39"/>
  <c r="I39"/>
  <c r="O35"/>
  <c r="I35"/>
  <c r="O31"/>
  <c r="I31"/>
  <c r="O27"/>
  <c r="I27"/>
  <c r="O23"/>
  <c r="I23"/>
  <c r="I9"/>
  <c r="O18"/>
  <c r="I18"/>
  <c r="O14"/>
  <c r="I14"/>
  <c r="O10"/>
  <c r="I10"/>
  <c i="33" r="I3"/>
  <c r="I212"/>
  <c r="O261"/>
  <c r="I261"/>
  <c r="O257"/>
  <c r="I257"/>
  <c r="O253"/>
  <c r="I253"/>
  <c r="O249"/>
  <c r="I249"/>
  <c r="O245"/>
  <c r="I245"/>
  <c r="O241"/>
  <c r="I241"/>
  <c r="O237"/>
  <c r="I237"/>
  <c r="O233"/>
  <c r="I233"/>
  <c r="O229"/>
  <c r="I229"/>
  <c r="O225"/>
  <c r="I225"/>
  <c r="O221"/>
  <c r="I221"/>
  <c r="O217"/>
  <c r="I217"/>
  <c r="O213"/>
  <c r="I213"/>
  <c r="I183"/>
  <c r="O208"/>
  <c r="I208"/>
  <c r="O204"/>
  <c r="I204"/>
  <c r="O200"/>
  <c r="I200"/>
  <c r="O196"/>
  <c r="I196"/>
  <c r="O192"/>
  <c r="I192"/>
  <c r="O188"/>
  <c r="I188"/>
  <c r="O184"/>
  <c r="I184"/>
  <c r="I166"/>
  <c r="O179"/>
  <c r="I179"/>
  <c r="O175"/>
  <c r="I175"/>
  <c r="O171"/>
  <c r="I171"/>
  <c r="O167"/>
  <c r="I167"/>
  <c r="I133"/>
  <c r="O162"/>
  <c r="I162"/>
  <c r="O158"/>
  <c r="I158"/>
  <c r="O154"/>
  <c r="I154"/>
  <c r="O150"/>
  <c r="I150"/>
  <c r="O146"/>
  <c r="I146"/>
  <c r="O142"/>
  <c r="I142"/>
  <c r="O138"/>
  <c r="I138"/>
  <c r="O134"/>
  <c r="I134"/>
  <c r="I116"/>
  <c r="O129"/>
  <c r="I129"/>
  <c r="O125"/>
  <c r="I125"/>
  <c r="O121"/>
  <c r="I121"/>
  <c r="O117"/>
  <c r="I117"/>
  <c r="I63"/>
  <c r="O112"/>
  <c r="I112"/>
  <c r="O108"/>
  <c r="I108"/>
  <c r="O104"/>
  <c r="I104"/>
  <c r="O100"/>
  <c r="I100"/>
  <c r="O96"/>
  <c r="I96"/>
  <c r="O92"/>
  <c r="I92"/>
  <c r="O88"/>
  <c r="I88"/>
  <c r="O84"/>
  <c r="I84"/>
  <c r="O80"/>
  <c r="I80"/>
  <c r="O76"/>
  <c r="I76"/>
  <c r="O72"/>
  <c r="I72"/>
  <c r="O68"/>
  <c r="I68"/>
  <c r="O64"/>
  <c r="I64"/>
  <c r="I30"/>
  <c r="O59"/>
  <c r="I59"/>
  <c r="O55"/>
  <c r="I55"/>
  <c r="O51"/>
  <c r="I51"/>
  <c r="O47"/>
  <c r="I47"/>
  <c r="O43"/>
  <c r="I43"/>
  <c r="O39"/>
  <c r="I39"/>
  <c r="O35"/>
  <c r="I35"/>
  <c r="O31"/>
  <c r="I31"/>
  <c r="I9"/>
  <c r="O26"/>
  <c r="I26"/>
  <c r="O22"/>
  <c r="I22"/>
  <c r="O18"/>
  <c r="I18"/>
  <c r="O14"/>
  <c r="I14"/>
  <c r="O10"/>
  <c r="I10"/>
  <c i="32" r="I3"/>
  <c r="I243"/>
  <c r="O280"/>
  <c r="I280"/>
  <c r="O276"/>
  <c r="I276"/>
  <c r="O272"/>
  <c r="I272"/>
  <c r="O268"/>
  <c r="I268"/>
  <c r="O264"/>
  <c r="I264"/>
  <c r="O260"/>
  <c r="I260"/>
  <c r="O256"/>
  <c r="I256"/>
  <c r="O252"/>
  <c r="I252"/>
  <c r="O248"/>
  <c r="I248"/>
  <c r="O244"/>
  <c r="I244"/>
  <c r="I218"/>
  <c r="O239"/>
  <c r="I239"/>
  <c r="O235"/>
  <c r="I235"/>
  <c r="O231"/>
  <c r="I231"/>
  <c r="O227"/>
  <c r="I227"/>
  <c r="O223"/>
  <c r="I223"/>
  <c r="O219"/>
  <c r="I219"/>
  <c r="I185"/>
  <c r="O214"/>
  <c r="I214"/>
  <c r="O210"/>
  <c r="I210"/>
  <c r="O206"/>
  <c r="I206"/>
  <c r="O202"/>
  <c r="I202"/>
  <c r="O198"/>
  <c r="I198"/>
  <c r="O194"/>
  <c r="I194"/>
  <c r="O190"/>
  <c r="I190"/>
  <c r="O186"/>
  <c r="I186"/>
  <c r="I152"/>
  <c r="O181"/>
  <c r="I181"/>
  <c r="O177"/>
  <c r="I177"/>
  <c r="O173"/>
  <c r="I173"/>
  <c r="O169"/>
  <c r="I169"/>
  <c r="O165"/>
  <c r="I165"/>
  <c r="O161"/>
  <c r="I161"/>
  <c r="O157"/>
  <c r="I157"/>
  <c r="O153"/>
  <c r="I153"/>
  <c r="I75"/>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I30"/>
  <c r="O71"/>
  <c r="I71"/>
  <c r="O67"/>
  <c r="I67"/>
  <c r="O63"/>
  <c r="I63"/>
  <c r="O59"/>
  <c r="I59"/>
  <c r="O55"/>
  <c r="I55"/>
  <c r="O51"/>
  <c r="I51"/>
  <c r="O47"/>
  <c r="I47"/>
  <c r="O43"/>
  <c r="I43"/>
  <c r="O39"/>
  <c r="I39"/>
  <c r="O35"/>
  <c r="I35"/>
  <c r="O31"/>
  <c r="I31"/>
  <c r="I9"/>
  <c r="O26"/>
  <c r="I26"/>
  <c r="O22"/>
  <c r="I22"/>
  <c r="O18"/>
  <c r="I18"/>
  <c r="O14"/>
  <c r="I14"/>
  <c r="O10"/>
  <c r="I10"/>
  <c i="31" r="I3"/>
  <c r="I217"/>
  <c r="O262"/>
  <c r="I262"/>
  <c r="O258"/>
  <c r="I258"/>
  <c r="O254"/>
  <c r="I254"/>
  <c r="O250"/>
  <c r="I250"/>
  <c r="O246"/>
  <c r="I246"/>
  <c r="O242"/>
  <c r="I242"/>
  <c r="O238"/>
  <c r="I238"/>
  <c r="O234"/>
  <c r="I234"/>
  <c r="O230"/>
  <c r="I230"/>
  <c r="O226"/>
  <c r="I226"/>
  <c r="O222"/>
  <c r="I222"/>
  <c r="O218"/>
  <c r="I218"/>
  <c r="I212"/>
  <c r="O213"/>
  <c r="I213"/>
  <c r="I187"/>
  <c r="O208"/>
  <c r="I208"/>
  <c r="O204"/>
  <c r="I204"/>
  <c r="O200"/>
  <c r="I200"/>
  <c r="O196"/>
  <c r="I196"/>
  <c r="O192"/>
  <c r="I192"/>
  <c r="O188"/>
  <c r="I188"/>
  <c r="I178"/>
  <c r="O183"/>
  <c r="I183"/>
  <c r="O179"/>
  <c r="I179"/>
  <c r="I149"/>
  <c r="O174"/>
  <c r="I174"/>
  <c r="O170"/>
  <c r="I170"/>
  <c r="O166"/>
  <c r="I166"/>
  <c r="O162"/>
  <c r="I162"/>
  <c r="O158"/>
  <c r="I158"/>
  <c r="O154"/>
  <c r="I154"/>
  <c r="O150"/>
  <c r="I150"/>
  <c r="I120"/>
  <c r="O145"/>
  <c r="I145"/>
  <c r="O141"/>
  <c r="I141"/>
  <c r="O137"/>
  <c r="I137"/>
  <c r="O133"/>
  <c r="I133"/>
  <c r="O129"/>
  <c r="I129"/>
  <c r="O125"/>
  <c r="I125"/>
  <c r="O121"/>
  <c r="I121"/>
  <c r="I71"/>
  <c r="O116"/>
  <c r="I116"/>
  <c r="O112"/>
  <c r="I112"/>
  <c r="O108"/>
  <c r="I108"/>
  <c r="O104"/>
  <c r="I104"/>
  <c r="O100"/>
  <c r="I100"/>
  <c r="O96"/>
  <c r="I96"/>
  <c r="O92"/>
  <c r="I92"/>
  <c r="O88"/>
  <c r="I88"/>
  <c r="O84"/>
  <c r="I84"/>
  <c r="O80"/>
  <c r="I80"/>
  <c r="O76"/>
  <c r="I76"/>
  <c r="O72"/>
  <c r="I72"/>
  <c r="I26"/>
  <c r="O67"/>
  <c r="I67"/>
  <c r="O63"/>
  <c r="I63"/>
  <c r="O59"/>
  <c r="I59"/>
  <c r="O55"/>
  <c r="I55"/>
  <c r="O51"/>
  <c r="I51"/>
  <c r="O47"/>
  <c r="I47"/>
  <c r="O43"/>
  <c r="I43"/>
  <c r="O39"/>
  <c r="I39"/>
  <c r="O35"/>
  <c r="I35"/>
  <c r="O31"/>
  <c r="I31"/>
  <c r="O27"/>
  <c r="I27"/>
  <c r="I9"/>
  <c r="O22"/>
  <c r="I22"/>
  <c r="O18"/>
  <c r="I18"/>
  <c r="O14"/>
  <c r="I14"/>
  <c r="O10"/>
  <c r="I10"/>
  <c i="30" r="I3"/>
  <c r="I212"/>
  <c r="O261"/>
  <c r="I261"/>
  <c r="O257"/>
  <c r="I257"/>
  <c r="O253"/>
  <c r="I253"/>
  <c r="O249"/>
  <c r="I249"/>
  <c r="O245"/>
  <c r="I245"/>
  <c r="O241"/>
  <c r="I241"/>
  <c r="O237"/>
  <c r="I237"/>
  <c r="O233"/>
  <c r="I233"/>
  <c r="O229"/>
  <c r="I229"/>
  <c r="O225"/>
  <c r="I225"/>
  <c r="O221"/>
  <c r="I221"/>
  <c r="O217"/>
  <c r="I217"/>
  <c r="O213"/>
  <c r="I213"/>
  <c r="I187"/>
  <c r="O208"/>
  <c r="I208"/>
  <c r="O204"/>
  <c r="I204"/>
  <c r="O200"/>
  <c r="I200"/>
  <c r="O196"/>
  <c r="I196"/>
  <c r="O192"/>
  <c r="I192"/>
  <c r="O188"/>
  <c r="I188"/>
  <c r="I142"/>
  <c r="O183"/>
  <c r="I183"/>
  <c r="O179"/>
  <c r="I179"/>
  <c r="O175"/>
  <c r="I175"/>
  <c r="O171"/>
  <c r="I171"/>
  <c r="O167"/>
  <c r="I167"/>
  <c r="O163"/>
  <c r="I163"/>
  <c r="O159"/>
  <c r="I159"/>
  <c r="O155"/>
  <c r="I155"/>
  <c r="O151"/>
  <c r="I151"/>
  <c r="O147"/>
  <c r="I147"/>
  <c r="O143"/>
  <c r="I143"/>
  <c r="I113"/>
  <c r="O138"/>
  <c r="I138"/>
  <c r="O134"/>
  <c r="I134"/>
  <c r="O130"/>
  <c r="I130"/>
  <c r="O126"/>
  <c r="I126"/>
  <c r="O122"/>
  <c r="I122"/>
  <c r="O118"/>
  <c r="I118"/>
  <c r="O114"/>
  <c r="I114"/>
  <c r="I92"/>
  <c r="O109"/>
  <c r="I109"/>
  <c r="O105"/>
  <c r="I105"/>
  <c r="O101"/>
  <c r="I101"/>
  <c r="O97"/>
  <c r="I97"/>
  <c r="O93"/>
  <c r="I93"/>
  <c r="I47"/>
  <c r="O88"/>
  <c r="I88"/>
  <c r="O84"/>
  <c r="I84"/>
  <c r="O80"/>
  <c r="I80"/>
  <c r="O76"/>
  <c r="I76"/>
  <c r="O72"/>
  <c r="I72"/>
  <c r="O68"/>
  <c r="I68"/>
  <c r="O64"/>
  <c r="I64"/>
  <c r="O60"/>
  <c r="I60"/>
  <c r="O56"/>
  <c r="I56"/>
  <c r="O52"/>
  <c r="I52"/>
  <c r="O48"/>
  <c r="I48"/>
  <c r="I26"/>
  <c r="O43"/>
  <c r="I43"/>
  <c r="O39"/>
  <c r="I39"/>
  <c r="O35"/>
  <c r="I35"/>
  <c r="O31"/>
  <c r="I31"/>
  <c r="O27"/>
  <c r="I27"/>
  <c r="I9"/>
  <c r="O22"/>
  <c r="I22"/>
  <c r="O18"/>
  <c r="I18"/>
  <c r="O14"/>
  <c r="I14"/>
  <c r="O10"/>
  <c r="I10"/>
  <c i="29" r="I3"/>
  <c r="I152"/>
  <c r="O193"/>
  <c r="I193"/>
  <c r="O189"/>
  <c r="I189"/>
  <c r="O185"/>
  <c r="I185"/>
  <c r="O181"/>
  <c r="I181"/>
  <c r="O177"/>
  <c r="I177"/>
  <c r="O173"/>
  <c r="I173"/>
  <c r="O169"/>
  <c r="I169"/>
  <c r="O165"/>
  <c r="I165"/>
  <c r="O161"/>
  <c r="I161"/>
  <c r="O157"/>
  <c r="I157"/>
  <c r="O153"/>
  <c r="I153"/>
  <c r="I136"/>
  <c r="O149"/>
  <c r="I149"/>
  <c r="O145"/>
  <c r="I145"/>
  <c r="O141"/>
  <c r="I141"/>
  <c r="O137"/>
  <c r="I137"/>
  <c r="I131"/>
  <c r="O132"/>
  <c r="I132"/>
  <c r="I78"/>
  <c r="O127"/>
  <c r="I127"/>
  <c r="O123"/>
  <c r="I123"/>
  <c r="O119"/>
  <c r="I119"/>
  <c r="O115"/>
  <c r="I115"/>
  <c r="O111"/>
  <c r="I111"/>
  <c r="O107"/>
  <c r="I107"/>
  <c r="O103"/>
  <c r="I103"/>
  <c r="O99"/>
  <c r="I99"/>
  <c r="O95"/>
  <c r="I95"/>
  <c r="O91"/>
  <c r="I91"/>
  <c r="O87"/>
  <c r="I87"/>
  <c r="O83"/>
  <c r="I83"/>
  <c r="O79"/>
  <c r="I79"/>
  <c r="I61"/>
  <c r="O74"/>
  <c r="I74"/>
  <c r="O70"/>
  <c r="I70"/>
  <c r="O66"/>
  <c r="I66"/>
  <c r="O62"/>
  <c r="I62"/>
  <c r="I56"/>
  <c r="O57"/>
  <c r="I57"/>
  <c r="I43"/>
  <c r="O52"/>
  <c r="I52"/>
  <c r="O48"/>
  <c r="I48"/>
  <c r="O44"/>
  <c r="I44"/>
  <c r="I26"/>
  <c r="O39"/>
  <c r="I39"/>
  <c r="O35"/>
  <c r="I35"/>
  <c r="O31"/>
  <c r="I31"/>
  <c r="O27"/>
  <c r="I27"/>
  <c r="I9"/>
  <c r="O22"/>
  <c r="I22"/>
  <c r="O18"/>
  <c r="I18"/>
  <c r="O14"/>
  <c r="I14"/>
  <c r="O10"/>
  <c r="I10"/>
  <c i="28" r="I3"/>
  <c r="I84"/>
  <c r="O93"/>
  <c r="I93"/>
  <c r="O89"/>
  <c r="I89"/>
  <c r="O85"/>
  <c r="I85"/>
  <c r="I75"/>
  <c r="O80"/>
  <c r="I80"/>
  <c r="O76"/>
  <c r="I76"/>
  <c r="I58"/>
  <c r="O71"/>
  <c r="I71"/>
  <c r="O67"/>
  <c r="I67"/>
  <c r="O63"/>
  <c r="I63"/>
  <c r="O59"/>
  <c r="I59"/>
  <c r="I9"/>
  <c r="O54"/>
  <c r="I54"/>
  <c r="O50"/>
  <c r="I50"/>
  <c r="O46"/>
  <c r="I46"/>
  <c r="O42"/>
  <c r="I42"/>
  <c r="O38"/>
  <c r="I38"/>
  <c r="O34"/>
  <c r="I34"/>
  <c r="O30"/>
  <c r="I30"/>
  <c r="O26"/>
  <c r="I26"/>
  <c r="O22"/>
  <c r="I22"/>
  <c r="O18"/>
  <c r="I18"/>
  <c r="O14"/>
  <c r="I14"/>
  <c r="O10"/>
  <c r="I10"/>
  <c i="27" r="I3"/>
  <c r="I191"/>
  <c r="O216"/>
  <c r="I216"/>
  <c r="O212"/>
  <c r="I212"/>
  <c r="O208"/>
  <c r="I208"/>
  <c r="O204"/>
  <c r="I204"/>
  <c r="O200"/>
  <c r="I200"/>
  <c r="O196"/>
  <c r="I196"/>
  <c r="O192"/>
  <c r="I192"/>
  <c r="I158"/>
  <c r="O187"/>
  <c r="I187"/>
  <c r="O183"/>
  <c r="I183"/>
  <c r="O179"/>
  <c r="I179"/>
  <c r="O175"/>
  <c r="I175"/>
  <c r="O171"/>
  <c r="I171"/>
  <c r="O167"/>
  <c r="I167"/>
  <c r="O163"/>
  <c r="I163"/>
  <c r="O159"/>
  <c r="I159"/>
  <c r="I125"/>
  <c r="O154"/>
  <c r="I154"/>
  <c r="O150"/>
  <c r="I150"/>
  <c r="O146"/>
  <c r="I146"/>
  <c r="O142"/>
  <c r="I142"/>
  <c r="O138"/>
  <c r="I138"/>
  <c r="O134"/>
  <c r="I134"/>
  <c r="O130"/>
  <c r="I130"/>
  <c r="O126"/>
  <c r="I126"/>
  <c r="I100"/>
  <c r="O121"/>
  <c r="I121"/>
  <c r="O117"/>
  <c r="I117"/>
  <c r="O113"/>
  <c r="I113"/>
  <c r="O109"/>
  <c r="I109"/>
  <c r="O105"/>
  <c r="I105"/>
  <c r="O101"/>
  <c r="I101"/>
  <c r="I83"/>
  <c r="O96"/>
  <c r="I96"/>
  <c r="O92"/>
  <c r="I92"/>
  <c r="O88"/>
  <c r="I88"/>
  <c r="O84"/>
  <c r="I84"/>
  <c r="I26"/>
  <c r="O79"/>
  <c r="I79"/>
  <c r="O75"/>
  <c r="I75"/>
  <c r="O71"/>
  <c r="I71"/>
  <c r="O67"/>
  <c r="I67"/>
  <c r="O63"/>
  <c r="I63"/>
  <c r="O59"/>
  <c r="I59"/>
  <c r="O55"/>
  <c r="I55"/>
  <c r="O51"/>
  <c r="I51"/>
  <c r="O47"/>
  <c r="I47"/>
  <c r="O43"/>
  <c r="I43"/>
  <c r="O39"/>
  <c r="I39"/>
  <c r="O35"/>
  <c r="I35"/>
  <c r="O31"/>
  <c r="I31"/>
  <c r="O27"/>
  <c r="I27"/>
  <c r="I9"/>
  <c r="O22"/>
  <c r="I22"/>
  <c r="O18"/>
  <c r="I18"/>
  <c r="O14"/>
  <c r="I14"/>
  <c r="O10"/>
  <c r="I10"/>
  <c i="26" r="I3"/>
  <c r="I123"/>
  <c r="O136"/>
  <c r="I136"/>
  <c r="O132"/>
  <c r="I132"/>
  <c r="O128"/>
  <c r="I128"/>
  <c r="O124"/>
  <c r="I124"/>
  <c r="I46"/>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I9"/>
  <c r="O42"/>
  <c r="I42"/>
  <c r="O38"/>
  <c r="I38"/>
  <c r="O34"/>
  <c r="I34"/>
  <c r="O30"/>
  <c r="I30"/>
  <c r="O26"/>
  <c r="I26"/>
  <c r="O22"/>
  <c r="I22"/>
  <c r="O18"/>
  <c r="I18"/>
  <c r="O14"/>
  <c r="I14"/>
  <c r="O10"/>
  <c r="I10"/>
  <c i="25" r="I3"/>
  <c r="I188"/>
  <c r="O192"/>
  <c r="I192"/>
  <c r="O189"/>
  <c r="I189"/>
  <c r="I180"/>
  <c r="O185"/>
  <c r="I185"/>
  <c r="O181"/>
  <c r="I181"/>
  <c r="I175"/>
  <c r="O176"/>
  <c r="I176"/>
  <c r="I171"/>
  <c r="O172"/>
  <c r="I172"/>
  <c r="I162"/>
  <c r="O167"/>
  <c r="I167"/>
  <c r="O163"/>
  <c r="I163"/>
  <c r="I62"/>
  <c r="O159"/>
  <c r="I159"/>
  <c r="O156"/>
  <c r="I156"/>
  <c r="O152"/>
  <c r="I152"/>
  <c r="O149"/>
  <c r="I149"/>
  <c r="O146"/>
  <c r="I146"/>
  <c r="O142"/>
  <c r="I142"/>
  <c r="O139"/>
  <c r="I139"/>
  <c r="O135"/>
  <c r="I135"/>
  <c r="O132"/>
  <c r="I132"/>
  <c r="O128"/>
  <c r="I128"/>
  <c r="O125"/>
  <c r="I125"/>
  <c r="O121"/>
  <c r="I121"/>
  <c r="O118"/>
  <c r="I118"/>
  <c r="O115"/>
  <c r="I115"/>
  <c r="O112"/>
  <c r="I112"/>
  <c r="O109"/>
  <c r="I109"/>
  <c r="O105"/>
  <c r="I105"/>
  <c r="O101"/>
  <c r="I101"/>
  <c r="O98"/>
  <c r="I98"/>
  <c r="O95"/>
  <c r="I95"/>
  <c r="O91"/>
  <c r="I91"/>
  <c r="O87"/>
  <c r="I87"/>
  <c r="O83"/>
  <c r="I83"/>
  <c r="O79"/>
  <c r="I79"/>
  <c r="O76"/>
  <c r="I76"/>
  <c r="O73"/>
  <c r="I73"/>
  <c r="O70"/>
  <c r="I70"/>
  <c r="O67"/>
  <c r="I67"/>
  <c r="O63"/>
  <c r="I63"/>
  <c r="I35"/>
  <c r="O59"/>
  <c r="I59"/>
  <c r="O55"/>
  <c r="I55"/>
  <c r="O52"/>
  <c r="I52"/>
  <c r="O49"/>
  <c r="I49"/>
  <c r="O46"/>
  <c r="I46"/>
  <c r="O43"/>
  <c r="I43"/>
  <c r="O40"/>
  <c r="I40"/>
  <c r="O36"/>
  <c r="I36"/>
  <c r="I10"/>
  <c r="O32"/>
  <c r="I32"/>
  <c r="O29"/>
  <c r="I29"/>
  <c r="O26"/>
  <c r="I26"/>
  <c r="O23"/>
  <c r="I23"/>
  <c r="O20"/>
  <c r="I20"/>
  <c r="O17"/>
  <c r="I17"/>
  <c r="O14"/>
  <c r="I14"/>
  <c r="O11"/>
  <c r="I11"/>
  <c i="24" r="I3"/>
  <c r="I178"/>
  <c r="O185"/>
  <c r="I185"/>
  <c r="O182"/>
  <c r="I182"/>
  <c r="O179"/>
  <c r="I179"/>
  <c r="I168"/>
  <c r="O175"/>
  <c r="I175"/>
  <c r="O172"/>
  <c r="I172"/>
  <c r="O169"/>
  <c r="I169"/>
  <c r="I163"/>
  <c r="O164"/>
  <c r="I164"/>
  <c r="I159"/>
  <c r="O160"/>
  <c r="I160"/>
  <c r="I152"/>
  <c r="O156"/>
  <c r="I156"/>
  <c r="O153"/>
  <c r="I153"/>
  <c r="I145"/>
  <c r="O149"/>
  <c r="I149"/>
  <c r="O146"/>
  <c r="I146"/>
  <c r="I67"/>
  <c r="O142"/>
  <c r="I142"/>
  <c r="O138"/>
  <c r="I138"/>
  <c r="O135"/>
  <c r="I135"/>
  <c r="O132"/>
  <c r="I132"/>
  <c r="O129"/>
  <c r="I129"/>
  <c r="O126"/>
  <c r="I126"/>
  <c r="O122"/>
  <c r="I122"/>
  <c r="O119"/>
  <c r="I119"/>
  <c r="O115"/>
  <c r="I115"/>
  <c r="O112"/>
  <c r="I112"/>
  <c r="O109"/>
  <c r="I109"/>
  <c r="O106"/>
  <c r="I106"/>
  <c r="O103"/>
  <c r="I103"/>
  <c r="O99"/>
  <c r="I99"/>
  <c r="O96"/>
  <c r="I96"/>
  <c r="O93"/>
  <c r="I93"/>
  <c r="O90"/>
  <c r="I90"/>
  <c r="O87"/>
  <c r="I87"/>
  <c r="O84"/>
  <c r="I84"/>
  <c r="O81"/>
  <c r="I81"/>
  <c r="O77"/>
  <c r="I77"/>
  <c r="O74"/>
  <c r="I74"/>
  <c r="O71"/>
  <c r="I71"/>
  <c r="O68"/>
  <c r="I68"/>
  <c r="I38"/>
  <c r="O63"/>
  <c r="I63"/>
  <c r="O59"/>
  <c r="I59"/>
  <c r="O56"/>
  <c r="I56"/>
  <c r="O52"/>
  <c r="I52"/>
  <c r="O49"/>
  <c r="I49"/>
  <c r="O46"/>
  <c r="I46"/>
  <c r="O43"/>
  <c r="I43"/>
  <c r="O39"/>
  <c r="I39"/>
  <c r="I10"/>
  <c r="O35"/>
  <c r="I35"/>
  <c r="O32"/>
  <c r="I32"/>
  <c r="O29"/>
  <c r="I29"/>
  <c r="O26"/>
  <c r="I26"/>
  <c r="O23"/>
  <c r="I23"/>
  <c r="O20"/>
  <c r="I20"/>
  <c r="O17"/>
  <c r="I17"/>
  <c r="O14"/>
  <c r="I14"/>
  <c r="O11"/>
  <c r="I11"/>
  <c i="23" r="I3"/>
  <c r="I173"/>
  <c r="O183"/>
  <c r="I183"/>
  <c r="O180"/>
  <c r="I180"/>
  <c r="O177"/>
  <c r="I177"/>
  <c r="O174"/>
  <c r="I174"/>
  <c r="I163"/>
  <c r="O170"/>
  <c r="I170"/>
  <c r="O167"/>
  <c r="I167"/>
  <c r="O164"/>
  <c r="I164"/>
  <c r="I159"/>
  <c r="O160"/>
  <c r="I160"/>
  <c r="I155"/>
  <c r="O156"/>
  <c r="I156"/>
  <c r="I148"/>
  <c r="O152"/>
  <c r="I152"/>
  <c r="O149"/>
  <c r="I149"/>
  <c r="I138"/>
  <c r="O145"/>
  <c r="I145"/>
  <c r="O142"/>
  <c r="I142"/>
  <c r="O139"/>
  <c r="I139"/>
  <c r="I68"/>
  <c r="O135"/>
  <c r="I135"/>
  <c r="O132"/>
  <c r="I132"/>
  <c r="O129"/>
  <c r="I129"/>
  <c r="O126"/>
  <c r="I126"/>
  <c r="O122"/>
  <c r="I122"/>
  <c r="O118"/>
  <c r="I118"/>
  <c r="O115"/>
  <c r="I115"/>
  <c r="O112"/>
  <c r="I112"/>
  <c r="O108"/>
  <c r="I108"/>
  <c r="O105"/>
  <c r="I105"/>
  <c r="O102"/>
  <c r="I102"/>
  <c r="O99"/>
  <c r="I99"/>
  <c r="O96"/>
  <c r="I96"/>
  <c r="O93"/>
  <c r="I93"/>
  <c r="O90"/>
  <c r="I90"/>
  <c r="O87"/>
  <c r="I87"/>
  <c r="O84"/>
  <c r="I84"/>
  <c r="O81"/>
  <c r="I81"/>
  <c r="O78"/>
  <c r="I78"/>
  <c r="O75"/>
  <c r="I75"/>
  <c r="O72"/>
  <c r="I72"/>
  <c r="O69"/>
  <c r="I69"/>
  <c r="I38"/>
  <c r="O65"/>
  <c r="I65"/>
  <c r="O62"/>
  <c r="I62"/>
  <c r="O59"/>
  <c r="I59"/>
  <c r="O55"/>
  <c r="I55"/>
  <c r="O52"/>
  <c r="I52"/>
  <c r="O49"/>
  <c r="I49"/>
  <c r="O46"/>
  <c r="I46"/>
  <c r="O43"/>
  <c r="I43"/>
  <c r="O39"/>
  <c r="I39"/>
  <c r="I10"/>
  <c r="O35"/>
  <c r="I35"/>
  <c r="O32"/>
  <c r="I32"/>
  <c r="O29"/>
  <c r="I29"/>
  <c r="O26"/>
  <c r="I26"/>
  <c r="O23"/>
  <c r="I23"/>
  <c r="O20"/>
  <c r="I20"/>
  <c r="O17"/>
  <c r="I17"/>
  <c r="O14"/>
  <c r="I14"/>
  <c r="O11"/>
  <c r="I11"/>
  <c i="22" r="I3"/>
  <c r="I34"/>
  <c r="O35"/>
  <c r="I35"/>
  <c r="I26"/>
  <c r="O31"/>
  <c r="I31"/>
  <c r="O27"/>
  <c r="I27"/>
  <c r="I10"/>
  <c r="O23"/>
  <c r="I23"/>
  <c r="O20"/>
  <c r="I20"/>
  <c r="O17"/>
  <c r="I17"/>
  <c r="O14"/>
  <c r="I14"/>
  <c r="O11"/>
  <c r="I11"/>
  <c i="21" r="I3"/>
  <c r="I52"/>
  <c r="O53"/>
  <c r="I53"/>
  <c r="I48"/>
  <c r="O49"/>
  <c r="I49"/>
  <c r="I41"/>
  <c r="O45"/>
  <c r="I45"/>
  <c r="O42"/>
  <c r="I42"/>
  <c r="I32"/>
  <c r="O37"/>
  <c r="I37"/>
  <c r="O33"/>
  <c r="I33"/>
  <c r="I10"/>
  <c r="O29"/>
  <c r="I29"/>
  <c r="O26"/>
  <c r="I26"/>
  <c r="O23"/>
  <c r="I23"/>
  <c r="O20"/>
  <c r="I20"/>
  <c r="O17"/>
  <c r="I17"/>
  <c r="O14"/>
  <c r="I14"/>
  <c r="O11"/>
  <c r="I11"/>
  <c i="20" r="I3"/>
  <c r="I34"/>
  <c r="O35"/>
  <c r="I35"/>
  <c r="I26"/>
  <c r="O31"/>
  <c r="I31"/>
  <c r="O27"/>
  <c r="I27"/>
  <c r="I10"/>
  <c r="O23"/>
  <c r="I23"/>
  <c r="O20"/>
  <c r="I20"/>
  <c r="O17"/>
  <c r="I17"/>
  <c r="O14"/>
  <c r="I14"/>
  <c r="O11"/>
  <c r="I11"/>
  <c i="19" r="I3"/>
  <c r="I54"/>
  <c r="O55"/>
  <c r="I55"/>
  <c r="I50"/>
  <c r="O51"/>
  <c r="I51"/>
  <c r="I43"/>
  <c r="O47"/>
  <c r="I47"/>
  <c r="O44"/>
  <c r="I44"/>
  <c r="I26"/>
  <c r="O40"/>
  <c r="I40"/>
  <c r="O37"/>
  <c r="I37"/>
  <c r="O34"/>
  <c r="I34"/>
  <c r="O31"/>
  <c r="I31"/>
  <c r="O27"/>
  <c r="I27"/>
  <c r="I10"/>
  <c r="O23"/>
  <c r="I23"/>
  <c r="O20"/>
  <c r="I20"/>
  <c r="O17"/>
  <c r="I17"/>
  <c r="O14"/>
  <c r="I14"/>
  <c r="O11"/>
  <c r="I11"/>
  <c i="18" r="I3"/>
  <c r="I42"/>
  <c r="O43"/>
  <c r="I43"/>
  <c r="I9"/>
  <c r="O38"/>
  <c r="I38"/>
  <c r="O34"/>
  <c r="I34"/>
  <c r="O30"/>
  <c r="I30"/>
  <c r="O26"/>
  <c r="I26"/>
  <c r="O22"/>
  <c r="I22"/>
  <c r="O18"/>
  <c r="I18"/>
  <c r="O14"/>
  <c r="I14"/>
  <c r="O10"/>
  <c r="I10"/>
  <c i="17" r="I3"/>
  <c r="I9"/>
  <c r="O10"/>
  <c r="I10"/>
  <c i="16" r="I3"/>
  <c r="I9"/>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15" r="I3"/>
  <c r="I343"/>
  <c r="O344"/>
  <c r="I344"/>
  <c r="I262"/>
  <c r="O339"/>
  <c r="I339"/>
  <c r="O335"/>
  <c r="I335"/>
  <c r="O331"/>
  <c r="I331"/>
  <c r="O327"/>
  <c r="I327"/>
  <c r="O323"/>
  <c r="I323"/>
  <c r="O319"/>
  <c r="I319"/>
  <c r="O315"/>
  <c r="I315"/>
  <c r="O311"/>
  <c r="I311"/>
  <c r="O307"/>
  <c r="I307"/>
  <c r="O303"/>
  <c r="I303"/>
  <c r="O299"/>
  <c r="I299"/>
  <c r="O295"/>
  <c r="I295"/>
  <c r="O291"/>
  <c r="I291"/>
  <c r="O287"/>
  <c r="I287"/>
  <c r="O283"/>
  <c r="I283"/>
  <c r="O279"/>
  <c r="I279"/>
  <c r="O275"/>
  <c r="I275"/>
  <c r="O271"/>
  <c r="I271"/>
  <c r="O267"/>
  <c r="I267"/>
  <c r="O263"/>
  <c r="I263"/>
  <c r="I209"/>
  <c r="O258"/>
  <c r="I258"/>
  <c r="O254"/>
  <c r="I254"/>
  <c r="O250"/>
  <c r="I250"/>
  <c r="O246"/>
  <c r="I246"/>
  <c r="O242"/>
  <c r="I242"/>
  <c r="O238"/>
  <c r="I238"/>
  <c r="O234"/>
  <c r="I234"/>
  <c r="O230"/>
  <c r="I230"/>
  <c r="O226"/>
  <c r="I226"/>
  <c r="O222"/>
  <c r="I222"/>
  <c r="O218"/>
  <c r="I218"/>
  <c r="O214"/>
  <c r="I214"/>
  <c r="O210"/>
  <c r="I210"/>
  <c r="I92"/>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I67"/>
  <c r="O88"/>
  <c r="I88"/>
  <c r="O84"/>
  <c r="I84"/>
  <c r="O80"/>
  <c r="I80"/>
  <c r="O76"/>
  <c r="I76"/>
  <c r="O72"/>
  <c r="I72"/>
  <c r="O68"/>
  <c r="I68"/>
  <c r="I26"/>
  <c r="O63"/>
  <c r="I63"/>
  <c r="O59"/>
  <c r="I59"/>
  <c r="O55"/>
  <c r="I55"/>
  <c r="O51"/>
  <c r="I51"/>
  <c r="O47"/>
  <c r="I47"/>
  <c r="O43"/>
  <c r="I43"/>
  <c r="O39"/>
  <c r="I39"/>
  <c r="O35"/>
  <c r="I35"/>
  <c r="O31"/>
  <c r="I31"/>
  <c r="O27"/>
  <c r="I27"/>
  <c r="I9"/>
  <c r="O22"/>
  <c r="I22"/>
  <c r="O18"/>
  <c r="I18"/>
  <c r="O14"/>
  <c r="I14"/>
  <c r="O10"/>
  <c r="I10"/>
  <c i="14" r="I3"/>
  <c r="I359"/>
  <c r="O364"/>
  <c r="I364"/>
  <c r="O360"/>
  <c r="I360"/>
  <c r="I75"/>
  <c r="O355"/>
  <c r="I355"/>
  <c r="O352"/>
  <c r="I352"/>
  <c r="O349"/>
  <c r="I349"/>
  <c r="O346"/>
  <c r="I346"/>
  <c r="O343"/>
  <c r="I343"/>
  <c r="O340"/>
  <c r="I340"/>
  <c r="O337"/>
  <c r="I337"/>
  <c r="O334"/>
  <c r="I334"/>
  <c r="O330"/>
  <c r="I330"/>
  <c r="O327"/>
  <c r="I327"/>
  <c r="O324"/>
  <c r="I324"/>
  <c r="O321"/>
  <c r="I321"/>
  <c r="O318"/>
  <c r="I318"/>
  <c r="O314"/>
  <c r="I314"/>
  <c r="O310"/>
  <c r="I310"/>
  <c r="O306"/>
  <c r="I306"/>
  <c r="O302"/>
  <c r="I302"/>
  <c r="O298"/>
  <c r="I298"/>
  <c r="O294"/>
  <c r="I294"/>
  <c r="O290"/>
  <c r="I290"/>
  <c r="O286"/>
  <c r="I286"/>
  <c r="O283"/>
  <c r="I283"/>
  <c r="O279"/>
  <c r="I279"/>
  <c r="O275"/>
  <c r="I275"/>
  <c r="O272"/>
  <c r="I272"/>
  <c r="O268"/>
  <c r="I268"/>
  <c r="O264"/>
  <c r="I264"/>
  <c r="O261"/>
  <c r="I261"/>
  <c r="O258"/>
  <c r="I258"/>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O139"/>
  <c r="I139"/>
  <c r="O135"/>
  <c r="I135"/>
  <c r="O131"/>
  <c r="I131"/>
  <c r="O127"/>
  <c r="I127"/>
  <c r="O124"/>
  <c r="I124"/>
  <c r="O120"/>
  <c r="I120"/>
  <c r="O116"/>
  <c r="I116"/>
  <c r="O112"/>
  <c r="I112"/>
  <c r="O108"/>
  <c r="I108"/>
  <c r="O104"/>
  <c r="I104"/>
  <c r="O100"/>
  <c r="I100"/>
  <c r="O96"/>
  <c r="I96"/>
  <c r="O92"/>
  <c r="I92"/>
  <c r="O88"/>
  <c r="I88"/>
  <c r="O84"/>
  <c r="I84"/>
  <c r="O80"/>
  <c r="I80"/>
  <c r="O76"/>
  <c r="I76"/>
  <c r="I18"/>
  <c r="O71"/>
  <c r="I71"/>
  <c r="O67"/>
  <c r="I67"/>
  <c r="O63"/>
  <c r="I63"/>
  <c r="O59"/>
  <c r="I59"/>
  <c r="O55"/>
  <c r="I55"/>
  <c r="O51"/>
  <c r="I51"/>
  <c r="O47"/>
  <c r="I47"/>
  <c r="O43"/>
  <c r="I43"/>
  <c r="O39"/>
  <c r="I39"/>
  <c r="O35"/>
  <c r="I35"/>
  <c r="O31"/>
  <c r="I31"/>
  <c r="O27"/>
  <c r="I27"/>
  <c r="O23"/>
  <c r="I23"/>
  <c r="O19"/>
  <c r="I19"/>
  <c r="I9"/>
  <c r="O14"/>
  <c r="I14"/>
  <c r="O10"/>
  <c r="I10"/>
  <c i="13" r="I3"/>
  <c r="I179"/>
  <c r="O184"/>
  <c r="I184"/>
  <c r="O180"/>
  <c r="I180"/>
  <c r="I14"/>
  <c r="O175"/>
  <c r="I175"/>
  <c r="O171"/>
  <c r="I171"/>
  <c r="O167"/>
  <c r="I167"/>
  <c r="O163"/>
  <c r="I163"/>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5"/>
  <c r="I65"/>
  <c r="O62"/>
  <c r="I62"/>
  <c r="O59"/>
  <c r="I59"/>
  <c r="O56"/>
  <c r="I56"/>
  <c r="O53"/>
  <c r="I53"/>
  <c r="O50"/>
  <c r="I50"/>
  <c r="O47"/>
  <c r="I47"/>
  <c r="O43"/>
  <c r="I43"/>
  <c r="O39"/>
  <c r="I39"/>
  <c r="O35"/>
  <c r="I35"/>
  <c r="O31"/>
  <c r="I31"/>
  <c r="O27"/>
  <c r="I27"/>
  <c r="O23"/>
  <c r="I23"/>
  <c r="O19"/>
  <c r="I19"/>
  <c r="O15"/>
  <c r="I15"/>
  <c r="I9"/>
  <c r="O10"/>
  <c r="I10"/>
  <c i="12" r="I3"/>
  <c r="I234"/>
  <c r="O243"/>
  <c r="I243"/>
  <c r="O239"/>
  <c r="I239"/>
  <c r="O235"/>
  <c r="I235"/>
  <c r="I189"/>
  <c r="O230"/>
  <c r="I230"/>
  <c r="O226"/>
  <c r="I226"/>
  <c r="O222"/>
  <c r="I222"/>
  <c r="O218"/>
  <c r="I218"/>
  <c r="O214"/>
  <c r="I214"/>
  <c r="O210"/>
  <c r="I210"/>
  <c r="O206"/>
  <c r="I206"/>
  <c r="O202"/>
  <c r="I202"/>
  <c r="O198"/>
  <c r="I198"/>
  <c r="O194"/>
  <c r="I194"/>
  <c r="O190"/>
  <c r="I190"/>
  <c r="I160"/>
  <c r="O185"/>
  <c r="I185"/>
  <c r="O181"/>
  <c r="I181"/>
  <c r="O177"/>
  <c r="I177"/>
  <c r="O173"/>
  <c r="I173"/>
  <c r="O169"/>
  <c r="I169"/>
  <c r="O165"/>
  <c r="I165"/>
  <c r="O161"/>
  <c r="I161"/>
  <c r="I71"/>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I14"/>
  <c r="O67"/>
  <c r="I67"/>
  <c r="O63"/>
  <c r="I63"/>
  <c r="O59"/>
  <c r="I59"/>
  <c r="O55"/>
  <c r="I55"/>
  <c r="O51"/>
  <c r="I51"/>
  <c r="O47"/>
  <c r="I47"/>
  <c r="O43"/>
  <c r="I43"/>
  <c r="O39"/>
  <c r="I39"/>
  <c r="O35"/>
  <c r="I35"/>
  <c r="O31"/>
  <c r="I31"/>
  <c r="O27"/>
  <c r="I27"/>
  <c r="O23"/>
  <c r="I23"/>
  <c r="O19"/>
  <c r="I19"/>
  <c r="O15"/>
  <c r="I15"/>
  <c r="I9"/>
  <c r="O10"/>
  <c r="I10"/>
  <c i="11" r="I3"/>
  <c r="I35"/>
  <c r="O226"/>
  <c r="I226"/>
  <c r="O222"/>
  <c r="I222"/>
  <c r="O218"/>
  <c r="I218"/>
  <c r="O215"/>
  <c r="I215"/>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4"/>
  <c r="O31"/>
  <c r="I31"/>
  <c r="O27"/>
  <c r="I27"/>
  <c r="O23"/>
  <c r="I23"/>
  <c r="O19"/>
  <c r="I19"/>
  <c r="O15"/>
  <c r="I15"/>
  <c r="I9"/>
  <c r="O10"/>
  <c r="I10"/>
  <c i="10" r="I3"/>
  <c r="I284"/>
  <c r="O293"/>
  <c r="I293"/>
  <c r="O289"/>
  <c r="I289"/>
  <c r="O285"/>
  <c r="I285"/>
  <c r="I74"/>
  <c r="O280"/>
  <c r="I280"/>
  <c r="O277"/>
  <c r="I277"/>
  <c r="O274"/>
  <c r="I274"/>
  <c r="O271"/>
  <c r="I271"/>
  <c r="O268"/>
  <c r="I268"/>
  <c r="O264"/>
  <c r="I264"/>
  <c r="O260"/>
  <c r="I260"/>
  <c r="O257"/>
  <c r="I257"/>
  <c r="O254"/>
  <c r="I254"/>
  <c r="O250"/>
  <c r="I250"/>
  <c r="O246"/>
  <c r="I246"/>
  <c r="O242"/>
  <c r="I242"/>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5"/>
  <c r="I75"/>
  <c r="I14"/>
  <c r="O70"/>
  <c r="I70"/>
  <c r="O66"/>
  <c r="I66"/>
  <c r="O62"/>
  <c r="I62"/>
  <c r="O58"/>
  <c r="I58"/>
  <c r="O54"/>
  <c r="I54"/>
  <c r="O50"/>
  <c r="I50"/>
  <c r="O46"/>
  <c r="I46"/>
  <c r="O42"/>
  <c r="I42"/>
  <c r="O39"/>
  <c r="I39"/>
  <c r="O35"/>
  <c r="I35"/>
  <c r="O31"/>
  <c r="I31"/>
  <c r="O27"/>
  <c r="I27"/>
  <c r="O23"/>
  <c r="I23"/>
  <c r="O19"/>
  <c r="I19"/>
  <c r="O15"/>
  <c r="I15"/>
  <c r="I9"/>
  <c r="O10"/>
  <c r="I10"/>
  <c i="9" r="I3"/>
  <c r="I56"/>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I47"/>
  <c r="O52"/>
  <c r="I52"/>
  <c r="O48"/>
  <c r="I48"/>
  <c r="I26"/>
  <c r="O43"/>
  <c r="I43"/>
  <c r="O39"/>
  <c r="I39"/>
  <c r="O35"/>
  <c r="I35"/>
  <c r="O31"/>
  <c r="I31"/>
  <c r="O27"/>
  <c r="I27"/>
  <c r="I9"/>
  <c r="O22"/>
  <c r="I22"/>
  <c r="O18"/>
  <c r="I18"/>
  <c r="O14"/>
  <c r="I14"/>
  <c r="O10"/>
  <c r="I10"/>
  <c i="8" r="I3"/>
  <c r="I9"/>
  <c r="O382"/>
  <c r="I382"/>
  <c r="O378"/>
  <c r="I378"/>
  <c r="O374"/>
  <c r="I374"/>
  <c r="O370"/>
  <c r="I370"/>
  <c r="O366"/>
  <c r="I366"/>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7" r="I3"/>
  <c r="I324"/>
  <c r="O333"/>
  <c r="I333"/>
  <c r="O329"/>
  <c r="I329"/>
  <c r="O325"/>
  <c r="I325"/>
  <c r="I71"/>
  <c r="O320"/>
  <c r="I320"/>
  <c r="O316"/>
  <c r="I316"/>
  <c r="O313"/>
  <c r="I313"/>
  <c r="O309"/>
  <c r="I309"/>
  <c r="O306"/>
  <c r="I306"/>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6"/>
  <c r="I76"/>
  <c r="O72"/>
  <c r="I72"/>
  <c r="I14"/>
  <c r="O67"/>
  <c r="I67"/>
  <c r="O63"/>
  <c r="I63"/>
  <c r="O59"/>
  <c r="I59"/>
  <c r="O55"/>
  <c r="I55"/>
  <c r="O51"/>
  <c r="I51"/>
  <c r="O47"/>
  <c r="I47"/>
  <c r="O43"/>
  <c r="I43"/>
  <c r="O39"/>
  <c r="I39"/>
  <c r="O35"/>
  <c r="I35"/>
  <c r="O31"/>
  <c r="I31"/>
  <c r="O27"/>
  <c r="I27"/>
  <c r="O23"/>
  <c r="I23"/>
  <c r="O19"/>
  <c r="I19"/>
  <c r="O15"/>
  <c r="I15"/>
  <c r="I9"/>
  <c r="O10"/>
  <c r="I10"/>
  <c i="6" r="I3"/>
  <c r="I473"/>
  <c r="O486"/>
  <c r="I486"/>
  <c r="O482"/>
  <c r="I482"/>
  <c r="O478"/>
  <c r="I478"/>
  <c r="O474"/>
  <c r="I474"/>
  <c r="I90"/>
  <c r="O469"/>
  <c r="I469"/>
  <c r="O465"/>
  <c r="I465"/>
  <c r="O462"/>
  <c r="I462"/>
  <c r="O459"/>
  <c r="I459"/>
  <c r="O456"/>
  <c r="I456"/>
  <c r="O453"/>
  <c r="I453"/>
  <c r="O449"/>
  <c r="I449"/>
  <c r="O446"/>
  <c r="I446"/>
  <c r="O443"/>
  <c r="I443"/>
  <c r="O439"/>
  <c r="I439"/>
  <c r="O436"/>
  <c r="I436"/>
  <c r="O432"/>
  <c r="I432"/>
  <c r="O428"/>
  <c r="I428"/>
  <c r="O424"/>
  <c r="I424"/>
  <c r="O420"/>
  <c r="I420"/>
  <c r="O416"/>
  <c r="I416"/>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2"/>
  <c r="I342"/>
  <c r="O338"/>
  <c r="I338"/>
  <c r="O334"/>
  <c r="I334"/>
  <c r="O330"/>
  <c r="I330"/>
  <c r="O326"/>
  <c r="I326"/>
  <c r="O322"/>
  <c r="I322"/>
  <c r="O318"/>
  <c r="I318"/>
  <c r="O314"/>
  <c r="I314"/>
  <c r="O310"/>
  <c r="I310"/>
  <c r="O306"/>
  <c r="I306"/>
  <c r="O302"/>
  <c r="I302"/>
  <c r="O298"/>
  <c r="I298"/>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O191"/>
  <c r="I191"/>
  <c r="O187"/>
  <c r="I187"/>
  <c r="O183"/>
  <c r="I183"/>
  <c r="O179"/>
  <c r="I179"/>
  <c r="O176"/>
  <c r="I176"/>
  <c r="O172"/>
  <c r="I172"/>
  <c r="O168"/>
  <c r="I168"/>
  <c r="O164"/>
  <c r="I164"/>
  <c r="O160"/>
  <c r="I160"/>
  <c r="O156"/>
  <c r="I156"/>
  <c r="O152"/>
  <c r="I152"/>
  <c r="O148"/>
  <c r="I148"/>
  <c r="O144"/>
  <c r="I144"/>
  <c r="O141"/>
  <c r="I141"/>
  <c r="O138"/>
  <c r="I138"/>
  <c r="O135"/>
  <c r="I135"/>
  <c r="O131"/>
  <c r="I131"/>
  <c r="O127"/>
  <c r="I127"/>
  <c r="O123"/>
  <c r="I123"/>
  <c r="O120"/>
  <c r="I120"/>
  <c r="O117"/>
  <c r="I117"/>
  <c r="O114"/>
  <c r="I114"/>
  <c r="O110"/>
  <c r="I110"/>
  <c r="O106"/>
  <c r="I106"/>
  <c r="O102"/>
  <c r="I102"/>
  <c r="O98"/>
  <c r="I98"/>
  <c r="O94"/>
  <c r="I94"/>
  <c r="O91"/>
  <c r="I91"/>
  <c r="I14"/>
  <c r="O86"/>
  <c r="I86"/>
  <c r="O82"/>
  <c r="I82"/>
  <c r="O79"/>
  <c r="I79"/>
  <c r="O75"/>
  <c r="I75"/>
  <c r="O71"/>
  <c r="I71"/>
  <c r="O67"/>
  <c r="I67"/>
  <c r="O63"/>
  <c r="I63"/>
  <c r="O59"/>
  <c r="I59"/>
  <c r="O55"/>
  <c r="I55"/>
  <c r="O51"/>
  <c r="I51"/>
  <c r="O47"/>
  <c r="I47"/>
  <c r="O43"/>
  <c r="I43"/>
  <c r="O39"/>
  <c r="I39"/>
  <c r="O35"/>
  <c r="I35"/>
  <c r="O31"/>
  <c r="I31"/>
  <c r="O27"/>
  <c r="I27"/>
  <c r="O23"/>
  <c r="I23"/>
  <c r="O19"/>
  <c r="I19"/>
  <c r="O15"/>
  <c r="I15"/>
  <c r="I9"/>
  <c r="O10"/>
  <c r="I10"/>
  <c i="5" r="I3"/>
  <c r="I9"/>
  <c r="O14"/>
  <c r="I14"/>
  <c r="O10"/>
  <c r="I10"/>
  <c i="4" r="I3"/>
  <c r="I343"/>
  <c r="O396"/>
  <c r="I396"/>
  <c r="O392"/>
  <c r="I392"/>
  <c r="O388"/>
  <c r="I388"/>
  <c r="O384"/>
  <c r="I384"/>
  <c r="O380"/>
  <c r="I380"/>
  <c r="O376"/>
  <c r="I376"/>
  <c r="O372"/>
  <c r="I372"/>
  <c r="O368"/>
  <c r="I368"/>
  <c r="O364"/>
  <c r="I364"/>
  <c r="O360"/>
  <c r="I360"/>
  <c r="O356"/>
  <c r="I356"/>
  <c r="O352"/>
  <c r="I352"/>
  <c r="O348"/>
  <c r="I348"/>
  <c r="O344"/>
  <c r="I344"/>
  <c r="I154"/>
  <c r="O339"/>
  <c r="I339"/>
  <c r="O335"/>
  <c r="I335"/>
  <c r="O331"/>
  <c r="I331"/>
  <c r="O327"/>
  <c r="I327"/>
  <c r="O323"/>
  <c r="I323"/>
  <c r="O319"/>
  <c r="I319"/>
  <c r="O315"/>
  <c r="I315"/>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O220"/>
  <c r="I220"/>
  <c r="O217"/>
  <c r="I217"/>
  <c r="O213"/>
  <c r="I213"/>
  <c r="O209"/>
  <c r="I209"/>
  <c r="O205"/>
  <c r="I205"/>
  <c r="O201"/>
  <c r="I201"/>
  <c r="O197"/>
  <c r="I197"/>
  <c r="O193"/>
  <c r="I193"/>
  <c r="O189"/>
  <c r="I189"/>
  <c r="O185"/>
  <c r="I185"/>
  <c r="O182"/>
  <c r="I182"/>
  <c r="O179"/>
  <c r="I179"/>
  <c r="O175"/>
  <c r="I175"/>
  <c r="O171"/>
  <c r="I171"/>
  <c r="O167"/>
  <c r="I167"/>
  <c r="O163"/>
  <c r="I163"/>
  <c r="O159"/>
  <c r="I159"/>
  <c r="O155"/>
  <c r="I155"/>
  <c r="I9"/>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3" r="I3"/>
  <c r="I171"/>
  <c r="O196"/>
  <c r="I196"/>
  <c r="O192"/>
  <c r="I192"/>
  <c r="O188"/>
  <c r="I188"/>
  <c r="O184"/>
  <c r="I184"/>
  <c r="O180"/>
  <c r="I180"/>
  <c r="O176"/>
  <c r="I176"/>
  <c r="O172"/>
  <c r="I172"/>
  <c r="I82"/>
  <c r="O167"/>
  <c r="I167"/>
  <c r="O163"/>
  <c r="I163"/>
  <c r="O159"/>
  <c r="I159"/>
  <c r="O155"/>
  <c r="I155"/>
  <c r="O151"/>
  <c r="I151"/>
  <c r="O147"/>
  <c r="I147"/>
  <c r="O143"/>
  <c r="I143"/>
  <c r="O139"/>
  <c r="I139"/>
  <c r="O135"/>
  <c r="I135"/>
  <c r="O131"/>
  <c r="I131"/>
  <c r="O127"/>
  <c r="I127"/>
  <c r="O123"/>
  <c r="I123"/>
  <c r="O119"/>
  <c r="I119"/>
  <c r="O115"/>
  <c r="I115"/>
  <c r="O111"/>
  <c r="I111"/>
  <c r="O107"/>
  <c r="I107"/>
  <c r="O103"/>
  <c r="I103"/>
  <c r="O99"/>
  <c r="I99"/>
  <c r="O95"/>
  <c r="I95"/>
  <c r="O91"/>
  <c r="I91"/>
  <c r="O87"/>
  <c r="I87"/>
  <c r="O83"/>
  <c r="I83"/>
  <c r="I9"/>
  <c r="O78"/>
  <c r="I78"/>
  <c r="O74"/>
  <c r="I74"/>
  <c r="O70"/>
  <c r="I70"/>
  <c r="O66"/>
  <c r="I66"/>
  <c r="O62"/>
  <c r="I62"/>
  <c r="O58"/>
  <c r="I58"/>
  <c r="O54"/>
  <c r="I54"/>
  <c r="O50"/>
  <c r="I50"/>
  <c r="O46"/>
  <c r="I46"/>
  <c r="O42"/>
  <c r="I42"/>
  <c r="O38"/>
  <c r="I38"/>
  <c r="O34"/>
  <c r="I34"/>
  <c r="O30"/>
  <c r="I30"/>
  <c r="O26"/>
  <c r="I26"/>
  <c r="O22"/>
  <c r="I22"/>
  <c r="O18"/>
  <c r="I18"/>
  <c r="O14"/>
  <c r="I14"/>
  <c r="O10"/>
  <c r="I10"/>
  <c i="2" r="I3"/>
  <c r="I94"/>
  <c r="O107"/>
  <c r="I107"/>
  <c r="O103"/>
  <c r="I103"/>
  <c r="O99"/>
  <c r="I99"/>
  <c r="O95"/>
  <c r="I95"/>
  <c r="I9"/>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<sst xmlns="http://schemas.openxmlformats.org/spreadsheetml/2006/main">
  <si>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</si>
  <si>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</si>
  <si>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</si>
  <si>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 xml:space="preserve">Stavba: 123 162 - Rekonstrukce traťového úseku Žďár nad Sázavou (mimo) – Sázava u  Žďáru (mimo)_zm08</t>
  </si>
  <si>
    <t>Celková cena bez DPH:</t>
  </si>
  <si>
    <t>Celková cena s DPH:</t>
  </si>
  <si>
    <t>Objekt</t>
  </si>
  <si>
    <t>Popis</t>
  </si>
  <si>
    <t>Cena bez DPH</t>
  </si>
  <si>
    <t>DPH</t>
  </si>
  <si>
    <t>Cena s DPH</t>
  </si>
  <si>
    <t>D.1.1</t>
  </si>
  <si>
    <t>Zabezpečovací zařízení</t>
  </si>
  <si>
    <t xml:space="preserve">    PS 11-01-11</t>
  </si>
  <si>
    <t>ŽST Žďár nad Sázavou, SZZ úprava</t>
  </si>
  <si>
    <t xml:space="preserve">    PS 11-01-12</t>
  </si>
  <si>
    <t>ŽST Sázava u Žďáru, SZZ úprava</t>
  </si>
  <si>
    <t xml:space="preserve">    PS 11-01-21</t>
  </si>
  <si>
    <t>Žďár nad Sázavou - Sázava u Žďáru, TZZ</t>
  </si>
  <si>
    <t xml:space="preserve">    PS 11-01-21.1_4</t>
  </si>
  <si>
    <t>Žďár n. S. - Sázava u Žďáru, TZZ</t>
  </si>
  <si>
    <t>D.1.2</t>
  </si>
  <si>
    <t>Sdělovací zařízení</t>
  </si>
  <si>
    <t xml:space="preserve">    PS 10-02-51</t>
  </si>
  <si>
    <t>Žďár n. Sázavou – Sázava u Žďáru DOK, TOK a TK</t>
  </si>
  <si>
    <t xml:space="preserve">    PS 10-02-52.1</t>
  </si>
  <si>
    <t>Žďár n. Sázavou – Sázava u Žďáru, přeložky kabelizace, SŽ</t>
  </si>
  <si>
    <t xml:space="preserve">    PS 10-02-81</t>
  </si>
  <si>
    <t>Přenosový systém</t>
  </si>
  <si>
    <t xml:space="preserve">    PS 11-02-01</t>
  </si>
  <si>
    <t>Žďár n. Sázavou - Sázava u Žďáru, DDTS</t>
  </si>
  <si>
    <t xml:space="preserve">    PS 11-02-11</t>
  </si>
  <si>
    <t>zast. Hamry n. Sázavou, místní kabelizace</t>
  </si>
  <si>
    <t xml:space="preserve">    PS 11-02-12</t>
  </si>
  <si>
    <t>ŽST Sázava u Žďáru, místní kabelizace</t>
  </si>
  <si>
    <t xml:space="preserve">    PS 11-02-21</t>
  </si>
  <si>
    <t>Zast. Hamry n.Sázavou, rozhlasové zařízení</t>
  </si>
  <si>
    <t xml:space="preserve">    PS 11-02-41</t>
  </si>
  <si>
    <t>Žďár n. Sázavou – Sázava u Žďáru, PZTS</t>
  </si>
  <si>
    <t xml:space="preserve">    PS 11-02-62</t>
  </si>
  <si>
    <t>zast. Hamry nad Sázavou, informační systém</t>
  </si>
  <si>
    <t>D.1.3</t>
  </si>
  <si>
    <t>Silnoproudá technologie včetně DŘT</t>
  </si>
  <si>
    <t xml:space="preserve">    PS 11-03-11</t>
  </si>
  <si>
    <t>Žďár n. Sázavou - Sázava u Žďáru, DŘT</t>
  </si>
  <si>
    <t xml:space="preserve">    PS 11-03-61</t>
  </si>
  <si>
    <t>SILNOPROUDÁ TECHNOLOGIE ELEKTRICKÝCH STANIC PRO NAPÁJENÍ ZABEZPEČOVACÍHO ZAŘÍZENÍ</t>
  </si>
  <si>
    <t>D.1.4</t>
  </si>
  <si>
    <t>Ostatní technologická zařízení</t>
  </si>
  <si>
    <t xml:space="preserve">    PS 01-04-51</t>
  </si>
  <si>
    <t>Žďár n. Sázavou – Sázava u Žďáru, akustické plašiče zvěře km 92,730 - 92,830</t>
  </si>
  <si>
    <t xml:space="preserve">    PS 11-04-31_4</t>
  </si>
  <si>
    <t>žst. Žďár nad Sázavou, vzduchotechnika SM</t>
  </si>
  <si>
    <t>D.2.1.1</t>
  </si>
  <si>
    <t>Kolejový svršek a spodek</t>
  </si>
  <si>
    <t xml:space="preserve">    SK 01-00-02</t>
  </si>
  <si>
    <t>Žďár n. Sázavou – Sázava u Žďáru, železniční svršek a spodek - Skalní svahy</t>
  </si>
  <si>
    <t xml:space="preserve">        SK 01-00-02.1</t>
  </si>
  <si>
    <t>Žďár n. Sázavou – Sázava u Žďáru, železniční svršek a spodek úsek km 88,200-88,600</t>
  </si>
  <si>
    <t xml:space="preserve">        SK 01-00-02.2</t>
  </si>
  <si>
    <t>Žďár n. Sázavou – Sázava u Žďáru, železniční svršek a spodek úsek km 89,440 - 89,600</t>
  </si>
  <si>
    <t xml:space="preserve">        SK 01-00-02.3</t>
  </si>
  <si>
    <t>Žďár n. Sázavou – Sázava u Žďáru, železniční svršek a spodek úsek km 89,820 - 90,340</t>
  </si>
  <si>
    <t xml:space="preserve">        SK 01-00-02.4</t>
  </si>
  <si>
    <t>Žďár n. Sázavou – Sázava u Žďáru, železniční svršek a spodek úsek km 93,550 - 93,850</t>
  </si>
  <si>
    <t xml:space="preserve">        SK 01-00-02.5</t>
  </si>
  <si>
    <t>Žďár n. Sázavou – Sázava u Žďáru, železniční svršek a spodek úsek km 90,500 - 91,200</t>
  </si>
  <si>
    <t xml:space="preserve">        SK 01-00-02.6</t>
  </si>
  <si>
    <t>Žďár n. Sázavou – Sázava u Žďáru, železniční svršek a spodek úsek km 91,370 - 92,070</t>
  </si>
  <si>
    <t xml:space="preserve">        SK 01-00-02.7</t>
  </si>
  <si>
    <t>Žďár n. Sázavou – Sázava u Žďáru, železniční svršek a spodek úsek km 92,340 - 92,750</t>
  </si>
  <si>
    <t xml:space="preserve">    SO 01-10-01</t>
  </si>
  <si>
    <t>Železniční svršek</t>
  </si>
  <si>
    <t xml:space="preserve">    SO 01-11-01</t>
  </si>
  <si>
    <t>Železniční spodek</t>
  </si>
  <si>
    <t xml:space="preserve">    SO 11-14-01</t>
  </si>
  <si>
    <t>Žďár nad Sázavou - Sázava u Žďáru, výstroj a značení trati</t>
  </si>
  <si>
    <t>D.2.1.2</t>
  </si>
  <si>
    <t>Nástupiště</t>
  </si>
  <si>
    <t xml:space="preserve">    SO 01-12-01</t>
  </si>
  <si>
    <t>Nástupiště, zast. Hamry nad Sázavou</t>
  </si>
  <si>
    <t>D.2.1.4</t>
  </si>
  <si>
    <t>Mosty, propustky a zdi</t>
  </si>
  <si>
    <t xml:space="preserve">    SO 11-20-01</t>
  </si>
  <si>
    <t>most ev. km 88,096</t>
  </si>
  <si>
    <t xml:space="preserve">    SO 11-20-02</t>
  </si>
  <si>
    <t>most ev. km 89,046</t>
  </si>
  <si>
    <t xml:space="preserve">    SO 11-20-03</t>
  </si>
  <si>
    <t>most ev. km 89,699</t>
  </si>
  <si>
    <t xml:space="preserve">    SO 11-20-04</t>
  </si>
  <si>
    <t>most ev. km 90,437</t>
  </si>
  <si>
    <t xml:space="preserve">    SO 11-20-05</t>
  </si>
  <si>
    <t>most ev. km 91,252</t>
  </si>
  <si>
    <t xml:space="preserve">    SO 11-20-06</t>
  </si>
  <si>
    <t>most ev. km 93,176</t>
  </si>
  <si>
    <t xml:space="preserve">    SO 11-21-01</t>
  </si>
  <si>
    <t>propustek ev. km 88,871</t>
  </si>
  <si>
    <t xml:space="preserve">    SO 11-21-02</t>
  </si>
  <si>
    <t>propustek ev. km 89,347</t>
  </si>
  <si>
    <t xml:space="preserve">    SO 11-21-03</t>
  </si>
  <si>
    <t>propustek ev. km 91,044</t>
  </si>
  <si>
    <t xml:space="preserve">    SO 11-21-04</t>
  </si>
  <si>
    <t>propustek ev. km 91,320</t>
  </si>
  <si>
    <t xml:space="preserve">    SO 11-21-05</t>
  </si>
  <si>
    <t>propustek ev. km 91,365- zrušení</t>
  </si>
  <si>
    <t xml:space="preserve">    SO 11-21-06</t>
  </si>
  <si>
    <t>propustek ev. km 92,210</t>
  </si>
  <si>
    <t xml:space="preserve">    SO 11-21-07</t>
  </si>
  <si>
    <t>propustek ev. km 93,068-prodloužení</t>
  </si>
  <si>
    <t xml:space="preserve">    SO 11-21-08</t>
  </si>
  <si>
    <t>propustek ev. km 93,378</t>
  </si>
  <si>
    <t xml:space="preserve">    SO 11-22-01</t>
  </si>
  <si>
    <t>Silniční nadjezd v km 88,366, ev.č. 19-074</t>
  </si>
  <si>
    <t xml:space="preserve">    SO 11-22-02</t>
  </si>
  <si>
    <t>silniční propustek ev. km 90,437</t>
  </si>
  <si>
    <t xml:space="preserve">    SO 11-23-01</t>
  </si>
  <si>
    <t>Žďár nad Sázavou – Sázava u Žďáru, opěrná zeď km 93,025 - 93,200 vlevo</t>
  </si>
  <si>
    <t xml:space="preserve">    SO 11-24-01</t>
  </si>
  <si>
    <t>ZÁRUBNÍ ZEĎ VPRAVO km 90,600 000 - 90,859 380</t>
  </si>
  <si>
    <t xml:space="preserve">    SO 11-24-02</t>
  </si>
  <si>
    <t>ZÁRUBNÍ ZEĎ VLEVO km 90,750 000 - 90,788 700</t>
  </si>
  <si>
    <t xml:space="preserve">    SO 11-24-03</t>
  </si>
  <si>
    <t>ZÁRUBNÍ ZEĎ VPRAVO km 91,556 600 - 91,916 600</t>
  </si>
  <si>
    <t xml:space="preserve">    SO 11-24-04</t>
  </si>
  <si>
    <t>ZÁRUBNÍ ZEĎ VLEVO km 91,586 880 - 91,625 000</t>
  </si>
  <si>
    <t xml:space="preserve">    SO 11-25-01</t>
  </si>
  <si>
    <t>krakorec km 90,437</t>
  </si>
  <si>
    <t>D.2.1.6</t>
  </si>
  <si>
    <t>Potrubní vedení</t>
  </si>
  <si>
    <t xml:space="preserve">    SO 11-32-01</t>
  </si>
  <si>
    <t>Žďár nad Sázavou – Sázava u Žďáru, přeložka vodovodu km 89,699</t>
  </si>
  <si>
    <t>D.2.1.8</t>
  </si>
  <si>
    <t>Pozemní komunikace</t>
  </si>
  <si>
    <t xml:space="preserve">    SO 11-50-01</t>
  </si>
  <si>
    <t>Úprava silnice I/19 u mostu ev. č. 19-074</t>
  </si>
  <si>
    <t xml:space="preserve">    SO 11-50-02</t>
  </si>
  <si>
    <t>Úprava cyklostezky v KÚ Město Ždár nad Sázavou</t>
  </si>
  <si>
    <t xml:space="preserve">    SO 11-50-03</t>
  </si>
  <si>
    <t>Úprava cyklostezky v KÚ Hamry nad Sázavou</t>
  </si>
  <si>
    <t xml:space="preserve">    SO 11-50-04</t>
  </si>
  <si>
    <t>Provizorní přeložka silnice I/19 v místech silničního mostu ev.č. 19-074</t>
  </si>
  <si>
    <t xml:space="preserve">        SO 11-50-04.a</t>
  </si>
  <si>
    <t>Provizorní přeložka silnice I/19 v místech silničního mostu ev.č. 19-074 - komunikace</t>
  </si>
  <si>
    <t xml:space="preserve">        SO 11-50-04.b</t>
  </si>
  <si>
    <t>Provizorní přeložka silnice I/19 v místech silničního mostu ev.č. 19-074 - most</t>
  </si>
  <si>
    <t xml:space="preserve">    SO 11-50-05</t>
  </si>
  <si>
    <t>Úprava místní komunikace pod železničním mostem v km 89,699</t>
  </si>
  <si>
    <t xml:space="preserve">    SO 11-50-06</t>
  </si>
  <si>
    <t>Úprava místní komunikace pod železničním mostem v km 90,437</t>
  </si>
  <si>
    <t xml:space="preserve">    SO 11-50-07</t>
  </si>
  <si>
    <t>Úprava silnice III/35011 pod železničním mostem v km 93,176</t>
  </si>
  <si>
    <t xml:space="preserve">    SO 11-59-01</t>
  </si>
  <si>
    <t>Dopravně inženýrská opatření</t>
  </si>
  <si>
    <t>D.2.1.9</t>
  </si>
  <si>
    <t>Kabelovody, kolektory</t>
  </si>
  <si>
    <t xml:space="preserve">    SO 11-60-01</t>
  </si>
  <si>
    <t>Zast Hamry, kabelovod</t>
  </si>
  <si>
    <t xml:space="preserve">    SO 11-60-02</t>
  </si>
  <si>
    <t>ŽST Žďár n.S., kabelovod</t>
  </si>
  <si>
    <t>D.2.2.1</t>
  </si>
  <si>
    <t>Pozemní objekty budov</t>
  </si>
  <si>
    <t xml:space="preserve">    SO 11-71-01</t>
  </si>
  <si>
    <t>zast Hamry n. S., nádražní budova</t>
  </si>
  <si>
    <t xml:space="preserve">    SO 11-72-01</t>
  </si>
  <si>
    <t>zast Hamry n. S., technologický objekt - sdělovací</t>
  </si>
  <si>
    <t xml:space="preserve">    SO 11-72-02</t>
  </si>
  <si>
    <t>Technologický objekt pro VN Hamry nad Sázavou</t>
  </si>
  <si>
    <t>D.2.2.2.2</t>
  </si>
  <si>
    <t>Přístřešky na nástupištích</t>
  </si>
  <si>
    <t xml:space="preserve">    SO 11-75-01</t>
  </si>
  <si>
    <t>Přístřešky Hamry nad Sázavou</t>
  </si>
  <si>
    <t>D.2.2.3</t>
  </si>
  <si>
    <t>Individuální protihluková opatření</t>
  </si>
  <si>
    <t xml:space="preserve">    SO 11-76-01</t>
  </si>
  <si>
    <t>Žďár nad Sázavou – Sázava u Žďáru, IPO č.p. 108</t>
  </si>
  <si>
    <t>D.2.2.4</t>
  </si>
  <si>
    <t>Orientační systém</t>
  </si>
  <si>
    <t xml:space="preserve">    SO 11-77-01</t>
  </si>
  <si>
    <t>zast Hamry n. S., orientační systém</t>
  </si>
  <si>
    <t>D.2.2.5</t>
  </si>
  <si>
    <t>Demolice</t>
  </si>
  <si>
    <t xml:space="preserve">    SO 11-78-01</t>
  </si>
  <si>
    <t>zast Hamry n. S., čekárna - demolice</t>
  </si>
  <si>
    <t xml:space="preserve">    SO 11-78-02</t>
  </si>
  <si>
    <t>Žďár n. S. - Sázava u Žďáru, útulek km 91,320 - demolice</t>
  </si>
  <si>
    <t xml:space="preserve">    SO 11-78-03</t>
  </si>
  <si>
    <t>Žďár n. S. - Sázava u Žďáru, útulek km 92,100 - demolice</t>
  </si>
  <si>
    <t>D.2.2.6</t>
  </si>
  <si>
    <t>Drobná architekruta a oplocení</t>
  </si>
  <si>
    <t xml:space="preserve">    SO 11-79-01</t>
  </si>
  <si>
    <t>zast Hamry n. S., drobná architektura</t>
  </si>
  <si>
    <t>D.2.3</t>
  </si>
  <si>
    <t>Trakční a energetická zařízení</t>
  </si>
  <si>
    <t xml:space="preserve">    SO 11-81-01</t>
  </si>
  <si>
    <t>Žďár nad Sázavou – Sázava u Žďáru trakční vedení</t>
  </si>
  <si>
    <t xml:space="preserve">    SO 11-86-01</t>
  </si>
  <si>
    <t>Rozvody VN, NN, osvětlení, dálkové ovládání odpojovačů</t>
  </si>
  <si>
    <t xml:space="preserve">    SO 11-87-01</t>
  </si>
  <si>
    <t>Žďár nad Sázavou – Sázava u Žďáru ukolejnění konstrukcí</t>
  </si>
  <si>
    <t xml:space="preserve">    SO 11-88-01</t>
  </si>
  <si>
    <t>zast. Hamry nad Sázavou, uzemnění SO 11-72-01</t>
  </si>
  <si>
    <t xml:space="preserve">    SO 11-88-02</t>
  </si>
  <si>
    <t>zast. Hamry nad Sázavou, uzemnění</t>
  </si>
  <si>
    <t>D.2.4</t>
  </si>
  <si>
    <t>Ostatní stavební objekty</t>
  </si>
  <si>
    <t xml:space="preserve">    SO 11-92-01</t>
  </si>
  <si>
    <t>Kácení</t>
  </si>
  <si>
    <t xml:space="preserve">    SO 11-96-01</t>
  </si>
  <si>
    <t>Náhradní výsadba</t>
  </si>
  <si>
    <t>D.9.8</t>
  </si>
  <si>
    <t>Všeobecný objekt</t>
  </si>
  <si>
    <t xml:space="preserve">    SO 98-98</t>
  </si>
  <si>
    <t>D.9.9</t>
  </si>
  <si>
    <t>Odpady</t>
  </si>
  <si>
    <t xml:space="preserve">    SO 90-90</t>
  </si>
  <si>
    <t>POPLATKY ZA LIKVIDACŮ ODPADŮ</t>
  </si>
  <si>
    <t>Soupis prací objektu</t>
  </si>
  <si>
    <t>S</t>
  </si>
  <si>
    <t>Stavba:</t>
  </si>
  <si>
    <t>123 162</t>
  </si>
  <si>
    <t xml:space="preserve">Rekonstrukce traťového úseku Žďár nad Sázavou (mimo) – Sázava u  Žďáru (mimo)_zm08</t>
  </si>
  <si>
    <t>PS 11-01-11</t>
  </si>
  <si>
    <t>O</t>
  </si>
  <si>
    <t>Objekt:</t>
  </si>
  <si>
    <t>O1</t>
  </si>
  <si>
    <t>Rozpočet:</t>
  </si>
  <si>
    <t>Typ</t>
  </si>
  <si>
    <t>Poř. číslo</t>
  </si>
  <si>
    <t>Kód položky</t>
  </si>
  <si>
    <t>Varianta</t>
  </si>
  <si>
    <t>Název Položky</t>
  </si>
  <si>
    <t>MJ</t>
  </si>
  <si>
    <t>Množství</t>
  </si>
  <si>
    <t>Cena</t>
  </si>
  <si>
    <t>Cenová soustava</t>
  </si>
  <si>
    <t>Jednotková</t>
  </si>
  <si>
    <t>Celkem</t>
  </si>
  <si>
    <t>SD</t>
  </si>
  <si>
    <t>1</t>
  </si>
  <si>
    <t>Slaboproud</t>
  </si>
  <si>
    <t>P</t>
  </si>
  <si>
    <t>747213</t>
  </si>
  <si>
    <t>CELKOVÁ PROHLÍDKA, ZKOUŠENÍ, MĚŘENÍ A VYHOTOVENÍ VÝCHOZÍ REVIZNÍ ZPRÁVY, PRO OBJEM IN PŘES 500 DO 1000 TIS. KČ</t>
  </si>
  <si>
    <t>KUS</t>
  </si>
  <si>
    <t>PP</t>
  </si>
  <si>
    <t/>
  </si>
  <si>
    <t>VV</t>
  </si>
  <si>
    <t>1.000000 = 1,000 [A]</t>
  </si>
  <si>
    <t>TS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</si>
  <si>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</si>
  <si>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75A151</t>
  </si>
  <si>
    <t>KABEL METALICKÝ SE STÍNĚNÍM DO 12 PÁRŮ - DODÁVKA</t>
  </si>
  <si>
    <t>KMPÁR</t>
  </si>
  <si>
    <t>4.000000 = 4,000 [A]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</si>
  <si>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</si>
  <si>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</si>
  <si>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</si>
  <si>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</si>
  <si>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</si>
  <si>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</si>
  <si>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75A247</t>
  </si>
  <si>
    <t>ZATAŽENÍ A SPOJKOVÁNÍ KABELŮ SE STÍNĚNÍM PŘES 12 PÁRŮ - MONTÁŽ</t>
  </si>
  <si>
    <t>75C531</t>
  </si>
  <si>
    <t>STOŽÁROVÉ NÁVĚSTIDLO OD ČTYŘ SVĚTEL - DODÁVKA</t>
  </si>
  <si>
    <t>2.000000 = 2,000 [A]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</si>
  <si>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</si>
  <si>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</si>
  <si>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</si>
  <si>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</si>
  <si>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75C721</t>
  </si>
  <si>
    <t>VZDÁLENOSTNÍ UPOZORNOVADLO, NEPROMĚNNÉ NÁVĚSTIDLO SE ZÁKLADEM - DODÁVKA</t>
  </si>
  <si>
    <t>6.000000 = 6,000 [A]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</si>
  <si>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</si>
  <si>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</si>
  <si>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</si>
  <si>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</si>
  <si>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</si>
  <si>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</si>
  <si>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</si>
  <si>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</si>
  <si>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</si>
  <si>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</si>
  <si>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</si>
  <si>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</si>
  <si>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</si>
  <si>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75C867</t>
  </si>
  <si>
    <t>KOMPLETNÍ SADA PROPOJEK DVOJICE STYKOVÝCH TRANSFORMÁTORŮ - MONTÁŽ</t>
  </si>
  <si>
    <t xml:space="preserve">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</si>
  <si>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75E117</t>
  </si>
  <si>
    <t>DOZOR PRACOVNÍKŮ PROVOZOVATELE PŘI PRÁCI NA ŽIVÉM ZAŘÍZENÍ</t>
  </si>
  <si>
    <t>HOD</t>
  </si>
  <si>
    <t>50.000000 = 50,000 [A]</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</si>
  <si>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</si>
  <si>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75E137</t>
  </si>
  <si>
    <t>PŘEZKOUŠENÍ VLAKOVÝCH CEST</t>
  </si>
  <si>
    <t>32.000000 = 32,000 [A]</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</si>
  <si>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</si>
  <si>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</si>
  <si>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</si>
  <si>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</si>
  <si>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75E1B7</t>
  </si>
  <si>
    <t>REGULACE A ZKOUŠENÍ ZABEZPEČOVACÍHO ZAŘÍZENÍ</t>
  </si>
  <si>
    <t>10.000000 = 10,000 [A]</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</si>
  <si>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</si>
  <si>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</si>
  <si>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</si>
  <si>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</si>
  <si>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R02940</t>
  </si>
  <si>
    <t>OSTATNÍ POŽADAVKY - VYPRACOVÁNÍ REALIZAČNÍ DOKUMENTACE</t>
  </si>
  <si>
    <t>KPL</t>
  </si>
  <si>
    <t xml:space="preserve">vyhotovení realizační dokumentace včetně  výrobní a montážní dokumentace</t>
  </si>
  <si>
    <t xml:space="preserve">1. Položka obsahuje:  
 – vyhotovení realizační dokumentace včetně  výrobní a montážní dokumentace  
 – zkoušení u zhotovitele  
2. Položka neobsahuje:  
 X  
3. Způsob měření:  
Udává se počet kusů kompletní konstrukce nebo práce.</t>
  </si>
  <si>
    <t>R75C891</t>
  </si>
  <si>
    <t>KOMPLETNÍ VÝSTROJ KÓDOVACÍ SMYČKY - DODÁVKA</t>
  </si>
  <si>
    <t>dodávka kompletní výstroje kódovací smyčky</t>
  </si>
  <si>
    <t xml:space="preserve">1. Položka obsahuje:  
 – dodávka kompletní výstroje kódovací smyčky včetně potřebného pomocného materiálu a dopravy do staveništního skladu  
 – dodávku kompletní výstroje kódovací smyčky podle určení a pomocného materiálu, dopravu do staveništního skladu  
2. Položka neobsahuje:  
 X  
3. Způsob měření:  
Udává se počet kusů kompletní konstrukce nebo práce.</t>
  </si>
  <si>
    <t>R75C897</t>
  </si>
  <si>
    <t>KOMPLETNÍ VÝSTROJ KÓDOVACÍ SMYČKY - MONTÁŽ</t>
  </si>
  <si>
    <t>montáž kompletní výstroje kódovací smyčky</t>
  </si>
  <si>
    <t>1. Položka obsahuje:
 – určení místa umístění, montáž kompletní výstroje kódovací smyčky dvojité kolejové spojky včetně TJA
 – montáž kompletní výstroje kódovací smyčky dvojité kolejové spojky včetně TJA se všemi pomocnými a doplňujícími pracemi a součástmi, případné použití mechanizmů, včetně dopravy ze skladu k místu montáže
2. Položka neobsahuje:
 X
3. Způsob měření:
Udává se počet kusů kompletní konstrukce nebo práce.</t>
  </si>
  <si>
    <t>2</t>
  </si>
  <si>
    <t>Demontáž</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</si>
  <si>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</si>
  <si>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</si>
  <si>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</si>
  <si>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</si>
  <si>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</si>
  <si>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</si>
  <si>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75C868</t>
  </si>
  <si>
    <t>KOMPLETNÍ SADA PROPOJEK DVOJICE STYKOVÝCH TRANSFORMÁTORŮ - DEMONTÁŽ</t>
  </si>
  <si>
    <t xml:space="preserve">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</si>
  <si>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R75C898</t>
  </si>
  <si>
    <t>KOMPLETNÍ VÝSTROJ KÓDOVACÍ SMYČKY - DEMONTÁŽ</t>
  </si>
  <si>
    <t>demontáž kompletní výstroje kódovací smyčky</t>
  </si>
  <si>
    <t xml:space="preserve">1. Položka obsahuje:  
 – demontáž kompletní výstroje kódovací smyčky včetně odpojení kabelových přívodů a demontáží lanových propojení  
 – demontáž kompletní výstroje kódovací smyčky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</si>
  <si>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PS 11-01-12</t>
  </si>
  <si>
    <t>Zemní práce</t>
  </si>
  <si>
    <t>13173A</t>
  </si>
  <si>
    <t>HLOUBENÍ JAM ZAPAŽ I NEPAŽ TŘ. I - BEZ DOPRAVY</t>
  </si>
  <si>
    <t>M3</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</si>
  <si>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</si>
  <si>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13273A</t>
  </si>
  <si>
    <t>HLOUBENÍ RÝH ŠÍŘ DO 2M PAŽ I NEPAŽ TŘ. I - BEZ DOPRAVY</t>
  </si>
  <si>
    <t>21.000000 = 21,000 [A]</t>
  </si>
  <si>
    <t>17411</t>
  </si>
  <si>
    <t>ZÁSYP JAM A RÝH ZEMINOU SE ZHUTNĚNÍM</t>
  </si>
  <si>
    <t>27.000000 = 27,000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</si>
  <si>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</si>
  <si>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701004</t>
  </si>
  <si>
    <t>VYHLEDÁVACÍ MARKER ZEMNÍ</t>
  </si>
  <si>
    <t>3.000000 = 3,000 [A]</t>
  </si>
  <si>
    <t>1. Položka obsahuje:
 – veškeré práce a materiál obsažený v názvu položky
2. Položka neobsahuje:
 X
3. Způsob měření:
Udává se počet kusů kompletní konstrukce nebo práce.</t>
  </si>
  <si>
    <t>702111</t>
  </si>
  <si>
    <t>KABELOVÝ ŽLAB ZEMNÍ VČETNĚ KRYTU SVĚTLÉ ŠÍŘKY DO 120 MM</t>
  </si>
  <si>
    <t>m</t>
  </si>
  <si>
    <t>52.000000 = 52,000 [A]</t>
  </si>
  <si>
    <t>1. Položka obsahuje:
 – přípravu podkladu pro osazení
2. Položka neobsahuje:
 X
3. Způsob měření:
Měří se metr délkový.</t>
  </si>
  <si>
    <t>702212</t>
  </si>
  <si>
    <t>KABELOVÁ CHRÁNIČKA ZEMNÍ DN PŘES 100 DO 200 MM</t>
  </si>
  <si>
    <t>8.000000 = 8,000 [A]</t>
  </si>
  <si>
    <t>709400</t>
  </si>
  <si>
    <t>ZATAŽENÍ LANKA DO CHRÁNIČKY NEBO ŽLABU</t>
  </si>
  <si>
    <t>1. Položka obsahuje:
 – odvinutí, napojení a zatažení lana do kanálku nebo tvárnicové trasy
 – pomocné mechanismy
2. Položka neobsahuje:
 X
3. Způsob měření:
Měří se metr délkový.</t>
  </si>
  <si>
    <t>18.000000 = 18,000 [A]</t>
  </si>
  <si>
    <t>75A311</t>
  </si>
  <si>
    <t>KABELOVÁ FORMA (UKONČENÍ KABELŮ) PRO KABELY ZABEZPEČOVACÍ DO 12 PÁRŮ</t>
  </si>
  <si>
    <t>16.000000 = 16,000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</si>
  <si>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</si>
  <si>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</si>
  <si>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</si>
  <si>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75A332</t>
  </si>
  <si>
    <t>SPOJKA ROVNÁ PRO PLASTOVÉ KABELY SE STÍNĚNÍM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</si>
  <si>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</si>
  <si>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</si>
  <si>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</si>
  <si>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</si>
  <si>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75IFCX</t>
  </si>
  <si>
    <t>KABELOVÝ ZÁVĚR - MONTÁŽ</t>
  </si>
  <si>
    <t>5.000000 = 5,000 [A]</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</si>
  <si>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</si>
  <si>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75IH21</t>
  </si>
  <si>
    <t>UKONČENÍ KABELU CELOPLASTOVÝHO S PANCÍŘEM DO 40 ŽIL</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</si>
  <si>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</si>
  <si>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75IH22</t>
  </si>
  <si>
    <t>UKONČENÍ KABELU CELOPLASTOVÝHO S PANCÍŘEM DO 100 ŽIL</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</si>
  <si>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</si>
  <si>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</si>
  <si>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</si>
  <si>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</si>
  <si>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</si>
  <si>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</si>
  <si>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75C641</t>
  </si>
  <si>
    <t>NÁVĚSTIDLO OD ČTYŘ SVĚTEL NA LÁVKU, ZASTŘEŠENÍ, KONSTRUKCI - DODÁVKA</t>
  </si>
  <si>
    <t>1. Položka obsahuje:
 – dodávka návěstidla od čtyř světel na lávku podle jeho typu a potřebného pomocného materiálu a dopravy do staveništního skladu
 – dodávku návěstidla od čtyř světel na lávku včetně pomocného materiálu, dopravu do místa určení
2. Položka neobsahuje:
 X
3. Způsob měření:
Udává se počet kusů kompletní konstrukce nebo práce.</t>
  </si>
  <si>
    <t>75C647</t>
  </si>
  <si>
    <t>NÁVĚSTIDLO OD ČTYŘ SVĚTEL NA LÁVKU, ZASTŘEŠENÍ, KONSTRUKCI - MONTÁŽ</t>
  </si>
  <si>
    <t>1. Položka obsahuje:
 – sestavení návěstidla, označení označovacími štítky
 – montáž návěstidla od čtyř světel na lávku včetně transformátorové skříně na konstrukci návěstní lávky
 – montáž transformátorů do skříně, zapojení kabelových forem (včetně měření a zapojení po měření)
 – montáž obdélníkové tabulky, nasměrování
 – montáž návěstidla od čtyř světel na lávku včetně pomocného materiálu, dopravu do místa určení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</si>
  <si>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</si>
  <si>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</si>
  <si>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</si>
  <si>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 = 7,000 [A]</t>
  </si>
  <si>
    <t xml:space="preserve">1. Položka obsahuje:  
 – určení místa umístění, montáž kompletní výstroje kódovací smyčky   
 – montáž kompletní výstroje kódovací smyčky se všemi pomocnými a doplňujícími pracemi a součástmi, případné použití mechanizmů, včetně dopravy ze skladu k místu montáže  
2. Položka neobsahuje:  
 X  
3. Způsob měření:  
Udává se počet kusů kompletní konstrukce nebo práce.</t>
  </si>
  <si>
    <t>3</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</si>
  <si>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</si>
  <si>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</si>
  <si>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</si>
  <si>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</si>
  <si>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</si>
  <si>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</si>
  <si>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75IFCY</t>
  </si>
  <si>
    <t>KABELOVÝ ZÁVĚR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</si>
  <si>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</si>
  <si>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PS 11-01-21</t>
  </si>
  <si>
    <t>111201</t>
  </si>
  <si>
    <t>ODSTRANĚNÍ KŘOVIN S ODVOZEM DO 1KM</t>
  </si>
  <si>
    <t>M2</t>
  </si>
  <si>
    <t>8000.000000 = 8000,000 [A]</t>
  </si>
  <si>
    <t xml:space="preserve">Položka zahrnuje:
- odstranění křovin a stromů do průměru 100 mm
- dopravu dřevin  na předepsanou vzdálenost
- spálení na hromadách nebo štěpkování
Položka nezahrnuje:
- x</t>
  </si>
  <si>
    <t>12273A</t>
  </si>
  <si>
    <t>ODKOPÁVKY A PROKOPÁVKY OBECNÉ TŘ. I - BEZ DOPRAVY</t>
  </si>
  <si>
    <t>100.000000 = 100,000 [A]</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</si>
  <si>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</si>
  <si>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150.000000 = 150,000 [A]</t>
  </si>
  <si>
    <t>2200.000000 = 2200,000 [A]</t>
  </si>
  <si>
    <t>14173</t>
  </si>
  <si>
    <t>PROTLAČOVÁNÍ POTRUBÍ Z PLAST HMOT DN DO 200MM</t>
  </si>
  <si>
    <t>60.000000 = 60,000 [A]</t>
  </si>
  <si>
    <t>Položka zahrnuje:
- dodávku protlačovaného potrubí 
- veškeré pomocné práce (startovací zařízení, startovací a cílová jáma, opěrné a vodící bloky a pod.)
Položka nezahrnuje:
- x</t>
  </si>
  <si>
    <t>2350.000000 = 2350,000 [A]</t>
  </si>
  <si>
    <t>587206</t>
  </si>
  <si>
    <t>PŘEDLÁŽDĚNÍ KRYTU Z BETONOVÝCH DLAŽDIC SE ZÁMKEM</t>
  </si>
  <si>
    <t>65.000000 = 65,000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</si>
  <si>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</si>
  <si>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400.000000 = 400,000 [A]</t>
  </si>
  <si>
    <t>1870.000000 = 1870,000 [A]</t>
  </si>
  <si>
    <t>702112</t>
  </si>
  <si>
    <t>KABELOVÝ ŽLAB ZEMNÍ VČETNĚ KRYTU SVĚTLÉ ŠÍŘKY PŘES 120 DO 250 MM</t>
  </si>
  <si>
    <t>2710.000000 = 2710,000 [A]</t>
  </si>
  <si>
    <t>702113</t>
  </si>
  <si>
    <t>KABELOVÝ ŽLAB ZEMNÍ VČETNĚ KRYTU SVĚTLÉ ŠÍŘKY PŘES 250 MM</t>
  </si>
  <si>
    <t>3150.000000 = 3150,000 [A]</t>
  </si>
  <si>
    <t>600.000000 = 600,000 [A]</t>
  </si>
  <si>
    <t>702232</t>
  </si>
  <si>
    <t>KABELOVÁ CHRÁNIČKA ZEMNÍ DĚLENÁ DN PŘES 100 DO 200 MM</t>
  </si>
  <si>
    <t>120.000000 = 120,000 [A]</t>
  </si>
  <si>
    <t>702311</t>
  </si>
  <si>
    <t>ZAKRYTÍ KABELŮ VÝSTRAŽNOU FÓLIÍ ŠÍŘKY DO 20 CM</t>
  </si>
  <si>
    <t>1800.000000 = 1800,000 [A]</t>
  </si>
  <si>
    <t>1. Položka obsahuje:
 – dodávku a montáž fólie
 – přípravu podkladu pro osazení
2. Položka neobsahuje:
 X
3. Způsob měření:
Měří se metr délkový.</t>
  </si>
  <si>
    <t>703763</t>
  </si>
  <si>
    <t>KABELOVÁ UCPÁVKA VODĚ ODOLNÁ PRO VNITŘNÍ PRŮMĚR OTVORU 105 - 185MM</t>
  </si>
  <si>
    <t>7.000000 = 7,000 [A]</t>
  </si>
  <si>
    <t>Položka obsahuje: Dodávku a montáž kabelové ucpávky vč. příslušenství ( utěsňovací spony apod. ) a pomocného materiálu, vyhotovení a dodání atestu. Dále obsahuje cenu za pom. mechanismy včetně všech ostatních vedlejších nákladů.</t>
  </si>
  <si>
    <t>3500.000000 = 3500,000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</si>
  <si>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</si>
  <si>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</si>
  <si>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</si>
  <si>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</si>
  <si>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</si>
  <si>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75.000000 = 75,000 [A]</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</si>
  <si>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</si>
  <si>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</si>
  <si>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</si>
  <si>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20.000000 = 20,000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</si>
  <si>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</si>
  <si>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</si>
  <si>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</si>
  <si>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</si>
  <si>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246.000000 = 246,000 [A]</t>
  </si>
  <si>
    <t>510 = 510,000 [A]</t>
  </si>
  <si>
    <t>75A248</t>
  </si>
  <si>
    <t>ZATAŽENÍ A SPOJKOVÁNÍ KABELŮ SE STÍNĚNÍM PŘES 12 PÁRŮ - DEMONTÁŽ</t>
  </si>
  <si>
    <t>30.000000 = 30,000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</si>
  <si>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</si>
  <si>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114.000000 = 114,000 [A]</t>
  </si>
  <si>
    <t>36.000000 = 36,000 [A]</t>
  </si>
  <si>
    <t>75A331</t>
  </si>
  <si>
    <t>SPOJKA ROVNÁ PRO PLASTOVÉ KABELY SE STÍNĚNÍM S JÁDRY O PRŮMĚRU 1 MM2 DO 12 PÁRŮ</t>
  </si>
  <si>
    <t>55.000000 = 55,000 [A]</t>
  </si>
  <si>
    <t>750.000000 = 750,000 [A]</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</si>
  <si>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</si>
  <si>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</si>
  <si>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</si>
  <si>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</si>
  <si>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</si>
  <si>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</si>
  <si>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75IFC1</t>
  </si>
  <si>
    <t>KABELOVÝ ZÁVĚR DO 20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</si>
  <si>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</si>
  <si>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124.000000 = 124,000 [A]</t>
  </si>
  <si>
    <t>26.000000 = 26,000 [A]</t>
  </si>
  <si>
    <t>747214</t>
  </si>
  <si>
    <t>CELKOVÁ PROHLÍDKA, ZKOUŠENÍ, MĚŘENÍ A VYHOTOVENÍ VÝCHOZÍ REVIZNÍ ZPRÁVY, PRO OBJEM IN - PŘÍPLATEK ZA KAŽDÝCH DALŠÍCH I ZAPOČATÝCH 500 TIS. KČ</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</si>
  <si>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</si>
  <si>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</si>
  <si>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</si>
  <si>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</si>
  <si>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</si>
  <si>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</si>
  <si>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</si>
  <si>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</si>
  <si>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</si>
  <si>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</si>
  <si>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</si>
  <si>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</si>
  <si>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</si>
  <si>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</si>
  <si>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</si>
  <si>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</si>
  <si>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</si>
  <si>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</si>
  <si>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75B541</t>
  </si>
  <si>
    <t>SKŘÍŇ (STOJAN) VOLNÉ VAZBY - DODÁVKA</t>
  </si>
  <si>
    <t>3 = 3,000 [A]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</si>
  <si>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</si>
  <si>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</si>
  <si>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</si>
  <si>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</si>
  <si>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</si>
  <si>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</si>
  <si>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</si>
  <si>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75B571</t>
  </si>
  <si>
    <t>SKŘÍŇ KÓDOVÁNÍ - DODÁVKA</t>
  </si>
  <si>
    <t>75B577</t>
  </si>
  <si>
    <t>SKŘÍŇ KÓDOVÁNÍ - MONTÁŽ</t>
  </si>
  <si>
    <t>1. Položka obsahuje:
 – usazení skříně kódování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</si>
  <si>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</si>
  <si>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</si>
  <si>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</si>
  <si>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</si>
  <si>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</si>
  <si>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2 = 2,000 [A]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</si>
  <si>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</si>
  <si>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</si>
  <si>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</si>
  <si>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</si>
  <si>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75B841</t>
  </si>
  <si>
    <t>SKŘÍŇ PŘÍJÍMACÍCH JEDNOTEK ELEKTRONICKÝCH KOLEJOVÝCH OBVODŮ VYSTROJENÁ PRO 20 KO - DODÁVKA</t>
  </si>
  <si>
    <t>1. Položka obsahuje:
 – dodání kompletní skříně přijímacích jednotek elektronických kolejových obvodů podle typu určeného položkou včetně potřebného pomocného materiálu a jeho dopravy na místo určení
 – pořízení příslušné skříně přijímacích jednotek elektronických kolejových obvodů včetně pomocného materiálu a její dopravu do místa určení
2. Položka neobsahuje:
 X
3. Způsob měření:
Udává se počet kusů kompletní konstrukce nebo práce.</t>
  </si>
  <si>
    <t>75B847</t>
  </si>
  <si>
    <t>SKŘÍŇ PŘÍJÍMACÍCH JEDNOTEK ELEKTRONICKÝCH KOLEJOVÝCH OBVODŮ VYSTROJENÁ PRO 20 KO - MONTÁŽ</t>
  </si>
  <si>
    <t>1. Položka obsahuje:
 – usazení skříně přijímacích jednotek elektronických kolejových obvodů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</si>
  <si>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</si>
  <si>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</si>
  <si>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</si>
  <si>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</si>
  <si>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</si>
  <si>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</si>
  <si>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75B961</t>
  </si>
  <si>
    <t>SW PRO ELEKTRONICKÝ AUTOMATICKÝ BLOK - DODÁVKA</t>
  </si>
  <si>
    <t>1. Položka obsahuje:
 – dodání základního SW pro elektronický automatický blok podle typu určeného položkou
2. Položka neobsahuje:
 X
3. Způsob měření:
Udává se počet kusů kompletní konstrukce nebo práce.</t>
  </si>
  <si>
    <t>75B967</t>
  </si>
  <si>
    <t>SW PRO ELEKTRONICKÝ AUTOMATICKÝ BLOK - MONTÁŽ</t>
  </si>
  <si>
    <t>1. Položka obsahuje:
 – tvorba a instalace individuálního SW pro elektronický automatický blok podle specifikace místa použití
2. Položka neobsahuje:
 X
3. Způsob měření:
Udává se počet kusů kompletní konstrukce nebo práce.</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</si>
  <si>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</si>
  <si>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</si>
  <si>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</si>
  <si>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75C527</t>
  </si>
  <si>
    <t>STOŽÁROVÉ NÁVĚSTIDLO TŘÍSVĚTLOVÉ - MONTÁŽ</t>
  </si>
  <si>
    <t>17.000000 = 17,000 [A]</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</si>
  <si>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</si>
  <si>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75C6K1</t>
  </si>
  <si>
    <t>SVĚTELNÝ TRANSFORMÁTOR V NÁVĚSTIDLE PRO ELEKTRONICKÝ VÝSTUP VNITŘNÍHO ZAŘÍZENÍ - DODÁVKA</t>
  </si>
  <si>
    <t>48.000000 = 48,000 [A]</t>
  </si>
  <si>
    <t>1. Položka obsahuje:
 – dodávku transformátoru podle jeho typu a potřebného pomocného materiálu, dopravy do staveništního skladu a zpět
 – dodávku transformátoru včetně pomocného materiálu, dopravu do místa určení a zpět
2. Položka neobsahuje:
 – montáž a po skončení pronájmu i demontáž zařízení
3. Způsob měření:
Udává se počet kusů kompletní konstrukce</t>
  </si>
  <si>
    <t>75C6K7</t>
  </si>
  <si>
    <t>SVĚTELNÝ TRANSFORMÁTOR V NÁVĚSTIDLE PRO ELEKTRONICKÝ VÝSTUP VNITŘNÍHO ZAŘÍZENÍ - MONTÁŽ</t>
  </si>
  <si>
    <t>1. Položka obsahuje:
 – zapojení kabelových forem (včetně měření a zapojení po měření)
 – montáž transformátoru
 – montáž transformátoru se všemi pomocnými a doplňujícími pracemi a součástmi, případné použití mechanizmů, včetně dopravy ze skladu k místu montáže
2. Položka neobsahuje:
 X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</si>
  <si>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</si>
  <si>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</si>
  <si>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</si>
  <si>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</si>
  <si>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</si>
  <si>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</si>
  <si>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48 = 48,000 [A]</t>
  </si>
  <si>
    <t>75C751</t>
  </si>
  <si>
    <t xml:space="preserve">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</si>
  <si>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</si>
  <si>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</si>
  <si>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 xml:space="preserve">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</si>
  <si>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</si>
  <si>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38.000000 = 38,000 [A]</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</si>
  <si>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</si>
  <si>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</si>
  <si>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</si>
  <si>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</si>
  <si>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</si>
  <si>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</si>
  <si>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75D197</t>
  </si>
  <si>
    <t>PŘÍSTROJOVÁ SKŘÍŇ V KOLEJIŠTI BEZ VNITŘNÍ VÝSTROJE - MONTÁŽ</t>
  </si>
  <si>
    <t>1. Položka obsahuje:
 – určení místa umístění, montáž přístrojové skříně v kolejišti bez vnitřní výstroje dle typu dané položkou
 – montáž přístrojové skříně v kolejišti bez vnitřní výstroje se všemi pomocnými a doplňujícími pracemi a součástmi, případné použití mechanizmů, včetně dopravy ze skladu k místu montáže
2. Položka neobsahuje:
 X
3. Způsob měření:
Udává se počet kusů kompletní konstrukce nebo práce.</t>
  </si>
  <si>
    <t>300.000000 = 300,000 [A]</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</si>
  <si>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</si>
  <si>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</si>
  <si>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</si>
  <si>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75K641</t>
  </si>
  <si>
    <t>AKUMULÁTOROVÁ BATERIE, BLOK BATERIÍ PŘES 200AH - DODÁVKA</t>
  </si>
  <si>
    <t>75K64X</t>
  </si>
  <si>
    <t>AKUMULÁTOROVÁ BATERIE, BLOK BATERIÍ - MONTÁŽ</t>
  </si>
  <si>
    <t>R75E217</t>
  </si>
  <si>
    <t>KONTEJNER MOBILNÍHO PROVIZORNÍHO TRAŤOVÉHO ZABEZPEČOVACÍHO ZAŘÍZENÍ S ŘÍDÍCÍM POČÍTAČEM VČETNĚ SW, JOP, DIAGNOSTIKY, MONTÁŽE</t>
  </si>
  <si>
    <t>&lt;vv&gt;&lt;r&gt;&lt;/r&gt;&lt;/vv&gt; 1.000000 = 1,000 [A]</t>
  </si>
  <si>
    <t xml:space="preserve">1. Položka obsahuje:  
 – dodání kontejneru s řídícím počítačem, instalace a uvedení do provozu zařízení určeného položkou  
 – dodávku a instalaci zařízení včetně pomocného materiálu, dopravu do místa určení  
 2. Položka neobsahuje:  
 – Napájací zdroj  
3. Způsob měření:  
Udává se počet kusů kompletní konstrukce nebo práce.</t>
  </si>
  <si>
    <t>Demontáže</t>
  </si>
  <si>
    <t>709611</t>
  </si>
  <si>
    <t>DEMONTÁŽ KABELOVÉHO ŽLABU/LIŠTY VČETNĚ KRYTU</t>
  </si>
  <si>
    <t>1200.000000 = 1200,000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</si>
  <si>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</si>
  <si>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75B338</t>
  </si>
  <si>
    <t>ÚPRAVA OVLÁDACÍHO STOLU, KONTROLNÍ SKŘÍNĚ - DEMONTÁŽ</t>
  </si>
  <si>
    <t>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</si>
  <si>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</si>
  <si>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</si>
  <si>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</si>
  <si>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75C528</t>
  </si>
  <si>
    <t>STOŽÁROVÉ NÁVĚSTIDLO TŘÍSVĚTLOVÉ - DEMONTÁŽ</t>
  </si>
  <si>
    <t>9.000000 = 9,000 [A]</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</si>
  <si>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</si>
  <si>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</si>
  <si>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</si>
  <si>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</si>
  <si>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75C6K8</t>
  </si>
  <si>
    <t>SVĚTELNÝ TRANSFORMÁTOR V NÁVĚSTIDLE PRO ELEKTRONICKÝ VÝSTUP VNITŘNÍHO ZAŘÍZENÍ - DEMONTÁŽ</t>
  </si>
  <si>
    <t xml:space="preserve">1. Položka obsahuje:
 – demontáž transformátoru se všemi pomocnými a doplňujícími pracemi a součástmi, případné použití mechanizmů, včetně dopravy z místa demontáže do skladu. 
 –  odvoz transformátoru do skladu nebo na likvidaci
2. Položka neobsahuje:
 – poplatek za likvidaci odpadů (nacení se dle SSD 0)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</si>
  <si>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</si>
  <si>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</si>
  <si>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</si>
  <si>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</si>
  <si>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</si>
  <si>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</si>
  <si>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</si>
  <si>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</si>
  <si>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</si>
  <si>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13.000000 = 13,000 [A]</t>
  </si>
  <si>
    <t>75D198</t>
  </si>
  <si>
    <t>PŘÍSTROJOVÁ SKŘÍŇ V KOLEJIŠTI BEZ VNITŘNÍ VÝSTROJE - DEMONTÁŽ</t>
  </si>
  <si>
    <t>15.000000 = 15,000 [A]</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</si>
  <si>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</si>
  <si>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75IECY</t>
  </si>
  <si>
    <t>VENKOVNÍ TELEFONNÍ OBJEKT - DEMONTÁŽ</t>
  </si>
  <si>
    <t>14.000000 = 14,000 [A]</t>
  </si>
  <si>
    <t>75K64Y</t>
  </si>
  <si>
    <t>AKUMULÁTOROVÁ BATERIE, BLOK BATERIÍ - DEMONTÁŽ</t>
  </si>
  <si>
    <t>PS 11-01-21.1_4</t>
  </si>
  <si>
    <t>7</t>
  </si>
  <si>
    <t>Přidružená stavební výroba</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</si>
  <si>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</si>
  <si>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</si>
  <si>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</si>
  <si>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R475B581</t>
  </si>
  <si>
    <t>KLIMATIZACE TYPU SPLIT VENKOVNÍ A VNITŘNÍ JEDNOTKA - DODÁVKA</t>
  </si>
  <si>
    <t xml:space="preserve">Kondenzátorová venkovní kompaktní jednotka na chladivo R32.   
Chladicí výkon 3,6 kW   
1 fázové provedení   
Garantovaný provoz při venkovní teplotě -15 °C až +46 °C   
Technické parametry musí odpovídat podmínkám v TZ.
Vnitřní jednotka nástěnná s chladícím výkonem 3,6 kW, kapotovaná s nastavitelným směrem proudění výstupního vzduchu včetně čerpadla kondenzátu. Technické parametry musí odpovídat podmínkám v TZ.
Nástěnný kabelový dálkový ovladač s displejem, senzorem prostorové teploty, možnosti nastavení požadované teploty, rychlosti ventilátoru, zámkem lamely jednotek, propojený s jednotkou datovým a silovým kabelem.
Modul pro hlášení provozu pro vnitřní jednotku  
Požadované technické parametry zařízení jsou uvedeny v TZ.</t>
  </si>
  <si>
    <t>"chlazení 1 = 1,000 [A] "_x000d_
 "chlazení 1 = 1,000 [B] "_x000d_
 "Celkové množství = 2,000"</t>
  </si>
  <si>
    <t xml:space="preserve">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</si>
  <si>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PS 10-02-51</t>
  </si>
  <si>
    <t>0</t>
  </si>
  <si>
    <t>Všeobecné konstrukce a práce</t>
  </si>
  <si>
    <t>R02943</t>
  </si>
  <si>
    <t>OSTATNÍ POŽADAVKY - VYPRACOVÁNÍ RDS</t>
  </si>
  <si>
    <t>Dopracování realizační dokumentace stavby</t>
  </si>
  <si>
    <t>"v předepsaném rozsahu a počtu dle VTP a ZTP"</t>
  </si>
  <si>
    <t>zemina určená k likvidaci</t>
  </si>
  <si>
    <t>"viz textová a výkresová část projektové dokumentace"</t>
  </si>
  <si>
    <t>13273</t>
  </si>
  <si>
    <t>HLOUBENÍ RÝH ŠÍŘ DO 2M PAŽ I NEPAŽ TŘ. I</t>
  </si>
  <si>
    <t>včetně odvozu na mezideponii, materiál není určen k likvidaci, je určen ke zpětnému zásypu</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</si>
  <si>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</si>
  <si>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</si>
  <si>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</si>
  <si>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zemina pro zásypy</t>
  </si>
  <si>
    <t>106.000000 = 106,000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</si>
  <si>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</si>
  <si>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701001</t>
  </si>
  <si>
    <t>OZNAČOVACÍ ŠTÍTEK KABELOVÉHO VEDENÍ, SPOJKY NEBO KABELOVÉ SKŘÍNĚ (VČETNĚ OBJÍMKY)</t>
  </si>
  <si>
    <t>701003</t>
  </si>
  <si>
    <t>BETONOVÝ OZNAČNÍK</t>
  </si>
  <si>
    <t>701005</t>
  </si>
  <si>
    <t>VYHLEDÁVACÍ MARKER ZEMNÍ S MOŽNOSTÍ ZÁPISU</t>
  </si>
  <si>
    <t>702312</t>
  </si>
  <si>
    <t>ZAKRYTÍ KABELŮ VÝSTRAŽNOU FÓLIÍ ŠÍŘKY PŘES 20 DO 40 CM</t>
  </si>
  <si>
    <t>702422</t>
  </si>
  <si>
    <t>KABELOVÝ PROSTUP DO OBJEKTU PŘES ZÁKLAD BETONOVÝ SVĚTLÉ ŠÍŘKY PŘES 100 DO 200 MM</t>
  </si>
  <si>
    <t>1. Položka obsahuje:
 – vybourání otvoru z kabelové rýhy do budovy ve zdi z prostého betonu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</si>
  <si>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702511</t>
  </si>
  <si>
    <t>PRŮRAZ ZDIVEM (PŘÍČKOU) ZDĚNÝM TLOUŠŤKY DO 45 CM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</si>
  <si>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</si>
  <si>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</si>
  <si>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</si>
  <si>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</si>
  <si>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</si>
  <si>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</si>
  <si>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709110</t>
  </si>
  <si>
    <t>PROVIZORNÍ ZAJIŠTĚNÍ KABELU VE VÝKOPU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</si>
  <si>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</si>
  <si>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709210</t>
  </si>
  <si>
    <t>KŘIŽOVATKA KABELOVÝCH VEDENÍ SE STÁVAJÍCÍ INŽENÝRSKOU SÍTÍ (KABELEM, POTRUBÍM APOD.)</t>
  </si>
  <si>
    <t>1. Položka obsahuje:
 – úprava dna výkopu
 – dodávka a položení betonového žlabu / chráničky včetně zakrytí
 – pomocné mechanismy
2. Položka neobsahuje:
 X
3. Způsob měření:
Udává se počet kusů kompletní konstrukce nebo práce.</t>
  </si>
  <si>
    <t>R001</t>
  </si>
  <si>
    <t>PODLAHOVÝ KANÁL DO 300x150 MM VČ. VÍKA</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</si>
  <si>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</si>
  <si>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R701011</t>
  </si>
  <si>
    <t>VYTÝČENÍ TRASY</t>
  </si>
  <si>
    <t>KM</t>
  </si>
  <si>
    <t xml:space="preserve">1. Položka obsahuje:  
 – vytyčení nové trasy vedení na stěně či v terénu  
2. Položka neobsahuje:  
 X  
3. Způsob měření:  
Udává se v km vybourané rýhy</t>
  </si>
  <si>
    <t>R701ADC</t>
  </si>
  <si>
    <t>GEODETICKÉ ZAMĚŘENÍ TRASY</t>
  </si>
  <si>
    <t xml:space="preserve">1. Položka obsahuje:  
 – Geodetické zaměření trasy. Dále obsahuje cenu za pom. mechanismy včetně všech ostatních vedlejších nákladů.  
2. Položka neobsahuje:  
 X  
3. Způsob měření:  
Udává se v km</t>
  </si>
  <si>
    <t>75</t>
  </si>
  <si>
    <t>slaboproud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</si>
  <si>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</si>
  <si>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</si>
  <si>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</si>
  <si>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703452</t>
  </si>
  <si>
    <t>ELEKTROINSTALAČNÍ TRUBKA S FUNKČNÍ ODOLNOSTÍ PŘI POŽÁRU VČETNĚ UPEVNĚNÍ A PŘÍSLUŠENSTVÍ DN PRŮMĚRU PŘES 25 DO 40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</si>
  <si>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</si>
  <si>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</si>
  <si>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</si>
  <si>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</si>
  <si>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</si>
  <si>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</si>
  <si>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</si>
  <si>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742F12</t>
  </si>
  <si>
    <t>KABEL NN NEBO VODIČ JEDNOŽÍLOVÝ CU S PLASTOVOU IZOLACÍ OD 4 DO 16 MM2</t>
  </si>
  <si>
    <t>742K12</t>
  </si>
  <si>
    <t>UKONČENÍ JEDNOŽÍLOVÉHO KABELU V ROZVADĚČI NEBO NA PŘÍSTROJI OD 4 DO 16 MM2</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</si>
  <si>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</si>
  <si>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</si>
  <si>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</si>
  <si>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74F321</t>
  </si>
  <si>
    <t>PROTOKOL ZPŮSOBILOSTI</t>
  </si>
  <si>
    <t>1. Položka obsahuje:
 – vyhotovení dokladu právnickou osobou o trolejových vedeních a trakčních zařízeních
2. Položka neobsahuje:
 X
3. Způsob měření:
Udává se v ks. 1ks pro 1x SO, PS.</t>
  </si>
  <si>
    <t>75I322</t>
  </si>
  <si>
    <t>KABEL ZEMNÍ DVOUPLÁŠŤOVÝ S PANCÍŘEM PRŮMĚRU ŽÍLY 0,8 MM DO 25XN</t>
  </si>
  <si>
    <t>KMČTYŘKA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</si>
  <si>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</si>
  <si>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</si>
  <si>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</si>
  <si>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</si>
  <si>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75I32Y</t>
  </si>
  <si>
    <t>KABEL ZEMNÍ DVOUPLÁŠŤOVÝ S PANCÍŘEM PRŮMĚRU ŽÍLY 0,8 MM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</si>
  <si>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</si>
  <si>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75I812</t>
  </si>
  <si>
    <t>KABEL OPTICKÝ SINGLEMODE DO 36 VLÁKEN</t>
  </si>
  <si>
    <t>KMVLÁKNO</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</si>
  <si>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</si>
  <si>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75I813</t>
  </si>
  <si>
    <t>KABEL OPTICKÝ SINGLEMODE DO 72 VLÁKEN</t>
  </si>
  <si>
    <t>75I81X</t>
  </si>
  <si>
    <t>KABEL OPTICKÝ SINGLEMODE - MONTÁŽ</t>
  </si>
  <si>
    <t>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</si>
  <si>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75I81Y</t>
  </si>
  <si>
    <t>KABEL OPTICKÝ SINGLEMODE - DEMONTÁŽ</t>
  </si>
  <si>
    <t>75I841</t>
  </si>
  <si>
    <t>KABEL OPTICKÝ - REZERVA DO 500 MM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</si>
  <si>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</si>
  <si>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75I851</t>
  </si>
  <si>
    <t>KABEL OPTICKÝ - REZERVA PŘES 500 MM - DODÁVKA</t>
  </si>
  <si>
    <t>75I85X</t>
  </si>
  <si>
    <t>KABEL OPTICKÝ - REZERVA PŘES 500 MM - MONTÁŽ</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</si>
  <si>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</si>
  <si>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</si>
  <si>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</si>
  <si>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</si>
  <si>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</si>
  <si>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</si>
  <si>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</si>
  <si>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</si>
  <si>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</si>
  <si>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</si>
  <si>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</si>
  <si>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</si>
  <si>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</si>
  <si>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</si>
  <si>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75IA1X</t>
  </si>
  <si>
    <t xml:space="preserve">OPTOTRUBKOVÁ SPOJKA  - MONTÁŽ</t>
  </si>
  <si>
    <t>75IA51</t>
  </si>
  <si>
    <t>OPTOTRUBKOVÁ KONCOVKA PRŮMĚRU DO 40 MM - DODÁVKA</t>
  </si>
  <si>
    <t>75IA5X</t>
  </si>
  <si>
    <t>OPTOTRUBKOVÁ KONCOVKA - MONTÁŽ</t>
  </si>
  <si>
    <t>75IA5Y</t>
  </si>
  <si>
    <t>OPTOTRUBKOVÁ KONCOVKA - DEMONTÁŽ</t>
  </si>
  <si>
    <t>75IA61</t>
  </si>
  <si>
    <t>OPTOTRUBKOVÁ KONCOKA S VENTILKEM PRŮMĚRU DO 40 MM - DODÁVKA</t>
  </si>
  <si>
    <t>75IA6X</t>
  </si>
  <si>
    <t>OPTOTRUBKOVÁ KONCOKA S VENTILKEM - MONTÁŽ</t>
  </si>
  <si>
    <t>75IA71</t>
  </si>
  <si>
    <t>OPTOTRUBKOVÁ PRŮCHODKA PRŮMĚRU DO 40 MM - DODÁVKA</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</si>
  <si>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</si>
  <si>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</si>
  <si>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</si>
  <si>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</si>
  <si>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</si>
  <si>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</si>
  <si>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</si>
  <si>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</si>
  <si>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</si>
  <si>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</si>
  <si>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</si>
  <si>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</si>
  <si>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</si>
  <si>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</si>
  <si>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75IEE2</t>
  </si>
  <si>
    <t>OPTICKÝ ROZVADĚČ 19" PROVEDENÍ 24 VLÁKEN - DODÁVKA</t>
  </si>
  <si>
    <t>75IEE5</t>
  </si>
  <si>
    <t>OPTICKÝ ROZVADĚČ 19" PROVEDENÍ DO 144 VLÁKEN - DODÁVKA</t>
  </si>
  <si>
    <t>75IEEX</t>
  </si>
  <si>
    <t>OPTICKÝ ROZVADĚČ 19" PROVEDENÍ - MONTÁŽ</t>
  </si>
  <si>
    <t>75IEEY</t>
  </si>
  <si>
    <t>OPTICKÝ ROZVADĚČ 19" PROVEDENÍ - DEMONTÁŽ</t>
  </si>
  <si>
    <t>75IEF5</t>
  </si>
  <si>
    <t>OPTICKÝ ROZVADĚČ NA ZEĎ DO 144 VLÁKEN - DODÁVKA</t>
  </si>
  <si>
    <t>75IEFX</t>
  </si>
  <si>
    <t>OPTICKÝ ROZVADĚČ NA ZEĎ - MONTÁŽ</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</si>
  <si>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</si>
  <si>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</si>
  <si>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</si>
  <si>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</si>
  <si>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</si>
  <si>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</si>
  <si>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</si>
  <si>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</si>
  <si>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</si>
  <si>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</si>
  <si>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</si>
  <si>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</si>
  <si>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</si>
  <si>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</si>
  <si>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</si>
  <si>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</si>
  <si>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</si>
  <si>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</si>
  <si>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</si>
  <si>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</si>
  <si>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</si>
  <si>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</si>
  <si>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</si>
  <si>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</si>
  <si>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</si>
  <si>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</si>
  <si>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</si>
  <si>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</si>
  <si>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</si>
  <si>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</si>
  <si>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75IFBX</t>
  </si>
  <si>
    <t>BLESKOJISTKA - MONTÁŽ</t>
  </si>
  <si>
    <t>75IG11</t>
  </si>
  <si>
    <t>TYČ UZEMŇOVACÍ - DODÁVKA</t>
  </si>
  <si>
    <t>75IG1X</t>
  </si>
  <si>
    <t>TYČ UZEMŇOVACÍ - MONTÁŽ</t>
  </si>
  <si>
    <t>75IG61</t>
  </si>
  <si>
    <t>VEDENÍ UZEMŇOVACÍ V ZEMI Z FEZN DRÁTU DO 120 MM2 -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</si>
  <si>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Dodávka specifikovaného bloku/zařízení/konstrukce se měří v délce udané v metrech.</t>
  </si>
  <si>
    <t>75IG6X</t>
  </si>
  <si>
    <t xml:space="preserve">VEDENÍ UZEMŇOVACÍ V ZEMI Z FEZN DRÁTU DO 120 MM2  - MONTÁŽ</t>
  </si>
  <si>
    <t>75IH2Y</t>
  </si>
  <si>
    <t>UKONČENÍ KABELU CELOPLASTOVÝHO S PANCÍŘEM - DEMONTÁŽ</t>
  </si>
  <si>
    <t>75IH31</t>
  </si>
  <si>
    <t>UKONČENÍ KABELU FORMA KABELOVÁ DÉLKY DO 0,5 M DO 5XN</t>
  </si>
  <si>
    <t>75IH32</t>
  </si>
  <si>
    <t>UKONČENÍ KABELU FORMA KABELOVÁ DÉLKY DO 0,5 M DO 25XN</t>
  </si>
  <si>
    <t>75IH62</t>
  </si>
  <si>
    <t>UKONČENÍ KABELU OPTICKÉHO DO 36 VLÁKEN</t>
  </si>
  <si>
    <t>75IH63</t>
  </si>
  <si>
    <t>UKONČENÍ KABELU OPTICKÉHO DO 72 VLÁKEN</t>
  </si>
  <si>
    <t>75IH6Y</t>
  </si>
  <si>
    <t>UKONČENÍ KABELU OPTICKÉHO - DEMONTÁŽ</t>
  </si>
  <si>
    <t>75II21</t>
  </si>
  <si>
    <t>SPOJKA PRO CELOPLASTOVÉ KABELY S PANCÍŘEM DO 100 ŽIL - DODÁVKA</t>
  </si>
  <si>
    <t>75II2X</t>
  </si>
  <si>
    <t>SPOJKA PRO CELOPLASTOVÉ KABELY S PANCÍŘEM - MONTÁŽ</t>
  </si>
  <si>
    <t>75II62</t>
  </si>
  <si>
    <t>SPOJKA - ODBOČOVACÍ SOUPRAVA STŘEDNÍ - DODÁVKA</t>
  </si>
  <si>
    <t>75II6X</t>
  </si>
  <si>
    <t>SPOJKA - ODBOČOVACÍ SOUPRAVA - MONTÁŽ</t>
  </si>
  <si>
    <t>75II71</t>
  </si>
  <si>
    <t>SPOJKA OPTICKÁ DO 72 VLÁKEN - DODÁVKA</t>
  </si>
  <si>
    <t>75II7X</t>
  </si>
  <si>
    <t>SPOJKA OPTICKÁ - MONTÁŽ</t>
  </si>
  <si>
    <t>75II7Y</t>
  </si>
  <si>
    <t>SPOJKA OPTICKÁ - DEMONTÁŽ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</si>
  <si>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</si>
  <si>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</si>
  <si>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</si>
  <si>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75IJ12</t>
  </si>
  <si>
    <t>MĚŘENÍ JEDNOSMĚRNÉ NA SDĚLOVACÍM KABELU</t>
  </si>
  <si>
    <t>75IJ13</t>
  </si>
  <si>
    <t>MĚŘENÍ ÚTLUMU PŘESLECHU NA BLÍZKÉM KONCI NA MÍSTNÍM SDĚL. KABELU ZA 1 ČTYŘKU XN A 1 MĚŘENÝ ÚSEK</t>
  </si>
  <si>
    <t xml:space="preserve">1. Položka obsahuje:  – práce spojené s měřením specifikované kabelizace specifikovaným způsobem včetně potřebného drobného montážního materiálu  – veškeré potřebné mechanizmy (měřicí přístroje a měřící příslušenství), včetně obsluhy, náklady na mzd</t>
  </si>
  <si>
    <t>75IJ15</t>
  </si>
  <si>
    <t>MĚŘENÍ A VYROVNÁNÍ KAPACITNÍCH NEROVNOVÁH NA MÍSTNÍM SDĚLOVACÍM KABELU, KABEL DO 4 KM DÉLKY, 1 ČTYŘKA</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</si>
  <si>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</si>
  <si>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</si>
  <si>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</si>
  <si>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čtyřek.</t>
  </si>
  <si>
    <t>75IK21</t>
  </si>
  <si>
    <t>MĚŘENÍ KOMPLEXNÍ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</si>
  <si>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</si>
  <si>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</si>
  <si>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75J821</t>
  </si>
  <si>
    <t>OPTICKÝ PIGTAIL SINGLEMODE DO 2 M - DODÁVKA</t>
  </si>
  <si>
    <t>75J82X</t>
  </si>
  <si>
    <t>OPTICKÝ PIGTAIL SINGLEMODE - MONTÁŽ</t>
  </si>
  <si>
    <t>75J82Y</t>
  </si>
  <si>
    <t>OPTICKÝ PIGTAIL SINGLEMODE - DEMONTÁŽ</t>
  </si>
  <si>
    <t>75J921</t>
  </si>
  <si>
    <t>OPTICKÝ PATCHCORD SINGLEMODE DO 5 M - DODÁVKA</t>
  </si>
  <si>
    <t>75J92X</t>
  </si>
  <si>
    <t>OPTICKÝ PATCHCORD SINGLEMODE - MONTÁŽ</t>
  </si>
  <si>
    <t>75J92Y</t>
  </si>
  <si>
    <t>OPTICKÝ PATCHCORD SINGLEMODE - DEMONTÁŽ</t>
  </si>
  <si>
    <t>75JA51</t>
  </si>
  <si>
    <t>ROZVADĚČ STRUKT. KABELÁŽE, ORGANIZÉR - DODÁVKA</t>
  </si>
  <si>
    <t>75JA5X</t>
  </si>
  <si>
    <t>ROZVADĚČ STRUKT. KABELÁŽE, MONTÁŽ ORGANIZÉRU, PATCHPANELU</t>
  </si>
  <si>
    <t>75JB1Y</t>
  </si>
  <si>
    <t>DATOVÝ ROZVADĚČ 19" 600X600 - DEMONTÁŽ</t>
  </si>
  <si>
    <t>R002</t>
  </si>
  <si>
    <t>Převedení provozu na nový DOK</t>
  </si>
  <si>
    <t xml:space="preserve">1. Položka obsahuje:  
 – veškorou dodávku, montáž a práce související uvedením DOK do provozu.
2. Položka neobsahuje:
 X</t>
  </si>
  <si>
    <t>R003</t>
  </si>
  <si>
    <t>Převedení provozu na nový TOK</t>
  </si>
  <si>
    <t xml:space="preserve">1. Položka obsahuje:  
 – veškorou dodávku, montáž a práce související uvedením TOK do provozu.
2. Položka neobsahuje:
 X</t>
  </si>
  <si>
    <t>R004</t>
  </si>
  <si>
    <t>Převedení provozu na nový TK</t>
  </si>
  <si>
    <t xml:space="preserve">1. Položka obsahuje:  
 – veškorou dodávku, montáž a práce související uvedením TK do provozu.
2. Položka neobsahuje:
 X</t>
  </si>
  <si>
    <t>R005</t>
  </si>
  <si>
    <t>4</t>
  </si>
  <si>
    <t>Provizorní stavy kabelizace</t>
  </si>
  <si>
    <t>1. Položka obsahuje:
 – veškerou dodávku a montáž
2. Položka neobsahuje:
 X</t>
  </si>
  <si>
    <t>R75IL71</t>
  </si>
  <si>
    <t>KABELOVÁ KNIHA - VYHOTOVENÍ</t>
  </si>
  <si>
    <t xml:space="preserve">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</si>
  <si>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R910201</t>
  </si>
  <si>
    <t>PŘEPOJOVÁNÍ OKRUHŮ NA OPTICKÝCH VLÁKNECH PŘI PŘEVÁDĚNÍ PROVOZU</t>
  </si>
  <si>
    <t xml:space="preserve">1. Položka obsahuje:  
 – Zahrnuje veškeré náklady spojené s přepojováním provozu na optických vláknech. Dále obsahuje cenu za pom. mechanismy včetně všech ostatních vedlejších nákladů.  
2. Položka neobsahuje:  
 X  
3. Způsob měření:  
Udává se v komplet.</t>
  </si>
  <si>
    <t>99</t>
  </si>
  <si>
    <t>R015111</t>
  </si>
  <si>
    <t>901</t>
  </si>
  <si>
    <t>NEOCEŇOVAT - POPLATKY ZA LIKVIDACI ODPADŮ NEKONTAMINOVANÝCH - 17 05 04 VYTĚŽENÉ ZEMINY A HORNINY - I. TŘÍDA TĚŽITELNOSTI VČETNĚ DOPRAVY</t>
  </si>
  <si>
    <t>T</t>
  </si>
  <si>
    <t>Evidenční položka. Neoceňovat v objektu SO/PS, položka se oceňuje pouze v objektu SO 90-90.</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</si>
  <si>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</si>
  <si>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R015120</t>
  </si>
  <si>
    <t>904</t>
  </si>
  <si>
    <t>NEOCEŇOVAT - POPLATKY ZA LIKVIDACI ODPADŮ NEKONTAMINOVANÝCH - 17 01 02 STAVEBNÍ A DEMOLIČNÍ SUŤ (CIHLY) VČETNĚ DOPRAVY</t>
  </si>
  <si>
    <t>R015420</t>
  </si>
  <si>
    <t>917</t>
  </si>
  <si>
    <t>NEOCEŇOVAT - POPLATKY ZA LIKVIDACI ODPADŮ NEKONTAMINOVANÝCH - 17 06 04 ZBYTKY IZOLAČNÍCH MATERIÁLŮ VČETNĚ DOPRAVY</t>
  </si>
  <si>
    <t>R015621</t>
  </si>
  <si>
    <t>919</t>
  </si>
  <si>
    <t>NEOCEŇOVAT - POPLATKY ZA LIKVIDACI ODPADŮ NEBEZPEČNÝCH - KABELY S PLASTOVOU IZOLACÍ VČETNĚ DOPRAVY</t>
  </si>
  <si>
    <t>PS 10-02-52.1</t>
  </si>
  <si>
    <t>"`v předepsaném rozsahu a počtu dle VTP a ZTP` "_x000d_
 "Celkem "1 = 1,000 [B]</t>
  </si>
  <si>
    <t>Položka zahrnuje veškeré činnosti nezbytné k vypracování projektové dokumentace pro realizaci stavby, které doplňuje a upřesňuje projektovou dokumentaci PDPS do úplného obsahu stupně dokumentace pro provádění stavby nebo dopracovává konkrétní technické řešení navržené zhotovitelem stavby.</t>
  </si>
  <si>
    <t>11120</t>
  </si>
  <si>
    <t>ODSTRANĚNÍ KŘOVIN</t>
  </si>
  <si>
    <t>"`viz textová a výkresová část projektové dokumentace` "_x000d_
 "Celkem "26 = 26,000 [B]</t>
  </si>
  <si>
    <t>Položka zahrnuje:
- odstranění křovin a stromů do průměru 100 mm
- dopravu dřevin bez ohledu na vzdálenost
- spálení na hromadách nebo štěpkování
Položka nezahrnuje:
- x</t>
  </si>
  <si>
    <t>"`viz textová a výkresová část projektové dokumentace` "_x000d_
 "Celkem "340 = 340,000 [B]</t>
  </si>
  <si>
    <t>"77.800000 = 77,800 [A] "_x000d_
 "Celkem "77,8 = 77,800 [B]</t>
  </si>
  <si>
    <t>"`viz textová a výkresová část projektové dokumentace` "_x000d_
 "Celkem "289 = 289,000 [B]</t>
  </si>
  <si>
    <t>"`viz textová a výkresová část projektové dokumentace` "_x000d_
 "Celkem "3 = 3,000 [B]</t>
  </si>
  <si>
    <t>"`viz textová a výkresová část projektové dokumentace` "_x000d_
 "Celkem "7 = 7,000 [B]</t>
  </si>
  <si>
    <t>"`viz textová a výkresová část projektové dokumentace` "_x000d_
 "Celkem "1165 = 1165,000 [B]</t>
  </si>
  <si>
    <t>"`viz textová a výkresová část projektové dokumentace` "_x000d_
 "Celkem "10 = 10,000 [B]</t>
  </si>
  <si>
    <t>"`viz textová a výkresová část projektové dokumentace` "_x000d_
 "Celkem "2 = 2,000 [B]</t>
  </si>
  <si>
    <t>"`viz textová a výkresová část projektové dokumentace` "_x000d_
 "Celkem "4 = 4,000 [B]</t>
  </si>
  <si>
    <t>709612</t>
  </si>
  <si>
    <t>DEMONTÁŽ CHRÁNIČKY/TRUBKY</t>
  </si>
  <si>
    <t>"`viz textová a výkresová část projektové dokumentace` "_x000d_
 "Celkem "6 = 6,000 [B]</t>
  </si>
  <si>
    <t>R0291131</t>
  </si>
  <si>
    <t>PŘEVZETÍ A PŘÍPRAVA STAVENIŠTĚ, VYTÝČENÍ SÍTÍ, REVIZE, ZAJIŠTĚNÍ VÝLUK A DOZORŮ V CELÉM ÚSEKU PS</t>
  </si>
  <si>
    <t>"`viz textová a výkresová část projektové dokumentace` "_x000d_
 "Celkem "1,2 = 1,200 [B]</t>
  </si>
  <si>
    <t xml:space="preserve">1. Položka obsahuje:  
 – Zahrnuje veškeré náklady spojené s objednatelem požadovanými pracemi. Dále obsahuje cenu za pom. mechanismy včetně všech ostatních vedlejších nákladů.  
2. Položka neobsahuje:  
 X  
3. Způsob měření:  
Udává se v km.</t>
  </si>
  <si>
    <t>"`viz textová a výkresová část projektové dokumentace` "_x000d_
 "Celkem "90 = 90,000 [B]</t>
  </si>
  <si>
    <t>75I321</t>
  </si>
  <si>
    <t>KABEL ZEMNÍ DVOUPLÁŠŤOVÝ S PANCÍŘEM PRŮMĚRU ŽÍLY 0,8 MM DO 5XN</t>
  </si>
  <si>
    <t>"`viz textová a výkresová část projektové dokumentace` "_x000d_
 "Celkem "3,33 = 3,330 [B]</t>
  </si>
  <si>
    <t>"`viz textová a výkresová část projektové dokumentace` "_x000d_
 "Celkem "1110 = 1110,000 [B]</t>
  </si>
  <si>
    <t>"`viz textová a výkresová část projektové dokumentace` "_x000d_
 "Celkem "453 = 453,000 [B]</t>
  </si>
  <si>
    <t>"`viz textová a výkresová část projektové dokumentace` "_x000d_
 "Celkem "9438 = 9438,000 [B]</t>
  </si>
  <si>
    <t>"`viz textová a výkresová část projektové dokumentace` "_x000d_
 "Celkem "9038 = 9038,000 [B]</t>
  </si>
  <si>
    <t>"`viz textová a výkresová část projektové dokumentace` "_x000d_
 "Celkem "8 = 8,000 [B]</t>
  </si>
  <si>
    <t>75I84X</t>
  </si>
  <si>
    <t>KABEL OPTICKÝ - REZERVA DO 500 MM - MONTÁŽ</t>
  </si>
  <si>
    <t>75I91Y</t>
  </si>
  <si>
    <t>OPTOTRUBKA HDPE - DEMONTÁŽ</t>
  </si>
  <si>
    <t>"`viz textová a výkresová část projektové dokumentace` "_x000d_
 "Celkem "8017 = 8017,000 [B]</t>
  </si>
  <si>
    <t>75I951</t>
  </si>
  <si>
    <t>OPTOTRUBKA HDPE DĚLENÁ PRŮMĚRU DO 40 MM</t>
  </si>
  <si>
    <t>75I95X</t>
  </si>
  <si>
    <t>OPTOTRUBKA HDPE DĚLENÁ - MONTÁŽ</t>
  </si>
  <si>
    <t>"`viz textová a výkresová část projektové dokumentace` "_x000d_
 "Celkem "36 = 36,000 [B]</t>
  </si>
  <si>
    <t>"`viz textová a výkresová část projektové dokumentace` "_x000d_
 "Celkem "62 = 62,000 [B]</t>
  </si>
  <si>
    <t>"`viz textová a výkresová část projektové dokumentace` "_x000d_
 "Celkem "1 = 1,000 [B]</t>
  </si>
  <si>
    <t>75ID2Y</t>
  </si>
  <si>
    <t>PLASTOVÁ ZEMNÍ KOMORA PRO ULOŽENÍ SPOJKY - DEMONTÁŽ</t>
  </si>
  <si>
    <t>"`viz textová a výkresová část projektové dokumentace` "_x000d_
 "Celkem "12 = 12,000 [B]</t>
  </si>
  <si>
    <t>75IEGY</t>
  </si>
  <si>
    <t>KAZETA PRO ULOŽENÍ SVÁRŮ - DEMONTÁŽ</t>
  </si>
  <si>
    <t>"`viz textová a výkresová část projektové dokumentace` "_x000d_
 "Celkem "14 = 14,000 [B]</t>
  </si>
  <si>
    <t>75IEHY</t>
  </si>
  <si>
    <t>KONEKTOROVÝ MODUL 12 VLÁKEN - DEMONTÁŽ</t>
  </si>
  <si>
    <t>75IF91</t>
  </si>
  <si>
    <t>KONSTRUKCE DO SKŘÍNĚ 19" PRO UPEVNĚNÍ ZAŘÍZENÍ - DODÁVKA</t>
  </si>
  <si>
    <t>75IF9X</t>
  </si>
  <si>
    <t>KONSTRUKCE DO SKŘÍNĚ 19" PRO UPEVNĚNÍ ZAŘÍZENÍ - MONTÁŽ</t>
  </si>
  <si>
    <t>75IJ21</t>
  </si>
  <si>
    <t>MĚŘENÍ ZKRÁCENÉ ZÁVĚREČNÉ DÁLKOVÉHO KABELU V OBOU SMĚRECH ZA PROVOZU</t>
  </si>
  <si>
    <t>75IJ22</t>
  </si>
  <si>
    <t>MĚŘENÍ ZKRÁCENÉ ZÁVĚREČNÉ DÁLKOVÉHO KABELU V JEDNOM SMĚRU ZA PROVOZU</t>
  </si>
  <si>
    <t>"`viz textová a výkresová část projektové dokumentace` "_x000d_
 "Celkem "48 = 48,000 [B]</t>
  </si>
  <si>
    <t>"`viz textová a výkresová část projektové dokumentace` "_x000d_
 "Celkem "168 = 168,000 [B]</t>
  </si>
  <si>
    <t>"`viz textová a výkresová část projektové dokumentace` "_x000d_
 "Celkem "72 = 72,000 [B]</t>
  </si>
  <si>
    <t>"`viz textová a výkresová část projektové dokumentace` "_x000d_
 "Celkem "96 = 96,000 [B]</t>
  </si>
  <si>
    <t>75JB23</t>
  </si>
  <si>
    <t>DATOVÝ ROZVADĚČ 19" 600X800 DO 47 U - DODÁVKA</t>
  </si>
  <si>
    <t>75JB2X</t>
  </si>
  <si>
    <t>DATOVÝ ROZVADĚČ 19" 600X800 - MONTÁŽ</t>
  </si>
  <si>
    <t>75JB2Y</t>
  </si>
  <si>
    <t>DATOVÝ ROZVADĚČ 19" 600X800 - DEMONTÁŽ</t>
  </si>
  <si>
    <t>R1</t>
  </si>
  <si>
    <t>R75M92X</t>
  </si>
  <si>
    <t>PŘEMÍSTĚNÍ STÁVAJÍCÍHO ZAŘÍZENÍ VE SKŘÍNÍ</t>
  </si>
  <si>
    <t xml:space="preserve">1. Položka obsahuje:  
– kompletní přemístění stávajícího zařízení v rámci datového rozvaděče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</si>
  <si>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R910202</t>
  </si>
  <si>
    <t>"`viz textová a výkresová část projektové dokumentace` "_x000d_
 "Celkem "140 = 140,000 [B]</t>
  </si>
  <si>
    <t>"`viz textová a výkresová část projektové dokumentace` "_x000d_
 "Celkem "0,02 = 0,020 [B]</t>
  </si>
  <si>
    <t>"`viz textová a výkresová část projektové dokumentace` "_x000d_
 "Celkem "0,7 = 0,700 [B]</t>
  </si>
  <si>
    <t>Evidenční položka. Neoceňovat v objektu SO/PS, položka se oceňuje pouze v objektu SO 90-90</t>
  </si>
  <si>
    <t>PS 10-02-81</t>
  </si>
  <si>
    <t>Přenosový systém dodávky a montáže</t>
  </si>
  <si>
    <t>02943</t>
  </si>
  <si>
    <t>&lt;vv&gt;&lt;r&gt;&lt;t&gt;&lt;vv&gt;&lt;r&gt;&lt;t&gt;&lt;/t&gt;&lt;/r&gt;&lt;/vv&gt; &lt;/t&gt;&lt;v&gt;1.000000&lt;/v&gt;&lt;vy&gt;A&lt;/vy&gt;&lt;/r&gt;&lt;/vv&gt; 1.000000 = 1,000 [A]</t>
  </si>
  <si>
    <t>&lt;vv&gt;&lt;r&gt;&lt;t&gt;&lt;vv&gt;&lt;r&gt;&lt;t&gt;&lt;/t&gt;&lt;/r&gt;&lt;/vv&gt; &lt;/t&gt;&lt;v&gt;4.000000&lt;/v&gt;&lt;vy&gt;A&lt;/vy&gt;&lt;/r&gt;&lt;/vv&gt; 4.000000 = 4,000 [A]</t>
  </si>
  <si>
    <t>&lt;vv&gt;&lt;r&gt;&lt;t&gt;&lt;vv&gt;&lt;r&gt;&lt;t&gt;&lt;/t&gt;&lt;/r&gt;&lt;/vv&gt; &lt;/t&gt;&lt;v&gt;22.000000&lt;/v&gt;&lt;vy&gt;A&lt;/vy&gt;&lt;/r&gt;&lt;/vv&gt; 22.000000 = 22,000 [A]</t>
  </si>
  <si>
    <t>703113</t>
  </si>
  <si>
    <t>KABELOVÝ ROŠT/LÁVKA NOSNÝ ŽÁROVĚ ZINKOVANÝ VČETNĚ UPEVNĚNÍ A PŘÍSLUŠENSTVÍ SVĚTLÉ ŠÍŘKY PŘES 250 DO 400 MM</t>
  </si>
  <si>
    <t>&lt;vv&gt;&lt;r&gt;&lt;t&gt;&lt;vv&gt;&lt;r&gt;&lt;t&gt;&lt;/t&gt;&lt;/r&gt;&lt;/vv&gt; &lt;/t&gt;&lt;v&gt;47.000000&lt;/v&gt;&lt;vy&gt;A&lt;/vy&gt;&lt;/r&gt;&lt;/vv&gt; 47.000000 = 47,000 [A]</t>
  </si>
  <si>
    <t>&lt;vv&gt;&lt;r&gt;&lt;t&gt;&lt;vv&gt;&lt;r&gt;&lt;t&gt;&lt;/t&gt;&lt;/r&gt;&lt;/vv&gt; &lt;/t&gt;&lt;v&gt;30.000000&lt;/v&gt;&lt;vy&gt;A&lt;/vy&gt;&lt;/r&gt;&lt;/vv&gt; 30.000000 = 30,000 [A]</t>
  </si>
  <si>
    <t>742G11</t>
  </si>
  <si>
    <t>KABEL NN DVOU- A TŘÍŽÍLOVÝ CU S PLASTOVOU IZOLACÍ DO 2,5 MM2</t>
  </si>
  <si>
    <t>&lt;vv&gt;&lt;r&gt;&lt;t&gt;&lt;vv&gt;&lt;r&gt;&lt;t&gt;&lt;/t&gt;&lt;/r&gt;&lt;/vv&gt; &lt;/t&gt;&lt;v&gt;120.000000&lt;/v&gt;&lt;vy&gt;A&lt;/vy&gt;&lt;/r&gt;&lt;/vv&gt; 120.000000 = 120,000 [A]</t>
  </si>
  <si>
    <t>744612</t>
  </si>
  <si>
    <t>JISTIČ JEDNOPÓLOVÝ (10 KA) OD 4 DO 10 A</t>
  </si>
  <si>
    <t>&lt;vv&gt;&lt;r&gt;&lt;t&gt;&lt;vv&gt;&lt;r&gt;&lt;t&gt;&lt;/t&gt;&lt;/r&gt;&lt;/vv&gt; &lt;/t&gt;&lt;v&gt;35.000000&lt;/v&gt;&lt;vy&gt;A&lt;/vy&gt;&lt;/r&gt;&lt;/vv&gt; 35.000000 = 35,000 [A]</t>
  </si>
  <si>
    <t>74665C</t>
  </si>
  <si>
    <t>PŘIPOJENÍ, OŽIVENÍ A ZPROVOZNĚNÍ PŘENOSOVÉ CESTY V OBJEKTU ŽST</t>
  </si>
  <si>
    <t>&lt;vv&gt;&lt;r&gt;&lt;t&gt;&lt;vv&gt;&lt;r&gt;&lt;t&gt;&lt;/t&gt;&lt;/r&gt;&lt;/vv&gt; &lt;/t&gt;&lt;v&gt;3.000000&lt;/v&gt;&lt;vy&gt;A&lt;/vy&gt;&lt;/r&gt;&lt;/vv&gt; 3.000000 = 3,000 [A]</t>
  </si>
  <si>
    <t>747701</t>
  </si>
  <si>
    <t>DOKONČOVACÍ MONTÁŽNÍ PRÁCE NA ELEKTRICKÉM ZAŘÍZENÍ</t>
  </si>
  <si>
    <t>&lt;vv&gt;&lt;r&gt;&lt;t&gt;&lt;vv&gt;&lt;r&gt;&lt;t&gt;&lt;/t&gt;&lt;/r&gt;&lt;/vv&gt; &lt;/t&gt;&lt;v&gt;100.000000&lt;/v&gt;&lt;vy&gt;A&lt;/vy&gt;&lt;/r&gt;&lt;/vv&gt; 100.000000 = 100,000 [A]</t>
  </si>
  <si>
    <t>747702</t>
  </si>
  <si>
    <t>ÚPRAVA ZAPOJENÍ STÁVAJÍCÍCH KABELOVÝCH SKŘÍNÍ/ROZVADĚČŮ</t>
  </si>
  <si>
    <t>&lt;vv&gt;&lt;r&gt;&lt;t&gt;&lt;vv&gt;&lt;r&gt;&lt;t&gt;&lt;/t&gt;&lt;/r&gt;&lt;/vv&gt; &lt;/t&gt;&lt;v&gt;150.000000&lt;/v&gt;&lt;vy&gt;A&lt;/vy&gt;&lt;/r&gt;&lt;/vv&gt; 150.000000 = 150,000 [A]</t>
  </si>
  <si>
    <t>74F322</t>
  </si>
  <si>
    <t>REVIZNÍ ZPRÁVA</t>
  </si>
  <si>
    <t>75J111</t>
  </si>
  <si>
    <t>NOSNÁ LIŠTA PLASTOVÁ - DODÁVKA</t>
  </si>
  <si>
    <t>&lt;vv&gt;&lt;r&gt;&lt;t&gt;&lt;vv&gt;&lt;r&gt;&lt;t&gt;&lt;/t&gt;&lt;/r&gt;&lt;/vv&gt; &lt;/t&gt;&lt;v&gt;6.000000&lt;/v&gt;&lt;vy&gt;A&lt;/vy&gt;&lt;/r&gt;&lt;/vv&gt; 6.000000 = 6,000 [A]</t>
  </si>
  <si>
    <t>75J11X</t>
  </si>
  <si>
    <t>NOSNÁ LIŠTA PLASTOVÁ - MONTÁŽ</t>
  </si>
  <si>
    <t>75J321</t>
  </si>
  <si>
    <t>KABEL SDĚLOVACÍ PRO STRUKTUROVANOU KABELÁŽ FTP/STP</t>
  </si>
  <si>
    <t>&lt;vv&gt;&lt;r&gt;&lt;t&gt;&lt;vv&gt;&lt;r&gt;&lt;t&gt;&lt;/t&gt;&lt;/r&gt;&lt;/vv&gt; &lt;/t&gt;&lt;v&gt;0.800000&lt;/v&gt;&lt;vy&gt;A&lt;/vy&gt;&lt;/r&gt;&lt;/vv&gt; 0.800000 = 0,800 [A]</t>
  </si>
  <si>
    <t>75J32X</t>
  </si>
  <si>
    <t>KABEL SDĚLOVACÍ PRO STRUKTUROVANOU KABELÁŽ FTP/STP - MONTÁŽ</t>
  </si>
  <si>
    <t>&lt;vv&gt;&lt;r&gt;&lt;t&gt;&lt;vv&gt;&lt;r&gt;&lt;t&gt;&lt;/t&gt;&lt;/r&gt;&lt;/vv&gt; &lt;/t&gt;&lt;v&gt;55.000000&lt;/v&gt;&lt;vy&gt;A&lt;/vy&gt;&lt;/r&gt;&lt;/vv&gt; 55.000000 = 55,000 [A]</t>
  </si>
  <si>
    <t>75JA22</t>
  </si>
  <si>
    <t>ZÁSUVKA DATOVÁ RJ45 NA OMÍTKU - DODÁVKA</t>
  </si>
  <si>
    <t>&lt;vv&gt;&lt;r&gt;&lt;t&gt;&lt;vv&gt;&lt;r&gt;&lt;t&gt;&lt;/t&gt;&lt;/r&gt;&lt;/vv&gt; &lt;/t&gt;&lt;v&gt;10.000000&lt;/v&gt;&lt;vy&gt;A&lt;/vy&gt;&lt;/r&gt;&lt;/vv&gt; 10.000000 = 10,000 [A]</t>
  </si>
  <si>
    <t>75JA2X</t>
  </si>
  <si>
    <t>ZÁSUVKA DATOVÁ RJ45 - MONTÁŽ</t>
  </si>
  <si>
    <t>&lt;vv&gt;&lt;r&gt;&lt;t&gt;&lt;vv&gt;&lt;r&gt;&lt;t&gt;&lt;/t&gt;&lt;/r&gt;&lt;/vv&gt; &lt;/t&gt;&lt;v&gt;24.000000&lt;/v&gt;&lt;vy&gt;A&lt;/vy&gt;&lt;/r&gt;&lt;/vv&gt; 24.000000 = 24,000 [A]</t>
  </si>
  <si>
    <t>75JA53</t>
  </si>
  <si>
    <t>ROZVADĚČ STRUKT. KABELÁŽE, PATCHPANEL 24 ZÁSUVEK - DODÁVKA</t>
  </si>
  <si>
    <t>&lt;vv&gt;&lt;r&gt;&lt;t&gt;&lt;vv&gt;&lt;r&gt;&lt;t&gt;&lt;/t&gt;&lt;/r&gt;&lt;/vv&gt; &lt;/t&gt;&lt;v&gt;11.000000&lt;/v&gt;&lt;vy&gt;A&lt;/vy&gt;&lt;/r&gt;&lt;/vv&gt; 11.000000 = 11,000 [A]</t>
  </si>
  <si>
    <t>75JA58</t>
  </si>
  <si>
    <t>ROZVADĚČ STRUKT. KABELÁŽE, PATCHPANEL - POE INJEKTOR - DODÁVKA</t>
  </si>
  <si>
    <t>75JA5B</t>
  </si>
  <si>
    <t>ROZVADĚČ STRUKT. KABELÁŽE, 19" PANEL DISTRIBUCE SE ZÁKLADNÍM VYBAVENÍM - DODÁVKA</t>
  </si>
  <si>
    <t>75JA5F</t>
  </si>
  <si>
    <t>ROZVADĚČ STRUKT. KABELÁŽE, 19" PANEL ZÁSUVEK - DODÁVKA</t>
  </si>
  <si>
    <t>&lt;vv&gt;&lt;r&gt;&lt;t&gt;&lt;vv&gt;&lt;r&gt;&lt;t&gt;&lt;/t&gt;&lt;/r&gt;&lt;/vv&gt; &lt;/t&gt;&lt;v&gt;39.000000&lt;/v&gt;&lt;vy&gt;A&lt;/vy&gt;&lt;/r&gt;&lt;/vv&gt; 39.000000 = 39,000 [A]</t>
  </si>
  <si>
    <t>75JB43</t>
  </si>
  <si>
    <t>DATOVÝ ROZVADĚČ 19" 800X800 DO 47 U - DODÁVKA</t>
  </si>
  <si>
    <t>&lt;vv&gt;&lt;r&gt;&lt;t&gt;&lt;vv&gt;&lt;r&gt;&lt;t&gt;&lt;/t&gt;&lt;/r&gt;&lt;/vv&gt; &lt;/t&gt;&lt;v&gt;5.000000&lt;/v&gt;&lt;vy&gt;A&lt;/vy&gt;&lt;/r&gt;&lt;/vv&gt; 5.000000 = 5,000 [A]</t>
  </si>
  <si>
    <t>75JB4X</t>
  </si>
  <si>
    <t>DATOVÝ ROZVADĚČ 19" 800X800 - MONTÁŽ</t>
  </si>
  <si>
    <t>75K245</t>
  </si>
  <si>
    <t>NAPÁJECÍ ZDROJ 48 V DC, MODULÁRNÍ DO 6000W - DODÁVKA</t>
  </si>
  <si>
    <t>&lt;vv&gt;&lt;r&gt;&lt;t&gt;&lt;vv&gt;&lt;r&gt;&lt;t&gt;&lt;/t&gt;&lt;/r&gt;&lt;/vv&gt; &lt;/t&gt;&lt;v&gt;2.000000&lt;/v&gt;&lt;vy&gt;A&lt;/vy&gt;&lt;/r&gt;&lt;/vv&gt; 2.000000 = 2,000 [A]</t>
  </si>
  <si>
    <t>75K24X</t>
  </si>
  <si>
    <t>NAPÁJECÍ ZDROJ 48 V DC, MODULÁRNÍ - MONTÁŽ</t>
  </si>
  <si>
    <t>75K24Y</t>
  </si>
  <si>
    <t>NAPÁJECÍ ZDROJ 48 V DC, MODULÁRNÍ - DEMONTÁŽ</t>
  </si>
  <si>
    <t>75K252</t>
  </si>
  <si>
    <t>NAPÁJECÍ ZDROJ 48 V DC, MODULÁRNÍ, DALŠÍ JEDNOTKA (MODUL) DO 2000W - DODÁVKA</t>
  </si>
  <si>
    <t>75K25X</t>
  </si>
  <si>
    <t>NAPÁJECÍ ZDROJ 48 V DC, MODULÁRNÍ, DALŠÍ JEDNOTKA (MODUL) - MONTÁŽ</t>
  </si>
  <si>
    <t>75K271</t>
  </si>
  <si>
    <t>NAPÁJECÍ ZDROJ DOPLNĚNÍ SNMP DOHLEDU - DODÁVKA</t>
  </si>
  <si>
    <t>75K273</t>
  </si>
  <si>
    <t>NAPÁJECÍ ZDROJ PŘÍPLATEK ZA VYBAVENÝ PANEL DISTRIBUCE - DODÁVKA</t>
  </si>
  <si>
    <t>75K321</t>
  </si>
  <si>
    <t>ZÁLOŽNÍ ZDROJ UPS 230 V DO 1000 VA - DODÁVKA</t>
  </si>
  <si>
    <t>75K32X</t>
  </si>
  <si>
    <t>ZÁLOŽNÍ ZDROJ UPS 230 V DO 1000 VA - MONTÁŽ</t>
  </si>
  <si>
    <t>75K432</t>
  </si>
  <si>
    <t>MĚNIČ NAPĚTÍ (STŘÍDAČ), MODULÁRNÍ DC/AC ŠASÍ PŘES 3 MODULY - DODÁVKA</t>
  </si>
  <si>
    <t>75K434</t>
  </si>
  <si>
    <t>MĚNIČ NAPĚTÍ (STŘÍDAČ), MODULÁRNÍ, DC/AC, MODUL DO 1000W - DODÁVKA</t>
  </si>
  <si>
    <t>75K436</t>
  </si>
  <si>
    <t>MĚNIČ NAPĚTÍ (STŘÍDAČ), MODULÁRNÍ, DC/AC, MODUL - MONTÁŽ</t>
  </si>
  <si>
    <t>75K43X</t>
  </si>
  <si>
    <t>MĚNIČ NAPĚTÍ (STŘÍDAČ), MODULÁRNÍ DC/AC - MONTÁŽ</t>
  </si>
  <si>
    <t>75K43Y</t>
  </si>
  <si>
    <t>MĚNIČ NAPĚTÍ (STŘÍDAČ), MODULÁRNÍ DC/AC - DEMONTÁŽ</t>
  </si>
  <si>
    <t>75K451</t>
  </si>
  <si>
    <t>MĚNIČ NAPĚTÍ (STŘÍDAČ) DC/AC - DOPLNĚNÍ SNMP DOHLEDU</t>
  </si>
  <si>
    <t>75K452</t>
  </si>
  <si>
    <t>MĚNIČ NAPĚTÍ (STŘÍDAČ) DC/AC - DOPLNĚNÍ BYPASSU</t>
  </si>
  <si>
    <t>75K511</t>
  </si>
  <si>
    <t>BATERIOVÉ VEDENÍ O PRŮŘEZU DO 16 MM2</t>
  </si>
  <si>
    <t>&lt;vv&gt;&lt;r&gt;&lt;t&gt;&lt;vv&gt;&lt;r&gt;&lt;t&gt;&lt;/t&gt;&lt;/r&gt;&lt;/vv&gt; &lt;/t&gt;&lt;v&gt;12.000000&lt;/v&gt;&lt;vy&gt;A&lt;/vy&gt;&lt;/r&gt;&lt;/vv&gt; 12.000000 = 12,000 [A]</t>
  </si>
  <si>
    <t>75K51X</t>
  </si>
  <si>
    <t>BATERIOVÉ VEDENÍ O PRŮŘEZU DO 16 MM2 - MONTÁŽ</t>
  </si>
  <si>
    <t>75K63Y</t>
  </si>
  <si>
    <t>AKUMULÁTOROVÁ BATERIE, BLOK BATERIÍ DO 200AH - DODÁVKA</t>
  </si>
  <si>
    <t>75K671</t>
  </si>
  <si>
    <t>AKUMULÁTOROVÁ BATERIE - STOJAN/NOSIČ AKUMULÁTORŮ - DODÁVKA</t>
  </si>
  <si>
    <t>75K67X</t>
  </si>
  <si>
    <t>AKUMULÁTOROVÁ BATERIE - STOJAN/NOSIČ AKUMULÁTORŮ - MONTÁŽ</t>
  </si>
  <si>
    <t>75K691</t>
  </si>
  <si>
    <t>AKUMULÁTOROVÁ BATERIE - FORMOVÁNÍ SESTAVY</t>
  </si>
  <si>
    <t>75K69X</t>
  </si>
  <si>
    <t>AKUMULÁTOROVÁ BATERIE - FORMOVÁNÍ SESTAVY - MONTÁŽ</t>
  </si>
  <si>
    <t>75L3CX</t>
  </si>
  <si>
    <t>PŘEVODNÍK - MONTÁŽ</t>
  </si>
  <si>
    <t>&lt;vv&gt;&lt;r&gt;&lt;t&gt;&lt;vv&gt;&lt;r&gt;&lt;t&gt;&lt;/t&gt;&lt;/r&gt;&lt;/vv&gt; &lt;/t&gt;&lt;v&gt;40.000000&lt;/v&gt;&lt;vy&gt;A&lt;/vy&gt;&lt;/r&gt;&lt;/vv&gt; 40.000000 = 40,000 [A]</t>
  </si>
  <si>
    <t>75M311</t>
  </si>
  <si>
    <t>DIGITÁLNÍ TELEFONIE A VOIP, TELEFONNÍ PŘÍSTROJ DIGITÁLNÍ ZÁKLADNÍ - DODÁVKA</t>
  </si>
  <si>
    <t>75M31X</t>
  </si>
  <si>
    <t>DIGITÁLNÍ TELEFONIE A VOIP, TELEFONNÍ PŘÍSTROJ DIGITÁLNÍ ZÁKLADNÍ - MONTÁŽ</t>
  </si>
  <si>
    <t>75M34B</t>
  </si>
  <si>
    <t>DIGITÁLNÍ TELEFONIE A VOIP, LICENCE IP TELEFON TECHNOLOGICKÝ - ZÁKLADNÍ</t>
  </si>
  <si>
    <t>75M74Y</t>
  </si>
  <si>
    <t>PŘENOSOVÝ SYSTÉM SDH - DEMONTÁŽ</t>
  </si>
  <si>
    <t>&lt;vv&gt;&lt;r&gt;&lt;t&gt;&lt;vv&gt;&lt;r&gt;&lt;t&gt;&lt;/t&gt;&lt;/r&gt;&lt;/vv&gt; &lt;/t&gt;&lt;v&gt;7.000000&lt;/v&gt;&lt;vy&gt;A&lt;/vy&gt;&lt;/r&gt;&lt;/vv&gt; 7.000000 = 7,000 [A]</t>
  </si>
  <si>
    <t>75M836</t>
  </si>
  <si>
    <t>PŘENOSOVÝ SYSTÉM, MPLS 10G AGREGAČNÍ - DODÁVKA</t>
  </si>
  <si>
    <t>75M853</t>
  </si>
  <si>
    <t>DATOVÁ INFRASTRUKTURA LAN, CE ROUTER AGREGAČNÍ 48XGE - DODÁVKA</t>
  </si>
  <si>
    <t>75M858</t>
  </si>
  <si>
    <t>DATOVÁ INFRASTRUKTURA LAN, SÍŤOVÝ CE MODUL 8X10G - DODÁVKA</t>
  </si>
  <si>
    <t>75M85C</t>
  </si>
  <si>
    <t>DATOVÁ INFRASTRUKTURA LAN, SÍŤOVÝ CE MODUL - MONTÁŽ</t>
  </si>
  <si>
    <t>75M85E</t>
  </si>
  <si>
    <t>DATOVÁ INFRASTRUKTURA LAN, SADA STACKOVACÍCH KABELŮ - KRÁTKÉ - DODÁVKA</t>
  </si>
  <si>
    <t>75M85X</t>
  </si>
  <si>
    <t>DATOVÁ INFRASTRUKTURA LAN, SADA STACKOVACÍCH KABELŮ - MONTÁŽ</t>
  </si>
  <si>
    <t>75M913</t>
  </si>
  <si>
    <t>DATOVÁ INFRASTRUKTURA LAN, L2 SWITCH STŘEDNÍ 24XGE, ZÁKLADNÍ - DODÁVKA</t>
  </si>
  <si>
    <t>75M917</t>
  </si>
  <si>
    <t>DATOVÁ INFRASTRUKTURA LAN, L2 SWITCH STŘEDNÍ 48XGE, POKROČILÝ - DODÁVKA</t>
  </si>
  <si>
    <t>75M91X</t>
  </si>
  <si>
    <t>DATOVÁ INFRASTRUKTURA LAN, SWITCH ETHERNET L2 - MONTÁŽ</t>
  </si>
  <si>
    <t>75M91Y</t>
  </si>
  <si>
    <t>DATOVÁ INFRASTRUKTURA LAN, SWITCH ETHERNET L2 - DEMONTÁŽ</t>
  </si>
  <si>
    <t>75M96A</t>
  </si>
  <si>
    <t>LICENCE DO DOHLEDOVÉHO SYSTÉMU</t>
  </si>
  <si>
    <t>75M97F</t>
  </si>
  <si>
    <t>PŘEVODNÍK - SFP 10G, STŘEDNÍ DOSAH - DODÁVKA</t>
  </si>
  <si>
    <t>&lt;vv&gt;&lt;r&gt;&lt;t&gt;&lt;vv&gt;&lt;r&gt;&lt;t&gt;&lt;/t&gt;&lt;/r&gt;&lt;/vv&gt; &lt;/t&gt;&lt;v&gt;8.000000&lt;/v&gt;&lt;vy&gt;A&lt;/vy&gt;&lt;/r&gt;&lt;/vv&gt; 8.000000 = 8,000 [A]</t>
  </si>
  <si>
    <t>75M97G</t>
  </si>
  <si>
    <t>PŘEVODNÍK - SFP 10G, KRÁTKÝ DOSAH - DODÁVKA</t>
  </si>
  <si>
    <t>75M97H</t>
  </si>
  <si>
    <t>PŘEVODNÍK - SFP 10G, LOKÁLNÍ - DODÁVKA</t>
  </si>
  <si>
    <t>75M97J</t>
  </si>
  <si>
    <t>PŘEVODNÍK - SFP 1G, STŘEDNÍ DOSAH - DODÁVKA</t>
  </si>
  <si>
    <t>75M97K</t>
  </si>
  <si>
    <t>PŘEVODNÍK - SFP 1G, KRÁTKÝ DOSAH - DODÁVKA</t>
  </si>
  <si>
    <t>75O961</t>
  </si>
  <si>
    <t>DDTS ŽDC, SPOLUPRÁCE ZHOTOVITELE URČENÉHO ZAŘÍZENÍ PŘI INTEGRACI DO DDTS</t>
  </si>
  <si>
    <t>PŘEZKOUŠENÍ BTS</t>
  </si>
  <si>
    <t xml:space="preserve">1. Položka obsahuje:  
 – zahrnuje veškeré náklady spojené s přezkoušením BTS
2. Položka neobsahuje:
 X</t>
  </si>
  <si>
    <t>KONFIGURACE MSC</t>
  </si>
  <si>
    <t xml:space="preserve">1. Položka obsahuje:  
 – zahrnuje veškeré náklady spojené s konfigurací MSC
2. Položka neobsahuje:
 X</t>
  </si>
  <si>
    <t>10</t>
  </si>
  <si>
    <t>PLASTOVÝ ŽLAB PRO ULOŽENÍ OPTICKÝCH PATCHCORDŮ</t>
  </si>
  <si>
    <t>&lt;vv&gt;&lt;r&gt;&lt;t&gt;&lt;vv&gt;&lt;r&gt;&lt;t&gt;&lt;/t&gt;&lt;/r&gt;&lt;/vv&gt; &lt;/t&gt;&lt;v&gt;13.000000&lt;/v&gt;&lt;vy&gt;A&lt;/vy&gt;&lt;/r&gt;&lt;/vv&gt; 13.000000 = 13,000 [A]</t>
  </si>
  <si>
    <t xml:space="preserve">1. Položka obsahuje:  
 – kompletní dodávku a montáž včetně souvisejícího příslušenství a potřebného drobného montážního materiálu  
 – veškeré potřebné mechanizmy, včetně obsluhy, náklady na mzdy a přibližné (průměrné) náklady na pořízení potřebných materiálů včetně všech ostatních vedlejších nákladů  
2. Položka neobsahuje:
 X</t>
  </si>
  <si>
    <t>DEMONTÁŽE STÁVAJÍCÍHO SDĚLOVACÍHO ZAŘÍZENÍ</t>
  </si>
  <si>
    <t xml:space="preserve">1. Položka obsahuje:  
 – zahrnuje veškeré náklady spojené s demontáží stávajícího zařízení
2. Položka neobsahuje:
 X</t>
  </si>
  <si>
    <t>ZAJIŠTĚNÍ ZAOKRUHOVÁNÍ (SESTAVENÍ OKRUHU PRO PŘENOSOVÝ PRVEK, MĚŘENÍ VLÁKNA)</t>
  </si>
  <si>
    <t xml:space="preserve">1. Položka obsahuje:  
 – zahrnuje veškeré náklady spojené s zajištěním zaokrouhlování.
2. Položka neobsahuje:
 X</t>
  </si>
  <si>
    <t>R006</t>
  </si>
  <si>
    <t>VERTIKÁLNÍ VYVAZOVACÍ PANEL VČ. MONTÁŽE</t>
  </si>
  <si>
    <t>R007</t>
  </si>
  <si>
    <t>5</t>
  </si>
  <si>
    <t>ZEMNÍCÍ SBĚRNICE</t>
  </si>
  <si>
    <t xml:space="preserve">1. Položka obsahuje:  
 – kompletní dodávku včetně souvisejícího příslušenství a potřebného drobného montážního materiálu  
2. Položka neobsahuje:
 X</t>
  </si>
  <si>
    <t>R008</t>
  </si>
  <si>
    <t>6</t>
  </si>
  <si>
    <t>ZEMNÍCÍ SBĚRNICE - MONTÁŽ</t>
  </si>
  <si>
    <t xml:space="preserve">1. Položka obsahuje:  
 – kompletní montáž 
 – veškeré potřebné mechanizmy, včetně obsluhy, náklady na mzdy a přibližné (průměrné) náklady na pořízení potřebných materiálů včetně všech ostatních vedlejších nákladů  
2. Položka neobsahuje:
 X</t>
  </si>
  <si>
    <t>R009</t>
  </si>
  <si>
    <t>PŘIPOJENÍ DATOVÉHO ROZVADĚČE NA ZEMNÍCÍ BOD</t>
  </si>
  <si>
    <t xml:space="preserve">1. Položka obsahuje:  
 – zahrnuje veškeré náklady spojené s připojením rozvaděče na zemnící bod.
2. Položka neobsahuje:
 X</t>
  </si>
  <si>
    <t>R010</t>
  </si>
  <si>
    <t>8</t>
  </si>
  <si>
    <t>BATERIOVÝ BOX K UPS VČ. MONTÁŽE</t>
  </si>
  <si>
    <t>R011</t>
  </si>
  <si>
    <t>9</t>
  </si>
  <si>
    <t>DOPLNĚNÍ SNMP MODULU DO UPS</t>
  </si>
  <si>
    <t xml:space="preserve">1. Položka obsahuje:  
 – zahrnuje veškeré náklady spojené s doplněním SNMP modulu do UPS
2. Položka neobsahuje:
 X</t>
  </si>
  <si>
    <t>R75JB11</t>
  </si>
  <si>
    <t>DATOVÝ ROZVADĚČ 19" DO 600X600 - DODÁVKA</t>
  </si>
  <si>
    <t>R75JB1X</t>
  </si>
  <si>
    <t>DATOVÝ ROZVADĚČ 19" DO 600X600 - MONTÁŽ</t>
  </si>
  <si>
    <t>R75M62X</t>
  </si>
  <si>
    <t>TELEFONNÍ ÚSTŘEDNA, IP TELEFONNÍ ÚSTŘEDNA - MONTÁŽ NEBO REKONFIGURACE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</si>
  <si>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</si>
  <si>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R75M74X</t>
  </si>
  <si>
    <t>PŘENOSOVÝ SYSTÉM SDH - MONTÁŽ, DOPLNĚNÍ NEBO REKONFIGURACE STÁVAJÍCÍHO BOXU</t>
  </si>
  <si>
    <t>R75M836</t>
  </si>
  <si>
    <t>PŘENOSOVÝ SYSTÉM, MPLS 1G KONCOVÝ, E1 - DODÁVKA</t>
  </si>
  <si>
    <t>R75M83X</t>
  </si>
  <si>
    <t>PŘENOSOVÝ SYSTÉM, MPLS - MONTÁŽ NOVÉHO NEBO REKONFIGURACE STÁVAJÍCÍHO BOXU</t>
  </si>
  <si>
    <t>R75M855</t>
  </si>
  <si>
    <t>DATOVÁ INFRASTRUKTURA LAN, CE ROUTER - MONTÁŽ NOVÉHO NEBO REKONFIGURACE STÁVAJÍCÍHO ROUTERU</t>
  </si>
  <si>
    <t>PS 11-02-01</t>
  </si>
  <si>
    <t>742</t>
  </si>
  <si>
    <t>silnoproudé rozvody</t>
  </si>
  <si>
    <t>202</t>
  </si>
  <si>
    <t>"Dle technické zprávy, TKP staveb státních drah. Dle příloh projektové dokumentace."</t>
  </si>
  <si>
    <t>742I13</t>
  </si>
  <si>
    <t>KABEL NN CU OVLÁDACÍ 7-12ŽÍLOVÝ DO 2,5 MM2 STÍNĚNÝ</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</si>
  <si>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</si>
  <si>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</si>
  <si>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</si>
  <si>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742M11</t>
  </si>
  <si>
    <t>UKONČENÍ 7-12ŽÍLOVÉHO KABELU V ROZVADĚČI NEBO NA PŘÍSTROJI DO 2,5 MM2</t>
  </si>
  <si>
    <t>747</t>
  </si>
  <si>
    <t>zkoušky, revize a HZS</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</si>
  <si>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</si>
  <si>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</si>
  <si>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</si>
  <si>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</si>
  <si>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</si>
  <si>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</si>
  <si>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</si>
  <si>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75K</t>
  </si>
  <si>
    <t>Proudové zdroje</t>
  </si>
  <si>
    <t>75K221</t>
  </si>
  <si>
    <t>NAPÁJECÍ ZDROJ 24 V DC, SAMOSTATNÝ DO 200W - DODÁVKA</t>
  </si>
  <si>
    <t>75K22X</t>
  </si>
  <si>
    <t>NAPÁJECÍ ZDROJ 24 V DC, SAMOSTATNÝ - MONTÁŽ</t>
  </si>
  <si>
    <t>75O</t>
  </si>
  <si>
    <t>signalizační zařízení</t>
  </si>
  <si>
    <t>75O912</t>
  </si>
  <si>
    <t>DDTS ŽDC, ŘÍDICÍ STANICE PLC DO 24XDI / 24XDO / 12XAI</t>
  </si>
  <si>
    <t>1. Položka obsahuje:
 – dodávku specifikovaného bloku/zařízení včetně potřebného drobného montážního materiálu
 – dodávku souvisejícího příslušenství pro specifikovaný blok/zařízení
 – řídicí stanici PLC, do DI x 24, DO x 24, AI x 12, 1x RS 485, Ethernet, montáž na panel nebo DIN
 – napájecí kartu
 –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</si>
  <si>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75O913</t>
  </si>
  <si>
    <t>DDTS ŽDC, ROZŠÍŘENÍ ŘÍDICÍ STANICE PLC DO 24XDI / 24XDO / 12XAI</t>
  </si>
  <si>
    <t>1. Položka obsahuje:
 – dodávku specifikovaného bloku/zařízení včetně potřebného drobného montážního materiálu
 – dodávku souvisejícího příslušenství pro specifikovaný blok/zařízení
 – rozšiřovací moduly PLC, do DI x 24 / DO x 24 / AI x 12, montáž na panel nebo DIN
 – doplnění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</si>
  <si>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75O915</t>
  </si>
  <si>
    <t>DDTS ŽDC, PŘEVODNÍK M-BUS/ ETHERNET</t>
  </si>
  <si>
    <t xml:space="preserve">1. Položka obsahuje:    
 – dodávku specifikovaného bloku/zařízení včetně potřebného drobného montážního materiálu  
 – dodávku souvisejícího příslušenství pro specifikovaný blok/zařízení  
 – převodník rozhraní M-Bus/Ethernet  
 – firmware, příslušenství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</si>
  <si>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75O93A</t>
  </si>
  <si>
    <t>DDTS ŽDC, KLIENTSKÉ PRACOVIŠTĚ MOBILNÍ</t>
  </si>
  <si>
    <t xml:space="preserve">1. Položka obsahuje:    
 – klient systému DDTS ŽDC, mobilní pracoviště s konfigurací dle TZ, min. dle technických podmínek SŽDC k systému DDTS ŽDC, rozhraní Ethernet 100 Mbit / 1 Gb, napájení 230 V AC, monitor s rozlišením FullHD  
 – kompletní systémové a programové vybavení nového mobilního klientského pracoviště  
 – vizualizační SW  
 – licence, protokoly ČSN EN 60870-5-104, XML  
 – aplikační a programové vybavení mobiního klientského pracoviště  
 – klientská aplikace pro dohled technologických systémů dle specifikace, grafické rozhraní  
 – instalace, oživení klientského pracoviště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</si>
  <si>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75O945</t>
  </si>
  <si>
    <t>DDTS ŽDC, INTEGRACE OSV DO SERVERŮ A KLIENTŮ DDTS ŽDC</t>
  </si>
  <si>
    <t>1. Položka obsahuje: 
 – SW integraci jednoho rozváděče OSV do systému DDTS ŽDC - zahrnuta integrace ve všech úrovních systému DDTS ŽDC mimo InK (InS, TeS, klienti) pro jednu lokalitu InS
 – doplnění stávajících klientských pracovišť (stacionární, mobilní, tenký, terminálový) o jeden rozvaděč OSV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rozvaděčů OSV.</t>
  </si>
  <si>
    <t>75O947</t>
  </si>
  <si>
    <t>DDTS ŽDC, INTEGRACE OSV DO INK DDTS ŽDC</t>
  </si>
  <si>
    <t>1. Položka obsahuje: 
 – SW integraci jednoho rozváděče OSV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rozvaděčů OSV.</t>
  </si>
  <si>
    <t>75O949</t>
  </si>
  <si>
    <t>DDTS ŽDC, INTEGRACE PZTS DO SERVERŮ A KLIENTŮ DDTS ŽDC</t>
  </si>
  <si>
    <t>1. Položka obsahuje: 
 – SW integraci jedné ústředny PZTS v rozsahu do 50 ks čidel do systému DDTS ŽDC - zahrnuta integrace ve všech úrovních systému DDTS ŽDC mimo InK (InS, TeS, klienti) pro jednu lokalitu InS
 – doplnění stávajících klientských pracovišť (stacionární, mobilní, tenký, terminálový) o jednu ústřednu PZTS do 50 ks čidel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ústředen PZTS do 50 ks čidel.</t>
  </si>
  <si>
    <t>75O94B</t>
  </si>
  <si>
    <t>DDTS ŽDC, INTEGRACE PZTS DO INK DDTS ŽDC</t>
  </si>
  <si>
    <t>1. Položka obsahuje: 
 – SW integraci jedné ústředny PZTS v rozsahu do 50 ks čidel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ústředen PZTS do 50 ks čidel.</t>
  </si>
  <si>
    <t>75O94L</t>
  </si>
  <si>
    <t>DDTS ŽDC, INTEGRACE ROZ DO SERVERŮ A KLIENTŮ DDTS ŽDC</t>
  </si>
  <si>
    <t>1. Položka obsahuje: 
 – SW integraci jedné rozhlasové ústředny do systému DDTS ŽDC - zahrnuta integrace ve všech úrovních systému DDTS ŽDC mimo InK (InS, TeS, klienti) pro jednu lokalitu InS
 – doplnění stávajících klientských pracovišť (stacionární, mobilní, tenký, terminálový) o jednu rozhlasovou ústřednu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rozhlasových ústředen.</t>
  </si>
  <si>
    <t>75O94M</t>
  </si>
  <si>
    <t>DDTS ŽDC, INTEGRACE ROZ DO INK DDTS ŽDC</t>
  </si>
  <si>
    <t>1. Položka obsahuje: 
 – SW integraci jedné rozhlasové ústředny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rozhlasových ústředen.</t>
  </si>
  <si>
    <t>75O94U</t>
  </si>
  <si>
    <t>DDTS ŽDC, INTEGRACE AKTIVNÍHO PRVKU PŘENOSOVÉHO SYSTÉMU LTDS DO SERVERŮ A KLIENTŮ DDTS ŽDC</t>
  </si>
  <si>
    <t>1. Položka obsahuje: 
 – SW integraci jednoho aktivního prvku přenosového systému LTDS do systému DDTS ŽDC - zahrnuta integrace ve všech úrovních systému DDTS ŽDC mimo InK (InS, TeS, klienti) pro jednu lokalitu InS
 – doplnění stávajících klientských pracovišť (stacionární, mobilní, tenký, terminálový) o jeden aktivní prvek přenosového systému LTDS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aktivních prvků přenosového systému LTDS.</t>
  </si>
  <si>
    <t>75O94V</t>
  </si>
  <si>
    <t>DDTS ŽDC, INTEGRACE AKTIVNÍHO PRVKU PŘENOSOVÉHO SYSTÉMU LTDS DO INK DDTS ŽDC</t>
  </si>
  <si>
    <t>1. Položka obsahuje: 
 – SW integraci jednoho aktivního prvku přenosového systému LTDS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aktivních prvků přenosového systému LTDS.</t>
  </si>
  <si>
    <t>75O94W</t>
  </si>
  <si>
    <t>DDTS ŽDC, INTEGRACE ISC DO SERVERŮ A KLIENTŮ DDTS ŽDC</t>
  </si>
  <si>
    <t>1. Položka obsahuje: 
 – SW integraci jednoho informačního systému v žst./zast. do systému DDTS ŽDC - zahrnuta integrace ve všech úrovních systému DDTS ŽDC mimo InK (InS, TeS, klienti) pro jednu lokalitu InS
 – doplnění stávajících klientských pracovišť (stacionární, mobilní, tenký, terminálový) o jeden informační systém v žst./zast.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informačního systému v žst./zast.</t>
  </si>
  <si>
    <t>75O94Y</t>
  </si>
  <si>
    <t>DDTS ŽDC, INTEGRACE ISC DO INK DDTS ŽDC</t>
  </si>
  <si>
    <t>1. Položka obsahuje: 
 – SW integraci i informačního systému v žst./zast.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informačního systému v žst./zast.</t>
  </si>
  <si>
    <t>75O94Z</t>
  </si>
  <si>
    <t>DDTS ŽDC, INTEGRACE NAPÁJECÍHO ZDROJE DO SERVERŮ A KLIENTŮ DDTS ŽDC</t>
  </si>
  <si>
    <t>1. Položka obsahuje: 
 – SW integraci jednoho napájecího zdroje/střídače do systému DDTS ŽDC - zahrnuta integrace ve všech úrovních systému DDTS ŽDC mimo InK (InS, TeS, klienti) pro jednu lokalitu InS
 – doplnění stávajících klientských pracovišť (stacionární, mobilní, tenký, terminálový) o jeden napájecí zdroj/střídač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napájecích zdrojů/střídačů.</t>
  </si>
  <si>
    <t>75O951</t>
  </si>
  <si>
    <t>DDTS ŽDC, INTEGRACE NAPÁJECÍHO ZDROJE DO INK DDTS ŽDC</t>
  </si>
  <si>
    <t>1. Položka obsahuje: 
 – SW integraci jednoho napájecího zdroje/střídače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zdrojů a střídačů.</t>
  </si>
  <si>
    <t>75O958</t>
  </si>
  <si>
    <t>DDTS ŽDC, INTEGRACE EE DO SERVERŮ A KLIENTŮ DDTS ŽDC</t>
  </si>
  <si>
    <t>1. Položka obsahuje: 
 – SW integraci z energetických a elektrotechnických systémů stažených do jednoho PLC nebo do jednoho analyzátoru sítě do systému DDTS ŽDC - zahrnuta integrace ve všech úrovních systému DDTS ŽDC mimo InK (InS, TeS, klienti) pro jednu lokalitu InS
 – doplnění stávajících klientských pracovišť (stacionární, mobilní, tenký, terminálový) z energetických a elektrotechnických systémů stažených do jednoho PLC nebo do jednoho analyzátoru sítě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PLC nebo analyzátorů sítě.</t>
  </si>
  <si>
    <t>75O95C</t>
  </si>
  <si>
    <t>DDTS ŽDC, INTEGRACE EE DO INK DDTS ŽDC</t>
  </si>
  <si>
    <t>1. Položka obsahuje: 
 – SW integraci signálů z energetických a elektrotechnických systémů stažených do jednoho PLC nebo do jednoho analyzátoru sítě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PLC nebo analyzátorů sítě.</t>
  </si>
  <si>
    <t>75O95Z</t>
  </si>
  <si>
    <t>DDTS ŽDC, ZÁVĚREČNÁ ZKOUŠKA</t>
  </si>
  <si>
    <t>1. Položka obsahuje: 
 – závěrečná zkouška DDTS ŽDC
 – komplexní vyzkoušení zařízení DDTS ŽDC
 – náklady na dopravu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integraci TLS do serverů, klientů a InK DDTS ŽDC
 – revize zařízení
3. Způsob měření:
 – Udává se počet hodin po dobu provádění zkoušky.</t>
  </si>
  <si>
    <t>75O973</t>
  </si>
  <si>
    <t>DDTS ŽDC, VYBAVENÝ PANEL PRO DDTS DO ROZVADĚČE / SKŘÍNĚ</t>
  </si>
  <si>
    <t xml:space="preserve">1. Položka obsahuje:   
 – přípravu podkladu pro osazení vč. upevňovacího materiálu, veškerý podružný materiál (např. zásuvkový panel, DIN Lišty, kabelové žlaby, svorkovnice, rozjištění, kabelové propoje, osvětlení...)   
 – technický popis viz. projektová dokumentace   
 – zhotovení výrobní dokumentace, provedení zkoušek, dodání předepsaných zkoušek, revizí - veškteré potřebné mechanizmy, včetně obsluhy, náklady na mzdy a přibližné (průměrné) náklady na pořízení potřebných materiálů   
 – náklady na dopravu a skladování  
 – veškeré potřebné mechanizmy, včetně obsluhy, náklady na mzdy a přibližné (průměrné) náklady na pořízení potřebných materiálů včetně všech ostatních vedlejších nákladů2. Položka neobsahuje:  
 – PLC  
 – SW PLC  
 – komunikační převodníky  
3. Způsob měření:  
 – Udává se počet kusů kompletní konstrukce nebo práce.</t>
  </si>
  <si>
    <t>PS 11-02-11</t>
  </si>
  <si>
    <t>12573</t>
  </si>
  <si>
    <t>VYKOPÁVKY ZE ZEMNÍKŮ A SKLÁDEK TŘ. I</t>
  </si>
  <si>
    <t>zemina - zásypy</t>
  </si>
  <si>
    <t>1.575000 = 1,575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</si>
  <si>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</si>
  <si>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M</t>
  </si>
  <si>
    <t>702901</t>
  </si>
  <si>
    <t>ZASYPÁNÍ KABELOVÉHO ŽLABU VRSTVOU Z PŘESÁTÉHO PÍSKU ČI VÝKOPKU SVĚTLÉ ŠÍŘKY DO 120 MM</t>
  </si>
  <si>
    <t>1. Položka obsahuje:
 – veškeré zemní práce včetně dodání zásypového materiálu
2. Položka neobsahuje:
 X
3. Způsob měření:
Měří se metr délkový.</t>
  </si>
  <si>
    <t>703722</t>
  </si>
  <si>
    <t>KABELOVÁ PŘÍCHYTKA PRO ROZSAH UPNUTÍ OD 26 DO 50 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</si>
  <si>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</si>
  <si>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R123201</t>
  </si>
  <si>
    <t>ODKOPÁVKY A PROKOPÁVKY CHODNÍKŮ, KOMUNIKACÍ, PLOCH A PODKLADOVÝCH VRSTEV TŘ. TĚŽITELNOSTI II., VČETNĚ KOMPLETNÍ OBNOVY POVRCHŮ A PROVIZORNÍCH LÁVEK</t>
  </si>
  <si>
    <t xml:space="preserve">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</si>
  <si>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75.1</t>
  </si>
  <si>
    <t>Dodávky, montáže a nosný materiál</t>
  </si>
  <si>
    <t>741C01</t>
  </si>
  <si>
    <t>EKVIPOTENCIÁLNÍ PŘÍPOJNICE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</si>
  <si>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</si>
  <si>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</si>
  <si>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</si>
  <si>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744Q21</t>
  </si>
  <si>
    <t>SVODIČ PŘEPĚTÍ TYP 1+2 (TŘÍDA B+C) 1-2 PÓLOVÝ</t>
  </si>
  <si>
    <t>"Viz textová a výkresová část projektové dokumentace"</t>
  </si>
  <si>
    <t>1. Položka obsahuje:
 – veškerý spojovací materiál vč. připojovacího vedení
 – technický popis viz. projektová dokumentace
2. Položka neobsahuje:
 X
3. Způsob měření:
Udává se počet kusů kompletní konstrukce nebo práce.</t>
  </si>
  <si>
    <t>75I811</t>
  </si>
  <si>
    <t>KABEL OPTICKÝ SINGLEMODE DO 12 VLÁKEN</t>
  </si>
  <si>
    <t>75IEE1</t>
  </si>
  <si>
    <t>OPTICKÝ ROZVADĚČ 19" PROVEDENÍ DO 12 VLÁKEN - DODÁVKA</t>
  </si>
  <si>
    <t>75IF11</t>
  </si>
  <si>
    <t>SPOJOVACÍ SVORKOVNICE 2/10 - DODÁVKA</t>
  </si>
  <si>
    <t>75IF1X</t>
  </si>
  <si>
    <t>SPOJOVACÍ SVORKOVNICE 2/10 - MONTÁŽ</t>
  </si>
  <si>
    <t>75IH61</t>
  </si>
  <si>
    <t>UKONČENÍ KABELU OPTICKÉHO DO 12 VLÁKEN</t>
  </si>
  <si>
    <t>75IH81</t>
  </si>
  <si>
    <t>UKONČENÍ KABELU OBJÍMKA KABELOVÁ - DODÁVKA</t>
  </si>
  <si>
    <t>75IH8X</t>
  </si>
  <si>
    <t>UKONČENÍ KABELU OBJÍMKA KABELOVÁ - MONTÁŽ</t>
  </si>
  <si>
    <t>75JB13</t>
  </si>
  <si>
    <t>DATOVÝ ROZVADĚČ 19" 600X600 DO 47 U - DODÁVKA</t>
  </si>
  <si>
    <t>75JB1X</t>
  </si>
  <si>
    <t>DATOVÝ ROZVADĚČ 19" 600X600 - MONTÁŽ</t>
  </si>
  <si>
    <t>75K11X</t>
  </si>
  <si>
    <t>TRANSFORMÁTOR ODDĚLOVACÍ (OCHRANNÝ) - MONTÁŽ</t>
  </si>
  <si>
    <t>75K11Y</t>
  </si>
  <si>
    <t>TRANSFORMÁTOR ODDĚLOVACÍ (OCHRANNÝ) - DEMONTÁŽ</t>
  </si>
  <si>
    <t>75K331</t>
  </si>
  <si>
    <t>ZÁLOŽNÍ ZDROJ UPS 230 V DO 3000 VA - DODÁVKA</t>
  </si>
  <si>
    <t>75K33X</t>
  </si>
  <si>
    <t>ZÁLOŽNÍ ZDROJ UPS 230 V DO 3000 VA - MONTÁŽ</t>
  </si>
  <si>
    <t>R131</t>
  </si>
  <si>
    <t>PANEL JISTIČOVÝ 3U DO 19" SKŘÍNĚ_DODAVKA_VYBAVENÝ DLE POTŘEBY</t>
  </si>
  <si>
    <t>R132</t>
  </si>
  <si>
    <t>PANEL JISTIČOVÝ 3U DO 19" SKŘÍNĚ_MONTÁŽ</t>
  </si>
  <si>
    <t>R015140</t>
  </si>
  <si>
    <t>906</t>
  </si>
  <si>
    <t>NEOCEŇOVAT - POPLATKY ZA LIKVIDACI ODPADŮ NEKONTAMINOVANÝCH - 17 01 01 BETON Z DEMOLIC OBJEKTŮ, ZÁKLADŮ TV VČETNĚ DOPRAVY</t>
  </si>
  <si>
    <t>PS 11-02-12</t>
  </si>
  <si>
    <t>75IEE4</t>
  </si>
  <si>
    <t>OPTICKÝ ROZVADĚČ 19" PROVEDENÍ 48 VLÁKEN - DODÁVKA</t>
  </si>
  <si>
    <t>75K112</t>
  </si>
  <si>
    <t>TRANSFORMÁTOR ODDĚLOVACÍ (OCHRANNÝ) PŘES 1000 VA - DODÁVKA</t>
  </si>
  <si>
    <t>PS 11-02-21</t>
  </si>
  <si>
    <t>69,93 = 69,930 [A]</t>
  </si>
  <si>
    <t>702211</t>
  </si>
  <si>
    <t>KABELOVÁ CHRÁNIČKA ZEMNÍ DN DO 100 MM</t>
  </si>
  <si>
    <t>Trubka korugovaná oranžová 160/136mm</t>
  </si>
  <si>
    <t>703721</t>
  </si>
  <si>
    <t>KABELOVÁ PŘÍCHYTKA PRO ROZSAH UPNUTÍ DO 25 MM</t>
  </si>
  <si>
    <t>75L.2</t>
  </si>
  <si>
    <t>Rozhlasové zařízení</t>
  </si>
  <si>
    <t>744L51</t>
  </si>
  <si>
    <t>RELÉ - POMOCNÝ SPÍNAČ</t>
  </si>
  <si>
    <t>744R11</t>
  </si>
  <si>
    <t>SVORKA DO 2,5 MM2</t>
  </si>
  <si>
    <t>1. Položka obsahuje:
 – veškeré příslušenství
 – technický popis viz. projektová dokumentace
2. Položka neobsahuje:
 X
3. Způsob měření:
Udává se počet kusů kompletní konstrukce nebo práce.</t>
  </si>
  <si>
    <t>75J131</t>
  </si>
  <si>
    <t>NOSNÁ LIŠTA DIN - DODÁVKA</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</si>
  <si>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</si>
  <si>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</si>
  <si>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</si>
  <si>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75L112</t>
  </si>
  <si>
    <t>ROZHLASOVÁ ÚSTŘEDNA DIGITÁLNÍ (IP) PROVEDENÍ SE ZESILOVAČEM DO 100W - DODÁVKA</t>
  </si>
  <si>
    <t>75L11X</t>
  </si>
  <si>
    <t>ROZHLASOVÁ ÚSTŘEDNA - MONTÁŽ</t>
  </si>
  <si>
    <t>75L161</t>
  </si>
  <si>
    <t>ROZHLASOVÉ PŘÍSLUŠENSTVÍ - KONZOLA PRO REPRODUKTOR - DODÁVKA</t>
  </si>
  <si>
    <t>75L162</t>
  </si>
  <si>
    <t>ROZHLASOVÉ PŘÍSLUŠENSTVÍ - SVORKOVNICE PRO SKLOPNÝ ROZHLASOVÝ STOŽÁR - DODÁVKA</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</si>
  <si>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</si>
  <si>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</si>
  <si>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</si>
  <si>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</si>
  <si>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</si>
  <si>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</si>
  <si>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75L175</t>
  </si>
  <si>
    <t>REPRODUKTOR VENKOVNÍ TLAKOVÝ S NASTAVITELNÝM VÝKONEM - DODÁVKA</t>
  </si>
  <si>
    <t>75L17X</t>
  </si>
  <si>
    <t>REPRODUKTOR VENKOVNÍ - MONTÁŽ</t>
  </si>
  <si>
    <t>75L.3</t>
  </si>
  <si>
    <t>Rozhlasová kabelizace</t>
  </si>
  <si>
    <t>75J212</t>
  </si>
  <si>
    <t>KABEL SDĚLOVACÍ PRO VNITŘNÍ POUŽITÍ DO 10 PÁRŮ PRŮMĚRU 0,5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</si>
  <si>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</si>
  <si>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75J23X</t>
  </si>
  <si>
    <t>KABEL SDĚLOVACÍ, MONTÁŽ A UPEVNĚNÍ</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</si>
  <si>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</si>
  <si>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R75JA5</t>
  </si>
  <si>
    <t>Montáž metalického patchcordu</t>
  </si>
  <si>
    <t xml:space="preserve">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</si>
  <si>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R75JA61</t>
  </si>
  <si>
    <t>Metalický patchcord</t>
  </si>
  <si>
    <t xml:space="preserve">1. Položka obsahuje:  
 – dodávku specifikované kabelizace včetně potřebného drobného montážního materiálu  
 – dopravu a skladování  
2. Položka neobsahuje:  
 X  
3. Způsob měření:  
Dodávka specifikované kabelizace se měří v délce kus</t>
  </si>
  <si>
    <t>75L.4</t>
  </si>
  <si>
    <t>Rozhlasové zařízení - SW, měření, zkoušení, nastavení</t>
  </si>
  <si>
    <t>75L1A2</t>
  </si>
  <si>
    <t>MĚŘENÍ AKUSTICKÉHO HLUKU NA HRANICI OCHRANNÉHO PÁSMA V ZAST.</t>
  </si>
  <si>
    <t>KOMPLET</t>
  </si>
  <si>
    <t>1. Položka obsahuje:
 – práce spojené s měřením specifikovaného celku/bloku/zařízení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</si>
  <si>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75L1B1</t>
  </si>
  <si>
    <t>ZKOUŠENÍ, NASTAVENÍ HLASITOSTI ROZHLASOVÉHO ZAŘÍZENÍ</t>
  </si>
  <si>
    <t>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</si>
  <si>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75L1B2</t>
  </si>
  <si>
    <t>ZKOUŠENÍ, NASTAVENÍ A UVEDENÍ ROZHLASOVÉHO ZAŘÍZENÍ DO PROVOZU</t>
  </si>
  <si>
    <t>75L3E5</t>
  </si>
  <si>
    <t>SW PRO ŘÍZENÍ SYSTÉMU (TRAŤOVÉ NASAZENÍ) - SW MODUL PRO ŘÍZENÍ RÚ</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</si>
  <si>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</si>
  <si>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75L3E8</t>
  </si>
  <si>
    <t>SW PRO ŘÍZENÍ SYSTÉMU (TRAŤOVÉ NASAZENÍ) - SW MODUL HLÁŠENÍ</t>
  </si>
  <si>
    <t>75L3EW</t>
  </si>
  <si>
    <t>SW PRO ŘÍZENÍ SYSTÉMU (TRAŤOVÉ NASAZENÍ) - DOPLNĚNÍ</t>
  </si>
  <si>
    <t>75M71A</t>
  </si>
  <si>
    <t>ZÁZNAMOVÉ ZAŘÍZENÍ, LICENCE - KAC, AKTIVACE JEDNOHO KANÁLU/ZAŘÍZENÍ</t>
  </si>
  <si>
    <t>1. Položka obsahuje:
 – dodávku softwarové licence pro specifický blok/zařízení včetně souvisejícího příslušenství pro specifikovaný blok/zařízení
 – dodávku souvisejícího příslušenství pro specifikovaný blok/zařízení
 – kompletní montáž (oživení, konfigurace, nastavení a uvedení do provozu) softwarové licence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</si>
  <si>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 veškeré potřebné mechanizmy, včetně obsluhy, náklady na mzdy a přibližné (průměrné) náklady na pořízení potřebných materiálů včetně všech ostatních vedlejších nákladů
2. Položka neobsahuje:
 X
3. Způsob měření:
 – Udává se jeden typ TLS v žst./zast. ve kterém je zařízení určené k integraci do systému DDTS.</t>
  </si>
  <si>
    <t>R75M713</t>
  </si>
  <si>
    <t>ZÁZNAMOVÉ ZAŘÍZENÍ, LICENCE NA JEDEN KANÁL (DOPLNĚNÍ)</t>
  </si>
  <si>
    <t xml:space="preserve">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</si>
  <si>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R015240</t>
  </si>
  <si>
    <t>911</t>
  </si>
  <si>
    <t xml:space="preserve">NEOCEŇOVAT - POPLATKY ZA LIKVIDACI ODPADŮ NEKONTAMINOVANÝCH - 20 03 99  ODPAD PODOBNÝ KOMUNÁLNÍMU ODPADU VČETNĚ DOPRAVY</t>
  </si>
  <si>
    <t>PS 11-02-41</t>
  </si>
  <si>
    <t>702521</t>
  </si>
  <si>
    <t>PRŮRAZ ZDIVEM (PŘÍČKOU) BETONOVÝM TLOUŠŤKY DO 45 CM</t>
  </si>
  <si>
    <t>703511</t>
  </si>
  <si>
    <t>ELEKTROINSTALAČNÍ LIŠTA ŠÍŘKY DO 30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</si>
  <si>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</si>
  <si>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"BEZHALOGENOVÝ S FUNKČNÍ ODOLNOSTÍ"</t>
  </si>
  <si>
    <t>742L11</t>
  </si>
  <si>
    <t>UKONČENÍ DVOU AŽ PĚTIŽÍLOVÉHO KABELU V ROZVADĚČI NEBO NA PŘÍSTROJI DO 2,5 MM2</t>
  </si>
  <si>
    <t>"150m x 6párů ""BEZHALOGENOVÝ S FUNKČNÍ ODOLNOSTÍ"</t>
  </si>
  <si>
    <t>"120m x 4páry ""BEZHALOGENOVÝ S FUNKČNÍ ODOLNOSTÍ"</t>
  </si>
  <si>
    <t>"120m x 4páry ""viz textová a výkresová část projektové dokumentace"</t>
  </si>
  <si>
    <t>75J911</t>
  </si>
  <si>
    <t>OPTICKÝ PATCHCORD MULTIMODE DO 5 M - DODÁVKA</t>
  </si>
  <si>
    <t>75J91X</t>
  </si>
  <si>
    <t>OPTICKÝ PATCHCORD MULTIMODE - MONTÁŽ</t>
  </si>
  <si>
    <t>D</t>
  </si>
  <si>
    <t>75K211</t>
  </si>
  <si>
    <t>NAPÁJECÍ ZDROJ 12 V DC, SAMOSTATNÝ DO 200W - DODÁVKA</t>
  </si>
  <si>
    <t>75K21X</t>
  </si>
  <si>
    <t>NAPÁJECÍ ZDROJ 12 V DC, SAMOSTATNÝ - MONTÁŽ</t>
  </si>
  <si>
    <t>75M97X</t>
  </si>
  <si>
    <t>75O511</t>
  </si>
  <si>
    <t>PZTS, ÚSTŘEDNA DO 48 ZÓN - DODÁVKA</t>
  </si>
  <si>
    <t>75O51X</t>
  </si>
  <si>
    <t>PZTS, ÚSTŘEDNA - MONTÁŽ</t>
  </si>
  <si>
    <t>Montáž ústředen vč. instalace (montáže) software ústředny.</t>
  </si>
  <si>
    <t>75O521</t>
  </si>
  <si>
    <t>PZTS, SOFTWARE ÚSTŘEDNY - DODÁVKA</t>
  </si>
  <si>
    <t>75O542</t>
  </si>
  <si>
    <t>PZTS, KLÁVESNICE - LCD DISPLEJ - DODÁVKA</t>
  </si>
  <si>
    <t>75O54X</t>
  </si>
  <si>
    <t>PZTS, KLÁVESNICE - MONTÁŽ</t>
  </si>
  <si>
    <t>75O551</t>
  </si>
  <si>
    <t>PZTS, KONCENTRÁTOR 8 ZÓN + 4 PGM VÝSTUPY V PLASTOVÉM KRYTU - DODÁVKA</t>
  </si>
  <si>
    <t>75O55X</t>
  </si>
  <si>
    <t>PZTS, KONCENTRÁTOR - MONTÁŽ</t>
  </si>
  <si>
    <t>75O561</t>
  </si>
  <si>
    <t>PZTS, ROZVODNÁ KRABICE - DODÁVKA</t>
  </si>
  <si>
    <t>75O56X</t>
  </si>
  <si>
    <t>PZTS, ROZVODNÁ KRABICE - MONTÁŽ</t>
  </si>
  <si>
    <t>75O572</t>
  </si>
  <si>
    <t>PZTS, MAGNETICKÝ KONTAKT PLASTOVÝ - TĚŽKÉ PROVEDENÍ - DODÁVKA</t>
  </si>
  <si>
    <t>75O57X</t>
  </si>
  <si>
    <t>PZTS, MAGNETICKÝ KONTAKT - MONTÁŽ</t>
  </si>
  <si>
    <t>75O592</t>
  </si>
  <si>
    <t>PZTS, PROSTOROVÝ DETEKTOR DUÁLNÍ - DODÁVKA</t>
  </si>
  <si>
    <t>75O59X</t>
  </si>
  <si>
    <t>PZTS, PROSTOROVÝ DETEKTOR - MONTÁŽ</t>
  </si>
  <si>
    <t>75O5B1</t>
  </si>
  <si>
    <t>PZTS, HLÁSIČ KOUŘE - DODÁVKA</t>
  </si>
  <si>
    <t>75O5BX</t>
  </si>
  <si>
    <t>PZTS, HLÁSIČ KOUŘE - MONTÁŽ</t>
  </si>
  <si>
    <t>75O5J2</t>
  </si>
  <si>
    <t xml:space="preserve">PZTS,  KOMUNIKAČNÍ ROZHRANÍ PRO MONITORING, SPRÁVU UŽIVATELŮ A KONFIGURACI TCP/IP - DODÁVKA</t>
  </si>
  <si>
    <t>75O5JX</t>
  </si>
  <si>
    <t>PZTS, KOMUNIKAČNÍ ROZHRANÍ - MONTÁŽ</t>
  </si>
  <si>
    <t>75O5M2</t>
  </si>
  <si>
    <t>PZTS, SIRÉNA VENKOVNÍ - DODÁVKA</t>
  </si>
  <si>
    <t>75O5MX</t>
  </si>
  <si>
    <t>PZTS, SIRÉNA - MONTÁŽ</t>
  </si>
  <si>
    <t>75O5O1</t>
  </si>
  <si>
    <t>PZTS, ŠKOLENÍ A ZÁCVIK PERSONÁLU OBSLUHUJÍCÍHO ZAŘÍZENÍ PZTS</t>
  </si>
  <si>
    <t xml:space="preserve">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náklady dopravu
2. Položka neobsahuje:
 X
3. Způsob měření:
 – Specifické zkoušení a školení se udává v hodinách aktivní činnosti.</t>
  </si>
  <si>
    <t>75O5O2</t>
  </si>
  <si>
    <t>PZTS, ZÁVĚREČNÉ OŽIVENÍ, NASTAVENÍ A FUNKČNÍ ODZKOUŠENÍ ZAŘÍZENÍ PZTS</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</si>
  <si>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  náklady dopravu
2. Položka neobsahuje:
 X
3. Způsob měření:
 – Udává se počet kusů kompletní konstrukce nebo práce.</t>
  </si>
  <si>
    <t>75O5O4</t>
  </si>
  <si>
    <t>PZTS, UVEDENÍ ÚSTŘEDNY PZTS DO TRVALÉHO PROVOZU</t>
  </si>
  <si>
    <t>75O5O5</t>
  </si>
  <si>
    <t>PZTS, REVIZE ÚSTŘEDNY PZTS</t>
  </si>
  <si>
    <t xml:space="preserve">1. Položka obsahuje:
 – cenu za kontrolu, revizi a uvedení do provozu zařízení dle příslušných norem a předpisů, včetně vystavení protokolu
 –  náklady na dopravu
2. Položka neobsahuje:
 X
3. Způsob měření:
 – Udává se počet kusů kompletní konstrukce nebo práce.</t>
  </si>
  <si>
    <t>75O91A</t>
  </si>
  <si>
    <t>DDTS ŽDC, KOMUNIKAČNÍ PŘEVODNÍK</t>
  </si>
  <si>
    <t>1. Položka obsahuje:
 – dodávku specifikovaného bloku/zařízení včetně potřebného drobného montážního materiálu
 – dodávku souvisejícího příslušenství pro specifikovaný blok/zařízení
 – komunikační převodník serial (M-BUS, RS232, RS485) / ethernet, napájení 12-48 V 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</si>
  <si>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R170106</t>
  </si>
  <si>
    <t>Kompletní přepěťová ochrana ústředny vč. příslušenství</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</si>
  <si>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</si>
  <si>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R170107</t>
  </si>
  <si>
    <t>Akumulátorová baterie 12V do 65 Ah - dodávka, montáž</t>
  </si>
  <si>
    <t>R-PS22003</t>
  </si>
  <si>
    <t>Protipožární tmel ( tuba - 1000ml ), do EI 90 min.</t>
  </si>
  <si>
    <t>PS 11-02-62</t>
  </si>
  <si>
    <t>ZEMNÍ PRÁCE</t>
  </si>
  <si>
    <t>1.200000 = 1,200 [A]</t>
  </si>
  <si>
    <t>703756</t>
  </si>
  <si>
    <t>PROTIPOŽÁRNÍ TMEL ( TUBA - 1000ML ), DO EI 90 MIN.</t>
  </si>
  <si>
    <t>96813</t>
  </si>
  <si>
    <t>VYSEKÁNÍ OTVORŮ, KAPES, RÝH V CIHELNÉM ZDIVU</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</si>
  <si>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</si>
  <si>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ODKOPÁVKY A PROKOPÁVKY KOMUNIKACÍ, PLOCH A PODKLADOVÝCH VRSTEV TŘ. TĚŽITELNOSTI II., VČETNĚ KOMPLETNÍ OBNOVY POVRCHŮ A PROVIZORNÍCH LÁVEK</t>
  </si>
  <si>
    <t>VYTYČENÍ TRASY</t>
  </si>
  <si>
    <t xml:space="preserve">1. Položka obsahuje:  
 – vytyčení nové trasy vedení na stěně či v terénu. Položka neobsahuje:  
 X  
3. Způsob měření:  
Udává se v metrech vybourané rýhy</t>
  </si>
  <si>
    <t>703422</t>
  </si>
  <si>
    <t>ELEKTROINSTALAČNÍ TRUBKA PLASTOVÁ UV STABILNÍ VČETNĚ UPEVNĚNÍ A PŘÍSLUŠENSTVÍ DN PRŮMĚRU PŘES 25 DO 40 MM</t>
  </si>
  <si>
    <t>703443</t>
  </si>
  <si>
    <t>ELEKTROINSTALAČNÍ TRUBKA OCELOVÁ VČETNĚ UPEVNĚNÍ A PŘÍSLUŠENSTVÍ DN PRŮMĚRU PŘES 40 MM</t>
  </si>
  <si>
    <t>741153</t>
  </si>
  <si>
    <t>KRABICE (ROZVODKA) INSTALAČNÍ PRO ULOŽENÍ DO BETONU VČETNĚ UPEVNĚNÍ A PŘÍSLUŠENSTVÍ PRÁZDNÁ,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</si>
  <si>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</si>
  <si>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742G12</t>
  </si>
  <si>
    <t>KABEL NN DVOU- A TŘÍŽÍLOVÝ CU S PLASTOVOU IZOLACÍ OD 4 DO 16 MM2</t>
  </si>
  <si>
    <t>744622</t>
  </si>
  <si>
    <t>JISTIČ DVOUPÓLOVÝ (1+N, 10 KA) OD 4 DO 10 A</t>
  </si>
  <si>
    <t>744811</t>
  </si>
  <si>
    <t>PROUDOVÝ CHRÁNIČ DVOUPÓLOVÝ S NADPROUDOVOU OCHRANOU (10 KA) DO 30 MA, DO 25 A</t>
  </si>
  <si>
    <t>75I411</t>
  </si>
  <si>
    <t>KABEL ZEMNÍ DATOVÝ PRŮMĚRU ŽÍLY 0,6 MM DO 4 PÁRŮ</t>
  </si>
  <si>
    <t>75I831</t>
  </si>
  <si>
    <t>KABEL OPTICKÝ MIKROKABEL DO 12 VLÁKEN</t>
  </si>
  <si>
    <t>75I83X</t>
  </si>
  <si>
    <t>KABEL OPTICKÝ MIKROKABEL - MONTÁŽ</t>
  </si>
  <si>
    <t>75IH91</t>
  </si>
  <si>
    <t>UKONČENÍ KABELU ŠTÍTEK KABELOVÝ - DODÁVKA</t>
  </si>
  <si>
    <t>75IH9X</t>
  </si>
  <si>
    <t>UKONČENÍ KABELU ŠTÍTEK KABELOVÝ - MONTÁŽ</t>
  </si>
  <si>
    <t>75K231</t>
  </si>
  <si>
    <t>NAPÁJECÍ ZDROJ 48 V DC, SAMOSTATNÝ DO 200W - DODÁVKA</t>
  </si>
  <si>
    <t>75K23X</t>
  </si>
  <si>
    <t>NAPÁJECÍ ZDROJ 48 V DC, SAMOSTATNÝ - MONTÁŽ</t>
  </si>
  <si>
    <t>75L3A1</t>
  </si>
  <si>
    <t>INFORMAČNÍ PRVEK, HLASOVÝ MODUL PRO NEVIDOMÉ - DODÁVKA</t>
  </si>
  <si>
    <t>75L3A4</t>
  </si>
  <si>
    <t>INFORMAČNÍ PRVEK, ZÁVĚS PRO INFORMAČNÍ TABULE - DODÁVKA</t>
  </si>
  <si>
    <t>75L3AX</t>
  </si>
  <si>
    <t>INFORMAČNÍ PRVEK, - MONTÁŽ</t>
  </si>
  <si>
    <t>75L3B3</t>
  </si>
  <si>
    <t>MONITOR IS LCD PŘES 40" PRO PROVOZ 24/7 - DODÁVKA</t>
  </si>
  <si>
    <t>75L3B6</t>
  </si>
  <si>
    <t>MONITOR IS KRYT OCHRANNÝ TEMPEROVANÝ PŘES 40", ANTIVANDAL PROVEDENÍ - DODÁVKA</t>
  </si>
  <si>
    <t>75L3BX</t>
  </si>
  <si>
    <t>MONITOR IS - MONTÁŽ</t>
  </si>
  <si>
    <t>75L3D1</t>
  </si>
  <si>
    <t>HW PRO ŘÍZENÍ SYSTÉMU ŘÍDÍCÍ SERVER PRO ŘÍZENÍ INFORMAČNÍHO ZAŘÍZENÍ - DODÁVKA</t>
  </si>
  <si>
    <t>75L3DX</t>
  </si>
  <si>
    <t>HW PRO ŘÍZENÍ SYSTÉMU - MONTÁŽ</t>
  </si>
  <si>
    <t>75L3E9</t>
  </si>
  <si>
    <t>SW PRO ŘÍZENÍ SYSTÉMU (TRAŤOVÉ NASAZENÍ) - SW MODUL PRO PODPORU HLÁSIČE PRO NEVIDOMÉ</t>
  </si>
  <si>
    <t>75L3EA</t>
  </si>
  <si>
    <t>SW PRO ŘÍZENÍ SYSTÉMU (TRAŤOVÉ NASAZENÍ) - PŘÍPRAVA DAT GVD, INSTALACE A KONFIGURACE</t>
  </si>
  <si>
    <t>75L3H1</t>
  </si>
  <si>
    <t xml:space="preserve">SW PRO ŘÍZENÍ SYSTÉMU (OSTATNÍ SPOLEČNÉ POLOŽKY) - SW MODUL  - ODJEZDY/PŘÍJEZDY VLAKŮ NA INF.MONITORU</t>
  </si>
  <si>
    <t>75L3H8</t>
  </si>
  <si>
    <t>SW PRO ŘÍZENÍ SYSTÉMU (OSTATNÍ SPOLEČNÉ POLOŽKY) - SW MODUL SW + HW, PŘIPOJENÍ NA GTN ZAPEZPEČOVACÍHO ZAŘÍZENÍ</t>
  </si>
  <si>
    <t>75L3HW</t>
  </si>
  <si>
    <t>SW PRO ŘÍZENÍ SYSTÉMU (OSTATNÍ SPOLEČNÉ POLOŽKY) - DOPLNĚNÍ</t>
  </si>
  <si>
    <t>75L3I2</t>
  </si>
  <si>
    <t>ZAŠKOLENÍ OBSLUHY NA MÍSTĚ, INSTALACE, DOPRAVA PŘES 200 KM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</si>
  <si>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počet kusů kompletní konstrukce nebo práce.</t>
  </si>
  <si>
    <t>75L3J2</t>
  </si>
  <si>
    <t>ŠÉFMONTÁŽE, ZKOUŠENÍ, OŽIVENÍ, REVIZE INFORMAČNÍHO SYSTÉMU DO 30 PRVKŮ</t>
  </si>
  <si>
    <t xml:space="preserve">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 Udává se počet kusů kompletní konstrukce a práce.</t>
  </si>
  <si>
    <t>75M92X</t>
  </si>
  <si>
    <t>DATOVÁ INFRASTRUKTURA LAN, SWITCH PRŮMYSLOVÝ - MONTÁŽ</t>
  </si>
  <si>
    <t>75O571</t>
  </si>
  <si>
    <t>PZTS, MAGNETICKÝ KONTAKT PLASTOVÝ - LEHKÉ PROVEDENÍ - DODÁVKA</t>
  </si>
  <si>
    <t>R0202059</t>
  </si>
  <si>
    <t>DATOVÁ INFRASTRUKTURA LAN, PRŮMYSLOVÝ RINGSWITCH - do 10XSFP SLOT</t>
  </si>
  <si>
    <t>R30029103</t>
  </si>
  <si>
    <t>METALICKÝ PATCHCORD FTP DÉLKY DO 2M, DODÁVKA+MONTÁŽ</t>
  </si>
  <si>
    <t>R30029104</t>
  </si>
  <si>
    <t>METALICKÝ PATCHCORD FTP DÉLKY DO 5M, DODÁVKA+MONTÁŽ</t>
  </si>
  <si>
    <t>R75H53</t>
  </si>
  <si>
    <t>OPTICKÝ ROZVADĚČ NA ZEĎ</t>
  </si>
  <si>
    <t>R75H74</t>
  </si>
  <si>
    <t>SKŘÍŇ ROZVODNÁ</t>
  </si>
  <si>
    <t>R75M91X</t>
  </si>
  <si>
    <t>DATOVÁ INFRASTRUKTURA LAN, SWITCH ETHERNET LICENCE PRO DOHLED (SNMP, STÁVAJÍCÍ DOHLEDOVÝ SYSTÉM, BALÍČKY)</t>
  </si>
  <si>
    <t>R75M976</t>
  </si>
  <si>
    <t>PŘEVODNÍK - SFP</t>
  </si>
  <si>
    <t>R75XX06</t>
  </si>
  <si>
    <t>ÚPRAVA PŘENOSOVÉ A DATOVÉ SÍTĚ (KONFIGURACE, NASTAVENÍ)</t>
  </si>
  <si>
    <t xml:space="preserve">1. Položka obsahuje:   
- konfigurace přenosů dat   
- odladění a ověření  
- funkční zkoušky  
- náklady na mzdy  
- programátorské práce  
2. Položka neobsahuje:  
 X  
3. Způsob měření:  
Udává se počet hod</t>
  </si>
  <si>
    <t>PS 11-03-11</t>
  </si>
  <si>
    <t>741</t>
  </si>
  <si>
    <t>elektroinstalační materiál, uzemnění, hromosvod</t>
  </si>
  <si>
    <t>741731</t>
  </si>
  <si>
    <t>DVEŘNÍ KONTAKT</t>
  </si>
  <si>
    <t>1. Položka obsahuje:
 – zapojení a nastavení přístroje
2. Položka neobsahuje:
 X
3. Způsob měření:
Udává se počet kusů kompletní konstrukce nebo práce.</t>
  </si>
  <si>
    <t>742I11</t>
  </si>
  <si>
    <t>KABEL NN CU OVLÁDACÍ 7-12ŽÍLOVÝ DO 2,5 MM2</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</si>
  <si>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</si>
  <si>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</si>
  <si>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</si>
  <si>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</si>
  <si>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</si>
  <si>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</si>
  <si>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R742J51</t>
  </si>
  <si>
    <t>UKONČENÍ SDĚLOVACÍHO KABELU V ROZVADĚČI VČ. POMOCNÉHO MATERIÁLU</t>
  </si>
  <si>
    <t>UKONČENÍ SDĚLOVACÍHO KABELU V ROZVADĚČI</t>
  </si>
  <si>
    <t>744</t>
  </si>
  <si>
    <t>Silnoproud - Rozvaděče nn</t>
  </si>
  <si>
    <t>744613</t>
  </si>
  <si>
    <t>JISTIČ JEDNOPÓLOVÝ (10 KA) OD 13 DO 20 A</t>
  </si>
  <si>
    <t>744652</t>
  </si>
  <si>
    <t>JISTIČ DC OD 4 DO 10 A</t>
  </si>
  <si>
    <t>744Q41</t>
  </si>
  <si>
    <t>SVODIČ PŘEPĚTÍ TYP 3 (TŘÍDA D) 1-2 PÓLOVÝ</t>
  </si>
  <si>
    <t>744R21</t>
  </si>
  <si>
    <t>UCPÁVKOVÁ VÝVODKA PRO KABEL O PRŮMĚRU DO 13 MM</t>
  </si>
  <si>
    <t>744R35</t>
  </si>
  <si>
    <t>OZNAČOVACÍ ŠTÍTEK DO ROZVADĚČE NN</t>
  </si>
  <si>
    <t>744R36</t>
  </si>
  <si>
    <t>OBAL NA VÝKRESY DO ROZVADĚČE NN</t>
  </si>
  <si>
    <t>746</t>
  </si>
  <si>
    <t>Silnoproud - Silnoproudá technologie - R110 kV, měnírny, TNS, spínací stanice</t>
  </si>
  <si>
    <t>746633</t>
  </si>
  <si>
    <t>VYBAVENÁ SKŘÍŇ PRO AUTOMATIZACI ROZVADĚČOVÁ VÝŠKY DO 600 MM</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</si>
  <si>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</si>
  <si>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746634</t>
  </si>
  <si>
    <t>VYBAVENÁ SKŘÍŇ PRO AUTOMATIZACI ROZVADĚČOVÁ VÝŠKY PŘES 600 MM</t>
  </si>
  <si>
    <t>746641</t>
  </si>
  <si>
    <t>PLC PRO AUTOMATIZACI - ZÁKLADNÍ JEDNOTKA DO 128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</si>
  <si>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</si>
  <si>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746643</t>
  </si>
  <si>
    <t>PLC PRO AUTOMATIZACI - ROZŠÍŘENÍ ZÁKLADNÍ JEDNOTKY PLC O 8 DIGITÁLNÍCH VSTUPŮ 24-230 V DC AC, SOFTWARE</t>
  </si>
  <si>
    <t xml:space="preserve">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</si>
  <si>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746644</t>
  </si>
  <si>
    <t>PLC PRO AUTOMATIZACI - ROZŠÍŘENÍ ZÁKLADNÍ JEDNOTKY PLC O 8 RELÉOVÝCH VÝSTUPŮ 24-230 V DC AC, 1 A, KONT. 1Z, SOFTWARE</t>
  </si>
  <si>
    <t>746645</t>
  </si>
  <si>
    <t>PLC PRO AUTOMATIZACI - ROZŠÍŘENÍ ZÁKLADNÍ JEDNOTKY PLC O 8 POLOVODIČOVÝCH VÝSTUPŮ 24 V DC, 1 A, S NADPROUDOVOU A PŘEPĚTOVOU OCHRANOU, SOFTWARE</t>
  </si>
  <si>
    <t>746646</t>
  </si>
  <si>
    <t>PLC PRO AUTOMATIZACI - ROZŠÍŘENÍ ZÁKLADNÍ JEDNOTKY PLC O 4 VSTUPY ANALOGOVÉHO MĚŘENÍ (0-10 V/0-20 MA NEBO DLE SPECIFIKACE PROJEKTU)</t>
  </si>
  <si>
    <t>746647</t>
  </si>
  <si>
    <t>PLC PRO AUTOMATIZACI - ROZŠÍŘENÍ ZÁKLADNÍ JEDNOTKY PLC O MAX. 4 VÝSTUPY ANALOGOVÉ (0-10 V/0-20 MA NEBO DLE SPEC.PROJEKTU) S GALVANICKÝM ODDĚLENÍM</t>
  </si>
  <si>
    <t>746648</t>
  </si>
  <si>
    <t>PLC PRO AUTOMATIZACI - ODDĚLOVACÍ ČLEN RELÉOVÝ MIN. 4 KV PRO POVELY NEBO SIGNÁLY 24-230 V DC AC, MAX. 6 A, KONT. 1P, OCHRANNÉ A SIGNALIZAČNÍ PRVKY</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</si>
  <si>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</si>
  <si>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</si>
  <si>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</si>
  <si>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</si>
  <si>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</si>
  <si>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</si>
  <si>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</si>
  <si>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 xml:space="preserve">1. Položka obsahuje:
 – veškerý podružný, spojovací a pomocný materiál. Dále obsahuje uživatelskou úpravu SW, parametrizaci, nastavení komunikace PLC versus zobrazovací jednotka, touchscreen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</si>
  <si>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746654</t>
  </si>
  <si>
    <t>ZÁKLADNÍ PROGRAMOVÉ VYBAVENÍ TLM. JEDNOTKY PRO OBJEKT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</si>
  <si>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</si>
  <si>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</si>
  <si>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</si>
  <si>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</si>
  <si>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</si>
  <si>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</si>
  <si>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</si>
  <si>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</si>
  <si>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</si>
  <si>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</si>
  <si>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74665F</t>
  </si>
  <si>
    <t>PŘIPOJENÍ, OŽIVENÍ A ZPROVOZNĚNÍ PŘENOSOVÉ CESTY V OBJEKTU TS</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</si>
  <si>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</si>
  <si>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74665J</t>
  </si>
  <si>
    <t>PROVOZNÍ ZKOUŠKY TELEMECHANICKÉ JEDNOTKY V OBJEKTU TS</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</si>
  <si>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</si>
  <si>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74665N</t>
  </si>
  <si>
    <t>PODPORA PŘI UVÁDĚNÍ DO PROVOZU, ENGINEERING PRO OBJEKT TS</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</si>
  <si>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</si>
  <si>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</si>
  <si>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</si>
  <si>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</si>
  <si>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</si>
  <si>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</si>
  <si>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746677</t>
  </si>
  <si>
    <t>ROUTER (GSM, GSM-R), ROZHRANÍ A PROTOKOL DLE SPECIFIKACE</t>
  </si>
  <si>
    <t>1. Položka obsahuje:
 – veškerý podružný, spojovací a pomocný materiál. Dále obsahuje uživatelskou úpravu komunikačního SW PLC, parametrizaci, nastavení komunikace s PLC, ED a uvedení do provozu nebo komplexní přenastavení stávajícího PLC po úpravách komunikace na nadřízený ŘS (PLC)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</si>
  <si>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7466AH</t>
  </si>
  <si>
    <t>KONFIGURACE SOFTWARU, OVLADAČE, LICENCE, PARAMETRIZACE - 1. OBJEKT</t>
  </si>
  <si>
    <t>1. Položka obsahuje:
 – veškerý programovací software a softwarové nástroje. Dále obsahuje konfiguraci softwaru, ovladačiů, licencí, parametrizaci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</si>
  <si>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748151</t>
  </si>
  <si>
    <t>BEZPEČNOSTNÍ TABULKA</t>
  </si>
  <si>
    <t>1. Položka obsahuje:
 – veškeré příslušenství pro montáž
2. Položka neobsahuje:
 X
3. Způsob měření:
Udává se počet kusů kompletní konstrukce nebo práce.</t>
  </si>
  <si>
    <t>75J922</t>
  </si>
  <si>
    <t>OPTICKÝ PATCHCORD SINGLEMODE PŘES 5 M - DODÁVKA</t>
  </si>
  <si>
    <t>12.000000 = 12,000 [A]</t>
  </si>
  <si>
    <t>R75B717</t>
  </si>
  <si>
    <t>PŘEPĚŤOVÁ OCHRANA DATOVÉHO KABELU</t>
  </si>
  <si>
    <t xml:space="preserve">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</si>
  <si>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R75O919</t>
  </si>
  <si>
    <t>ZHOTOVENÍ SERVISNÍ DATOVÉ ZÁSUVKY</t>
  </si>
  <si>
    <t>747111</t>
  </si>
  <si>
    <t>KONTROLA SILOVÝCH ROZVADĚČŮ NN, 1 POLE</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</si>
  <si>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</si>
  <si>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747113</t>
  </si>
  <si>
    <t>KONTROLA STEJNOSMĚRNÝCH ROZVADĚČŮ, 1 POLE</t>
  </si>
  <si>
    <t>747126</t>
  </si>
  <si>
    <t>OŽIVENÍ JEDNOHO POLE ROZVADĚČE ZHOTOVENÉHO SUBDODAVATELEM V PODMÍNKÁCH EXTERNÍ MONTÁŽE S VELMI SLOŽITOU VÝSTROJÍ</t>
  </si>
  <si>
    <t>747521</t>
  </si>
  <si>
    <t>ZKOUŠKY VODIČŮ A KABELŮ OVLÁDACÍCH OD 5 DO 12 ŽIL</t>
  </si>
  <si>
    <t>1. Položka obsahuje:
 – cenu za provedení měření kabelu/ vodiče vč. vyhotovení protokolu
2. Položka neobsahuje:
 X
3. Způsob měření:
Udává se počet kusů kompletní konstrukce nebo práce.</t>
  </si>
  <si>
    <t>747522</t>
  </si>
  <si>
    <t>ZKOUŠKY VODIČŮ A KABELŮ OVLÁDACÍCH PŘES 12 DO 24 ŽIL</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</si>
  <si>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</si>
  <si>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</si>
  <si>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</si>
  <si>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748154</t>
  </si>
  <si>
    <t>PLAKÁT "SCHÉMA ZAŘÍZENÍ"</t>
  </si>
  <si>
    <t>R75O961</t>
  </si>
  <si>
    <t>ZÁVĚREČNÁ ZKOUŠKA</t>
  </si>
  <si>
    <t>závěrečná zkouška</t>
  </si>
  <si>
    <t xml:space="preserve">1. Položka obsahuje:   
- závěrečná zkouška DDTS ŽDC  
- komplexní vyzkoušení zařízení DDTS ŽDC  
- náklady na mzdy  
2. Položka neobsahuje:  
 X  
3. Způsob měření:  
Udává se počet hodin po dobu provádění zkoušky.</t>
  </si>
  <si>
    <t>743972</t>
  </si>
  <si>
    <t>ÚPRAVA NEBO ROZŠÍŘENÍ SW NA ELEKTRODISPEČINKU PRO ZOBRAZENÍ A VÝPIS HLÁŠEK Z TECHNOLOGIE DŘT,SKŘ,DDTS</t>
  </si>
  <si>
    <t xml:space="preserve">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čas v hodinách.</t>
  </si>
  <si>
    <t>746689</t>
  </si>
  <si>
    <t>REALIZACE A PLNĚNÍ DATOVÝCH A PREZENTAČNÍCH STRUKTUR SVZ PRO OBJEKT TS</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</si>
  <si>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</si>
  <si>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746691</t>
  </si>
  <si>
    <t>PŘIPOJENÍ TELEMECHANICKÉ CESTY NA ED, OŽIVENÍ, ZPROVOZNĚNÍ - 1. OBJEKT</t>
  </si>
  <si>
    <t>746692</t>
  </si>
  <si>
    <t>PŘIPOJENÍ ZÁLOŽNÍ KOMUNIKAČNÍ CESTY (GSM, GSM-R) NA ED, OŽIVENÍ, ZPROVOZNĚNÍ - 1. OBJEKT</t>
  </si>
  <si>
    <t>746694</t>
  </si>
  <si>
    <t>ŠKOLENÍ DISPEČERŮ</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</si>
  <si>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</si>
  <si>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746695</t>
  </si>
  <si>
    <t>ODZKOUŠENÍ UPRAVENÉHO ED</t>
  </si>
  <si>
    <t>1. Položka obsahuje:
 –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</si>
  <si>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</si>
  <si>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</si>
  <si>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</si>
  <si>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746697</t>
  </si>
  <si>
    <t>PROVOZNÍ DOKUMENTACE</t>
  </si>
  <si>
    <t xml:space="preserve">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</si>
  <si>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746698</t>
  </si>
  <si>
    <t>PRACOVNÍ STŮL</t>
  </si>
  <si>
    <t>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</si>
  <si>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746699</t>
  </si>
  <si>
    <t>ŽIDLE</t>
  </si>
  <si>
    <t>1. Položka obsahuje: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</si>
  <si>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7466A4</t>
  </si>
  <si>
    <t>ÚPRAVA STRUKTUR A ŘÍDÍCÍCH PROGRAMOVÝCH TABULEK ED PRO OBJEKT TS</t>
  </si>
  <si>
    <t>1. Položka obsahuje:
 – veškerý programovací software a softwarové nástroje. Dále obsahuje úpravu struktur a řídících programových tabulek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</si>
  <si>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7466A8</t>
  </si>
  <si>
    <t>DEFINICE A DEKLARACE STRUKTUR DAT ED PRO OBJEKT TS</t>
  </si>
  <si>
    <t>1. Položka obsahuje:
 – veškerý programovací software a softwarové nástroje. Dále obsahuje definici a deklaraci struktur dat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</si>
  <si>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7466AC</t>
  </si>
  <si>
    <t>ZPROVOZNĚNÍ SYSTÉMU S NOVÝMI DATY PRO OBJEKT TS</t>
  </si>
  <si>
    <t>1. Položka obsahuje:
 – veškerý programovací software a softwarové nástroje. Dále obsahuje zprovoznění systému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</si>
  <si>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7466AG</t>
  </si>
  <si>
    <t>VERIFIKACE SIGNÁLŮ A POVELŮ S NOVÝMI DATY PRO OBJEKT TS</t>
  </si>
  <si>
    <t>1. Položka obsahuje:
 – veškerý programovací software a softwarové nástroje. Dále obsahuje verifikaci signálů a povelů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</si>
  <si>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7466AL</t>
  </si>
  <si>
    <t>SYSTÉMOVÁ A DATOVÁ ANALÝZA PRO OBJEKT TS</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</si>
  <si>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</si>
  <si>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7466AP</t>
  </si>
  <si>
    <t>DOPLNĚNÍ A ÚPRAVA SW TABULEK PRO OBJEKT TS</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</si>
  <si>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</si>
  <si>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7466AT</t>
  </si>
  <si>
    <t>AKTUALIZACE MODELU ŘÍZENÉ TECHNOLOGIE V PRŮBĚHU VÝSTAVBY PRO OBJEKT TS</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</si>
  <si>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</si>
  <si>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7466AU</t>
  </si>
  <si>
    <t>POSKYTNUTÍ DAT DO OSTATNÍCH SYSTÉMŮ NAPŘ. DDTS, ENERGETIKA</t>
  </si>
  <si>
    <t>1. Položka obsahuje:
 – veškerý programovací software a softwarové nástroje. Dále obsahuje poskytnutí požadovaných dat do ostatních systémů (např. systému DDTS, energetika)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</si>
  <si>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R75O918</t>
  </si>
  <si>
    <t>DDTS ŽDC, SNÍMAČ TEPLOTY A VLHKOSTI</t>
  </si>
  <si>
    <t xml:space="preserve">1. Položka obsahuje:    
 – dodávku specifikovaného bloku/zařízení včetně potřebného drobného montážního materiálu  
 – dodávku souvisejícího příslušenství pro specifikovaný blok/zařízení  
 – snímač teploty a vlhkosti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</si>
  <si>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PS 11-03-61</t>
  </si>
  <si>
    <t>Položka</t>
  </si>
  <si>
    <t>029113</t>
  </si>
  <si>
    <t>OSTATNÍ POŽADAVKY - ZEMĚMĚŘICKÉ ZAMĚŘENÍ - CELKY</t>
  </si>
  <si>
    <t>Položka zahrnuje: 
- veškeré náklady spojené s objednatelem požadovanými pracemi
- položka se využije pro celky 3D charakteru (objekty s vysokou mírou nepravidelnosti vzájemně navazujících částí, technologické a průmyslové celky) 
Položka nezahrnuje: 
- x</t>
  </si>
  <si>
    <t>02950</t>
  </si>
  <si>
    <t>OSTATNÍ POŽADAVKY - POSUDKY, KONTROLY, REVIZNÍ ZPRÁVY</t>
  </si>
  <si>
    <t>Položka zahrnuje:
- veškeré náklady spojené s objednatelem požadovanými pracemi
Položka nezahrnuje:
- x</t>
  </si>
  <si>
    <t>13293</t>
  </si>
  <si>
    <t>HLOUBENÍ RÝH ŠÍŘ DO 2M PAŽ I NEPAŽ TŘ. III</t>
  </si>
  <si>
    <t>19.500000 = 19,500 [A]</t>
  </si>
  <si>
    <t>390.000000 = 390,000 [A]</t>
  </si>
  <si>
    <t>14113</t>
  </si>
  <si>
    <t>PROTLAČOVÁNÍ OCELOVÉHO POTRUBÍ DN DO 200MM</t>
  </si>
  <si>
    <t>45.000000 = 45,000 [A]</t>
  </si>
  <si>
    <t>27232A</t>
  </si>
  <si>
    <t>ZÁKLADY ZE ŽELEZOBETONU DO C20/25</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</si>
  <si>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</si>
  <si>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46251</t>
  </si>
  <si>
    <t>ZÁHOZ Z LOMOVÉHO KAMENE</t>
  </si>
  <si>
    <t>720.000000 = 720,000 [A]</t>
  </si>
  <si>
    <t xml:space="preserve">Položka zahrnuje:
- dodávku a zához lomového kamene předepsané frakce
-  včetně mimostaveništní a vnitrostaveništní dopravy
- není-li v zadávací dokumentaci uvedeno jinak, jedná se o nakupovaný materiál
Položka nezahrnuje:
- x</t>
  </si>
  <si>
    <t>9870.000000 = 9870,000 [A]</t>
  </si>
  <si>
    <t>130.000000 = 130,000 [A]</t>
  </si>
  <si>
    <t>210.000000 = 210,000 [A]</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</si>
  <si>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</si>
  <si>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</si>
  <si>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</si>
  <si>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742414</t>
  </si>
  <si>
    <t>VEDENÍ DRÁŽNÍ IZOLOVANÉ VN, SAMONOSNÝ KABEL AXCES-RW S XLPE IZOLACÍ PŘES 3X70/25 MM2, DO 22KV, VČETNĚ PŘÍSLUŠENSTVÍ PRO UKOTVENÍ</t>
  </si>
  <si>
    <t>10055.000000 = 10055,000 [A]</t>
  </si>
  <si>
    <t>742572</t>
  </si>
  <si>
    <t>KABEL VN - JEDNOŽÍLOVÝ, 22-AXEKVC(V)E(Y) OD 95 DO 150 MM2</t>
  </si>
  <si>
    <t>40.000000 = 40,000 [A]</t>
  </si>
  <si>
    <t>742B22</t>
  </si>
  <si>
    <t>KABELOVÁ KONCOVKA VN VNITŘNÍ, SADA TŘÍ ŽIL NEBO TŘÍŽÍLOVÁ PRO KABELY PŘES 6 KV OD 95 DO 150 MM2</t>
  </si>
  <si>
    <t>742E12</t>
  </si>
  <si>
    <t>IZOLOVANÝ ADAPTÉR PRO PŘIPOJENÍ DO IZOLOVANÉHO ROZVADĚČE, K TRANSFORMÁTORU DO 35 KV, SADA TŘÍ ŽIL, BEZ OMEZOVAČE PŘEPĚTÍ OD 95 DO 150 MM2</t>
  </si>
  <si>
    <t>744O35</t>
  </si>
  <si>
    <t>UNIVERZÁLNÍ SKŘÍŇ MĚŘENÍ USM</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</si>
  <si>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</si>
  <si>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</si>
  <si>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</si>
  <si>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7451A3</t>
  </si>
  <si>
    <t>MODULÁRNÍ ROZVADĚČ 3-F DO UN 25KV, 630A, DO 20KA/1S, ŽIVÉ ČÁSTI A SPÍNACÍ PRVKY BEZ IZOLACE PLYNU SF6, TRANSFORMÁTOROVÉ POLE S POJISTKOVÝM ODPÍNAČEM</t>
  </si>
  <si>
    <t>7451A4</t>
  </si>
  <si>
    <t>MODULÁRNÍ ROZVADĚČ 3-F DO UN 25KV, 630A, DO 20KA/1S, ŽIVÉ ČÁSTI A SPÍNACÍ PRVKY BEZ IZOLACE PLYNU SF6, POLE S VYPÍNAČEM, PROUDOVÝMI MĚNIČI</t>
  </si>
  <si>
    <t>7451A7</t>
  </si>
  <si>
    <t>MODULÁRNÍ ROZVADĚČ 3-F DO UN 25KV, 630A, DO 20KA/1S, ŽIVÉ ČÁSTI A SPÍNACÍ PRVKY BEZ IZOLACE PLYNU SF6, POLE PODÉLNÉ SPOJKY S VYPÍNAČEM</t>
  </si>
  <si>
    <t>745B01</t>
  </si>
  <si>
    <t>SKŘÍŇ DRÁŽNÍ 6 KV PRÁZDNÁ</t>
  </si>
  <si>
    <t>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</si>
  <si>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745B11</t>
  </si>
  <si>
    <t>SKŘÍŇ DRÁŽNÍ TTS 6 KV, 1XMOTOROVÝ POHON, DO 3 KS VÝVODŮ VN</t>
  </si>
  <si>
    <t>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</si>
  <si>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745B14</t>
  </si>
  <si>
    <t>SKŘÍŇ DRÁŽNÍ TTS 6 KV, TRANSFORMÁTOR SUCHÝ 6/0,4KV DO 16KVA, DO 2 KS VÝVODŮ VN, 1 KS VÝVOD NN</t>
  </si>
  <si>
    <t xml:space="preserve">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</si>
  <si>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745Z43</t>
  </si>
  <si>
    <t>DEMONTÁŽ DRÁŽNÍ SKŘÍNĚ 6 KV</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</si>
  <si>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</si>
  <si>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747123</t>
  </si>
  <si>
    <t>NAPĚŤOVÁ ZKOUŠKA ROZVODNY VČETNĚ SPÍNACÍCH PRVKŮ DO 6 KV</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</si>
  <si>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</si>
  <si>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</si>
  <si>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</si>
  <si>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747611</t>
  </si>
  <si>
    <t>MĚŘENÍ EMC A EMI DLE ČSN EN 50 121 V ROZSAHU PS/SO</t>
  </si>
  <si>
    <t>1. Položka obsahuje:
 – cenu za měření dle příslušných norem a předpisů, včetně vystavení protokolu
2. Položka neobsahuje:
 X
3. Způsob měření:
Udává se počet kusů kompletní konstrukce nebo práce.</t>
  </si>
  <si>
    <t>747617</t>
  </si>
  <si>
    <t>MĚŘENÍ A NASTAVENÍ KOMPENZACE KAPACITNÍHO VÝKONU KABELU VN 22 KV</t>
  </si>
  <si>
    <t>1. Položka obsahuje:
 – cenu za měření dle příslušných norem a předpisů a nastavení kompenzace, včetně vystavení protokolu
2. Položka neobsahuje:
 X
3. Způsob měření:
Udává se počet kusů kompletní konstrukce nebo práce.</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</si>
  <si>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</si>
  <si>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</si>
  <si>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
2. Položka neobsahuje:
 X
3. Způsob měření:
Udává se počet kusů kompletní konstrukce nebo práce.</t>
  </si>
  <si>
    <t>748112</t>
  </si>
  <si>
    <t>KOMPLETNÍ OSOBNÍ OCHRANNÉ PROSTŘEDKY A PRACOVNÍ POMŮCKY PRO ROZVODNU NN</t>
  </si>
  <si>
    <t>75H111</t>
  </si>
  <si>
    <t>STOŽÁR (SLOUP) DŘEVĚNÝ JEDNODUCHÝ PATKOVANÝ - DODÁVKA</t>
  </si>
  <si>
    <t>Dekompenzační tlumivka 6kV do 300kVAr</t>
  </si>
  <si>
    <t>R015310</t>
  </si>
  <si>
    <t>915</t>
  </si>
  <si>
    <t>NEOCEŇOVAT - POPLATKY ZA LIKVIDACI ODPADŮ NEKONTAMINOVANÝCH - 16 02 14 ELEKTROŠROT (VYŘAZENÁ EL. ZAŘÍZENÍ A PŘÍSTR. - AL, CU A VZ. KOVY) VČETNĚ DOPRAVY</t>
  </si>
  <si>
    <t>0.500000 = 0,500 [A]</t>
  </si>
  <si>
    <t>0.100000 = 0,100 [A]</t>
  </si>
  <si>
    <t>R742612</t>
  </si>
  <si>
    <t>KABEL VN - TŘÍŽÍLOVÝ 6-AYKCY OD 95 DO 150 MM2</t>
  </si>
  <si>
    <t>KABEL VN - TŘÍŽÍLOVÝ 6-AYKCY</t>
  </si>
  <si>
    <t>815.000000 = 815,000 [A]</t>
  </si>
  <si>
    <t xml:space="preserve">1. Položka obsahuje:  
 – manipulace a uložení kabelu (do země, chráničky, kanálu, na rošty, na TV a pod.)  
2. Položka neobsahuje:  
 – příchytky, spojky, koncovky, chráničky apod.  
3. Způsob měření:  
Měří se metr délkový.</t>
  </si>
  <si>
    <t>PS 01-04-51</t>
  </si>
  <si>
    <t>Akustické plašení zvěře na základě emise nepřirozených zvuků pro divokou migrující zvěř.</t>
  </si>
  <si>
    <t xml:space="preserve">"Předpoklad soupisu prací a materiálu potřebného pro realizaci  "_x000d_
 "výkopové práce  m  5000 "_x000d_
 "pokládka kabelizace  m  6400 "_x000d_
 "výstražná folie + zához  m  5000 "_x000d_
 "položení chrániček  m  50 "_x000d_
 "betonáž základů hlásičů  hod  40 "_x000d_
 "betonáž základů technologie  hod  4 "_x000d_
 "instalace hlásičů  hod  30 "_x000d_
 "instalace technologie  hod  20 "_x000d_
 "zapojení silnoproud  hod  4 "_x000d_
 "zapojení plašičů  hod  20 "_x000d_
 "zapojení snímačů kol  hod  20 "_x000d_
 "kabelizace optika  m  2500 "_x000d_
 "kabelizace metalika  m  6500 "_x000d_
 "fólie                          m  5000 "_x000d_
 "beton na hlásiče + technologie  m3  1 "_x000d_
 "písek + štěrk (jako optika)  m3  10 "_x000d_
 "snímače kol  ks  8 "_x000d_
 "hlásiče 9 ks  ks  9 "_x000d_
 "řídící jednotka  ks  1 "_x000d_
 "trafostanice  ks  1 "_x000d_
 "chráničky  m  50"</t>
  </si>
  <si>
    <t>PS 11-04-31_4</t>
  </si>
  <si>
    <t>Dodávka a montáž klimatizace - OP26</t>
  </si>
  <si>
    <t>R675B581</t>
  </si>
  <si>
    <t>Kondenzátorová venkovní kompaktní jednotka na chladivo R32.
Chladicí výkon 14 kW
1 fázové provedení
Garantovaný provoz při venkovní teplotě -15 °C až +46 °C
Technické parametry musí odpovídat podmínkám v TZ. Vnitřní jednotka podstropní o celkovém chladícím výkonu 14kW, kapotovaná s nastavitelným
směrem proudění výstupního vzduchu včetně čerpadla kondenzátu. 
Požadované technické parametry zařízení jsou uvedeny v TZ.</t>
  </si>
  <si>
    <t>"chlazení OP26 1 = 1,000 [A] "_x000d_
 "chlazení OP26 1 = 1,000 [B] "_x000d_
 "Celkové množství = 2,000"</t>
  </si>
  <si>
    <t>R675B5811</t>
  </si>
  <si>
    <t>Nástěnný kabelový dálkový ovladač s displejem, senzorem prostorové teploty, možnosti nastavení požadované</t>
  </si>
  <si>
    <t>"2 ks v PS 11-04-31 "</t>
  </si>
  <si>
    <t>Nástěnný kabelový dálkový ovladač s displejem, senzorem prostorové teploty, možnosti nastavení požadované
teploty, rychlosti ventilátoru, zámkem lamely jednotek, propojený s jednotkou datovým a silovým kabelem RBCAMSU52-
E</t>
  </si>
  <si>
    <t>R675B5812</t>
  </si>
  <si>
    <t>Rozvaděč redundance nístěnný</t>
  </si>
  <si>
    <t>"1 ks v PS 11-04-31 "</t>
  </si>
  <si>
    <t>Rozvaděč redundance nístěnný v následujícím provedení:
- Samostatný rozvaděč v nástěnném provedení s displejem a ovládáním.</t>
  </si>
  <si>
    <t>R675B5813</t>
  </si>
  <si>
    <t>Moduly pro hlášení provozu pro vnitřní jednotku</t>
  </si>
  <si>
    <t>Moduly pro hlášení provozu pro vnitřní jednotku TO-RC-MBS-1</t>
  </si>
  <si>
    <t>R675B5814</t>
  </si>
  <si>
    <t>Rozvod freonu R32, datové kabely, silové kabely, včetně izolací</t>
  </si>
  <si>
    <t>"30 m v PS 11-04-31 "</t>
  </si>
  <si>
    <t>Rozvod freonu R32 ( liquid ?10/gas ?16 - Cu mědené potrubí včetne kolen nebo oblouků, přechodů), datové
kabely, silové kabely, včetně izolací</t>
  </si>
  <si>
    <t>R675B5815</t>
  </si>
  <si>
    <t>Upevňovací konstrukce pro kondenzátorové jednotky na zavěšení na stěnu.</t>
  </si>
  <si>
    <t>R675B5816</t>
  </si>
  <si>
    <t>Rozvody svodu kondenzátu v plastu do DN50</t>
  </si>
  <si>
    <t>Likvidace odpadů včetně dopravy</t>
  </si>
  <si>
    <t>POPLATKY ZA LIKVIDACI ODPADŮ NEKONTAMINOVANÝCH - 17 01 02 STAVEBNÍ A DEMOLIČNÍ SUŤ (CIHLY) VČETNĚ DOPRAVY</t>
  </si>
  <si>
    <t>"0,15*0,15*0,45*1,8= 0,018 "</t>
  </si>
  <si>
    <t>SK 01-00-02.1</t>
  </si>
  <si>
    <t>SK 01-00-02</t>
  </si>
  <si>
    <t>O2</t>
  </si>
  <si>
    <t>Ostatní</t>
  </si>
  <si>
    <t>R014102</t>
  </si>
  <si>
    <t>POPLATKY ZA SKLÁDKU</t>
  </si>
  <si>
    <t xml:space="preserve">POPLATKY ZA SKLÁDKU 
Poznámka k souboru cen:   
Položka zahrnuje: - veškeré poplatky provozovateli skládky související s uložením odpadu na skládce. Položka nezahrnuje: - x 
Poznámka k položce:   
Poznámka k položce:   
Poplatek za uložení stavebního odpadu na recyklační skládce (skládkovné), zatříděného do Katalogu odpadů pod kódem 17 05 04: Zemina a kamení, nekontaminované   
Položka obsahuje veškerou manipulaci s výkopkem,naložení,složení a odvoz na skládku vč.uložení a poplatku.</t>
  </si>
  <si>
    <t>Položka zahrnuje:
- veškeré poplatky provozovateli skládky související s uložením odpadu na skládce.
Položka nezahrnuje:
- x</t>
  </si>
  <si>
    <t>POPLATKY ZA SKLÁDKU - štěpka,pařezy</t>
  </si>
  <si>
    <t xml:space="preserve">POPLATKY ZA SKLÁDKU 
Poznámka k souboru cen:   
Položka zahrnuje: - veškeré poplatky provozovateli skládky související s uložením odpadu na skládce. Položka nezahrnuje: - x 
Poznámka k položce:   
Poznámka k položce:   
Štepka,větve   
Položka obsahuje veškerou manipulaci ,naložení,složení a odvoz na skládku vč.uložení a poplatku</t>
  </si>
  <si>
    <t>R02911</t>
  </si>
  <si>
    <t>OSTATNÍ POŽADAVKY - ZEMĚMĚŘICKÉ ZAMĚŘENÍ</t>
  </si>
  <si>
    <t xml:space="preserve">OSTATNÍ POŽADAVKY - ZEMĚMĚŘICKÉ ZAMĚŘENÍ 
Poznámka k souboru cen:   
Položka zahrnuje: - veškeré náklady spojené s objednatelem požadovanými pracemi Položka nezahrnuje: - x 
Poznámka k položce:   
1x geodetické vytýčení obvodu staveniště</t>
  </si>
  <si>
    <t xml:space="preserve">OSTATNÍ POŽADAVKY - ZEMĚMĚŘICKÉ ZAMĚŘENÍ 
Poznámka k souboru cen:   
Položka zahrnuje: - veškeré náklady spojené s objednatelem požadovanými pracemi Položka nezahrnuje: - x 
Poznámka k položce:   
Zeměměřičské práce po výstavbě</t>
  </si>
  <si>
    <t>R02960</t>
  </si>
  <si>
    <t>OSTATNÍ POŽADAVKY - ODBORNÝ DOZOR</t>
  </si>
  <si>
    <t xml:space="preserve">OSTATNÍ POŽADAVKY - ODBORNÝ DOZOR 
Poznámka k souboru cen:   
Položka zahrnuje: - veškeré náklady spojené s objednatelem požadovanými pracemi Položka nezahrnuje: - x 
Poznámka k položce:   
GEOTECHNIK</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</si>
  <si>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t>
  </si>
  <si>
    <t>"(1480*0,6+1474*0,6)*1+(2073*0,6+2397*0,6)`plocha úseku x rozsah zásahu v % pro redukci plochy svahu); plocha vegetace k odstranění platná k 03/2025 "_x000d_
 "Celkem "4454,4 = 4454,400 [B]</t>
  </si>
  <si>
    <t>11211</t>
  </si>
  <si>
    <t>KÁCENÍ STROMŮ D KMENE DO 0,5M</t>
  </si>
  <si>
    <t xml:space="preserve">KÁCENÍ STROMŮ D KMENE DO 0,5M 
Poznámka k souboru cen: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</si>
  <si>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</si>
  <si>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11214</t>
  </si>
  <si>
    <t>KÁCENÍ STROMŮ D KMENE DO 0,3M</t>
  </si>
  <si>
    <t xml:space="preserve">KÁCENÍ STROMŮ D KMENE DO 0,3M 
Poznámka k souboru cen:   
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</si>
  <si>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 xml:space="preserve">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</si>
  <si>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12891</t>
  </si>
  <si>
    <t>DOLAMOVÁNÍ ODKOPÁVEK TŘ. III</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</si>
  <si>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"sběr volných kamenů (lokálně) ze svahu;odhadovaný objem materiálu z očisty skal. svahů k 03/2025"</t>
  </si>
  <si>
    <t>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</si>
  <si>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13183</t>
  </si>
  <si>
    <t>HLOUBENÍ JAM ZAPAŽ I NEPAŽ TŘ II</t>
  </si>
  <si>
    <t xml:space="preserve">HLOUBENÍ JAM ZAPAŽ I NEPAŽ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Hloubení jamek pro spodní stavbu železnic ručně pro sloupky zábradlí, značky, apod. objemu do 0,5 m3 s odhozením výkopku nebo naložením na dopravní prostředek v hornině třídy těžitelnosti II skupiny 4 soudržných</t>
  </si>
  <si>
    <t>Svislé a kompletní konstrukce</t>
  </si>
  <si>
    <t>33817C</t>
  </si>
  <si>
    <t>SLOUPKY PLOTOVÉ Z DÍLCŮ KOVOVÝCH DO BETONOVÝCH PATEK</t>
  </si>
  <si>
    <t>ks</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</si>
  <si>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t>
  </si>
  <si>
    <t>Položka zahrnuje:
- dodání a osazení předepsaného sloupku včetně PKO
- případnou betonovou patku z předepsané třídy betonu
- nutné zemní práce
Položka nezahrnuje:
-x</t>
  </si>
  <si>
    <t>33817D</t>
  </si>
  <si>
    <t>VZPĚRY PLOTOVÉ Z DÍLCŮ KOVOVÝCH DO BETONOVÝCH PATEK</t>
  </si>
  <si>
    <t xml:space="preserve">VZPĚRY PLOTOVÉ Z DÍLCŮ KOVOVÝCH  DO BETONOVÝCH PATEK 
Poznámka k souboru cen:   
Položka zahrnuje: - dodání a osazení předepsané vzpěry včetně PKO - případnou betonovou patku z předepsané třídy betonu - nutné zemní práce Položka nezahrnuje: - x</t>
  </si>
  <si>
    <t>Položka zahrnuje:
- dodání a osazení předepsané vzpěry včetně PKO
- případnou betonovou patku z předepsané třídy betonu
- nutné zemní práce
Položka nezahrnuje:
- x</t>
  </si>
  <si>
    <t>767</t>
  </si>
  <si>
    <t>Konstrukce zámečnické</t>
  </si>
  <si>
    <t>76792</t>
  </si>
  <si>
    <t>OPLOCENÍ Z DRÁTĚNÉHO PLETIVA POTAŽENÉHO PLASTEM</t>
  </si>
  <si>
    <t xml:space="preserve">OPLOCENÍ Z DRÁTĚNÉHO PLETIVA POTAŽENÉHO PLASTEM 
Poznámka k souboru cen:   
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</si>
  <si>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</si>
  <si>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Ostatní konstrukce a práce, bourání</t>
  </si>
  <si>
    <t>R94490</t>
  </si>
  <si>
    <t>OCHRANNÁ KONSTRUKCE</t>
  </si>
  <si>
    <t>SOUBOR</t>
  </si>
  <si>
    <t xml:space="preserve">OCHRANNÁ KONSTRUKCE 
Poznámka k souboru cen:   
Položka zahrnuje: - dovoz, montáž, údržbu, opotřebení (nájemné), demontáž, konzervaci, odvoz Položka nezahrnuje: - x 
Poznámka k položce:   
Zřízení horolezeckého úvazu</t>
  </si>
  <si>
    <t>Položka zahrnuje:
- dovoz, montáž, údržbu, opotřebení (nájemné), demontáž, konzervaci, odvoz
Položka nezahrnuje:
- x</t>
  </si>
  <si>
    <t>SK 01-00-02.2</t>
  </si>
  <si>
    <t>"(1016*0,5)*1+(1154*0,5)`plocha úseku x rozsah zásahu v % pro redukci plochy svahu); plocha vegetace k odstranění platná k 03/2025 "_x000d_
 "Celkem "1085 = 1085,000 [B]</t>
  </si>
  <si>
    <t>SK 01-00-02.3</t>
  </si>
  <si>
    <t xml:space="preserve">OSTATNÍ POŽADAVKY - ZEMĚMĚŘICKÉ ZAMĚŘENÍ 
Poznámka k souboru cen:   
Položka zahrnuje: - veškeré náklady spojené s objednatelem požadovanými pracemi Položka nezahrnuje: - x 
Poznámka k položce:   
Zeměměřičské práce při provádění stavby</t>
  </si>
  <si>
    <t>R02971</t>
  </si>
  <si>
    <t>OSTAT POŽADAVKY - GEOTECHNICKÝ MONITORING NA POVRCHU</t>
  </si>
  <si>
    <t xml:space="preserve">OSTAT POŽADAVKY - GEOTECHNICKÝ MONITORING NA POVRCHU 
Poznámka k souboru cen:   
Položka zahrnuje: - veškeré náklady spojené s objednatelem požadovanými pracemi Položka nezahrnuje: - x 
Poznámka k položce:   
Stabilitní posouzení, vč. úprav původních návrhů - 1 x za dobu prací   
zahrnuje veškeré náklady spojené s objednatelem požadovanými pracemi</t>
  </si>
  <si>
    <t>"(1966*1)`plocha úseku x rozsah zásahu v % pro redukci plochy svahu); plocha vegetace k odstranění platná k 03/2025 "_x000d_
 "Celkem "1966 = 1966,000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</si>
  <si>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Poznámka k položce:   
Odhadovaný objem materiálu z očisty skal. svahů k 03/2025"   
(1966*1*1*0,05)"plocha úseku x koeficient zohledňující členitost skalního masívu ks x rozsah zásahu v % pro redukci plochy svahu x hloubka zásahu); sběr volných kamenů/lokální očista skalní plochy od zvětralin a volných kamenů"   
(3353*1*1*0,05) "plocha úseku x koeficient zohledňující členitost skalního masívu ks x rozsah zásahu v % pro redukci plochy svahu x hloubka zásahu); ruční dočištění skalní plochy po strojním odtěžení od zvětralin a volných kamenů"</t>
  </si>
  <si>
    <t xml:space="preserve">"(1966*1*1*0,05)`plocha úseku x koeficient zohledňující členitost skalního masívu ks x rozsah zásahu v % pro redukci plochy svahu x hloubka zásahu)  
(3353*1*1*0,05) `plocha úseku x koeficient zohledňující členitost skalního masívu ks x rozsah zásahu v % pro redukci plochy svahu x hloubka zásahu) "_x000d_
 "Celkem "265,95 = 265,950 [B]</t>
  </si>
  <si>
    <t>Zakládání</t>
  </si>
  <si>
    <t>286311</t>
  </si>
  <si>
    <t>KOTVY SAMOZÁVRTNÉ V PODZEMÍ DL DO 3M ÚNOS DO 50KN</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</si>
  <si>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t>
  </si>
  <si>
    <t>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t>
  </si>
  <si>
    <t>289941</t>
  </si>
  <si>
    <t>ZPEVNĚNÍ SKALNÍCH PLOCH Z OCELOVÝCH SÍTÍ HOROLEZECKÝM ZPŮSOBEM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</si>
  <si>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3353 "Plocha sítě x koef. členitosti; plocha síťování"   
Polypropylenová trojrozměrná rohož extrudovaná na dvouzákrutovou ocelovou hexagonální síť s oky 60x80mm, antikorozní úprava PVC   
3353*1,2   
kroužky spojovací na sítě pro ochranu skal   
Síťování skalních stěn prováděné horolezeckou technikou montáž ocelového lana pro uchycení sítě průměru přes 10 mm   
Poznámka k položce:   
Lano šestipramenné 6x19 drátů pro zajištění ocel. sítě po obvodu, s PVC potahem, pr.10/12mm včetně spojovacího materiálu    
Obvodové lano sítě = (365+365+4+5)*koef..morfologie 1,1   
lano ocelové šestipramenné Pz+PVC 6x19 drátů D 10,0/12,0mm   
813*1,2   
svorka lanová Pz D 13mm</t>
  </si>
  <si>
    <t>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</si>
  <si>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783</t>
  </si>
  <si>
    <t>Dokončovací práce - nátěry</t>
  </si>
  <si>
    <t>78322</t>
  </si>
  <si>
    <t>PROTIKOROZ OCHRANA DOPLŇK OK NÁTĚREM VÍCEVRST</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</si>
  <si>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pol.č.32 * 0,06 * 2 "Počet trnů x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</si>
  <si>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</si>
  <si>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94490</t>
  </si>
  <si>
    <t>SK 01-00-02.4</t>
  </si>
  <si>
    <t>"(2869*0,6+950*0,6)+(2505*0,8+836*0,8)`plocha úseku x rozsah zásahu v % pro redukci plochy svahu); plocha vegetace k odstranění platná k 03/2025 "_x000d_
 "Celkem "4964,2 = 4964,200 [B]</t>
  </si>
  <si>
    <t>SK 01-00-02.5</t>
  </si>
  <si>
    <t>POPLATKY ZA SKLÁDKU - směsný stavební odpad</t>
  </si>
  <si>
    <t xml:space="preserve">POPLATKY ZA SKLÁDKU 
Poznámka k souboru cen:   
Položka zahrnuje: - veškeré poplatky provozovateli skládky související s uložením odpadu na skládce. Položka nezahrnuje: - x 
Poznámka k položce:   
Poznámka k položce:   
Poplatek za uložení na skládce (skládkovné) stavebního odpadu směsného kód odpadu 17 09 04 nekontaminované   
Položka obsahuje veškerou manipulaci s výkopkem,naložení,složení a odvoz na skládku vč.uložení a poplatku.</t>
  </si>
  <si>
    <t>R02811</t>
  </si>
  <si>
    <t>PRŮZKUMNÉ PRÁCE GEOTECHNICKÉ NA POVRCHU</t>
  </si>
  <si>
    <t xml:space="preserve">PRŮZKUMNÉ PRÁCE GEOTECHNICKÉ NA POVRCHU 
Poznámka k souboru cen:   
Položka zahrnuje: - veškeré náklady spojené s objednatelem požadovanými pracemi Položka nezahrnuje: - x 
Poznámka k položce:   
Průzkumné práce pro určení lokace drenážních vrtů   
zahrnuje veškeré náklady spojené s objednatelem požadovanými pracemi</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</si>
  <si>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strana:(1552*1+1425*1+1237*0,75)+(2242*1+1329*1+4855*0,75+1517*0,75+500*0,5+715*0,5)   
Levá strana: (3365*1)+(2573*1+2483*0,75)   
"plocha úseku x rozsah zásahu v % pro redukci plochy svahu); plocha vegetace k odstranění platná k 03/2025"</t>
  </si>
  <si>
    <t>"(1552*1+1425*1+1237*0,75)+(2242*1+1329*1+4855*0,75+1517*0,75+500*0,5+715*0,5)+(3365*1)+(2573*1+2483*0,75) "_x000d_
 "Celkem "20662,5 = 20662,500 [B]</t>
  </si>
  <si>
    <t>11221</t>
  </si>
  <si>
    <t>ODSTRANĚNÍ PAŘEZŮ D DO 0,5M</t>
  </si>
  <si>
    <t xml:space="preserve">ODSTRANĚNÍ PAŘEZŮ D DO 0,5M 
Poznámka k souboru cen:   
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 
Poznámka k položce:   
Odstranění pařezu ručně na svahu přes 1:5 do 1:2 o průměru pařezu na řezné ploše přes 200 do 300 mm</t>
  </si>
  <si>
    <t xml:space="preserve">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</si>
  <si>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11231</t>
  </si>
  <si>
    <t>ŠTĚPKOVÁNÍ PAŘEZŮ D DO 0,5M</t>
  </si>
  <si>
    <t xml:space="preserve">ŠTĚPKOVÁNÍ PAŘEZŮ D DO 0,5M 
Poznámka k souboru cen:   
Položka zahrnuje : - potřebný stroj a odvoz vyzískaného materiálu dle pokynů zadávací dokumentace, - položka je určena pro zpracování hmoty z odstraněných pařezů, které nebyly frézované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</si>
  <si>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 xml:space="preserve">Položka zahrnuje :
- potřebný stroj a odvoz vyzískaného materiálu dle pokynů zadávací dokumentace,
- položka je určena pro zpracování hmoty z odstraněných pařezů, které nebyly frézované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</si>
  <si>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11415</t>
  </si>
  <si>
    <t>ODSTRAN DLAŽEB VODNÍCH KORYT Z LOM KAM NA MC VČET PODKL</t>
  </si>
  <si>
    <t xml:space="preserve">ODSTRAN DLAŽEB VODNÍCH KORYT Z LOM KAM NA MC VČET PODKL 
Poznámka k souboru cen:   
Položka zahrnuje: - odstranění konstrukcí vodních koryt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Způsob měření: - měří se v m3 vybouraných hmot ve stavu před vybouráním 
Poznámka k položce:   
Rozebrání dlažeb nebo záhozů s naložením na dopravní prostředek dlažeb z lomového kamene nebo betonových tvárnic do cementové malty se spárami zalitými cementovou maltou   
Očištění lomového kamene nebo betonových tvárnic od malty   
Srovnání lomového kamene nebo betonových tvárnic s přemístěním do 10 m   
Třídění lomového kamene nebo betonových tvárnic podle druhu, velikosti nebo tvaru - strojně</t>
  </si>
  <si>
    <t xml:space="preserve">Položka zahrnuje:
- odstranění konstrukcí vodních koryt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Způsob měření:
- měří se v m3 vybouraných hmot ve stavu před vybouráním</t>
  </si>
  <si>
    <t>12383</t>
  </si>
  <si>
    <t>ODKOP PRO SPOD STAVBU SILNIC A ŽELEZNIC TŘ. II</t>
  </si>
  <si>
    <t xml:space="preserve">ODKOP PRO SPOD STAVBU SILNIC A ŽELEZNIC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Odkopávky a prokopávky ručně zapažené i nezapažené v hornině třídy těžitelnosti II skupiny 4   
Poznámka k položce:   
objem materiálu k odstranní v akumulačním prostoru v úseku km 91,050-91,150 - 25m3   
odkopávky a prokopávky pro založení betonového odvodňovacího žlabu v koruně svahu v úseku km 90,820-90,900 - 18,225m3   
odkopávky a prokopávky pro založení jímky - 1,8m3</t>
  </si>
  <si>
    <t>"25+18,225+1,8 "_x000d_
 "Celkem "45,025 = 45,025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</si>
  <si>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</si>
  <si>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strana:(1552*0,05*1+1425*0,05*1+1237*0,05*1)+(2242*0,05+1329*0,075*1+4855*0,1*0,8+1517*0,1*1+715*0,1*0,8)"plocha úseku x hloubka zásahu x rozsah zásahu v % pro redukci plochy svahu); odhadovaný objem materiálu z očisty skal. svahů k 03/2025"   
Levá strana: (3365*0,05*1)+(2573*0,05*0,5+2483*0,1*1)   
"plocha úseku x hloubka zásahu x rozsah zásahu v % pro redukci plochy svahu); odhadovaný objem materiálu z očisty skal. svahů k 03/2025"   
plocha 38,5 m2 * hl.zásahu 0,3 m "Terénní úpravy pro stavbu nového kamenného skluzu"</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</si>
  <si>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Odtěžení nestabilních hornin ze skalních stěn horolezeckou technikou s přehozením na vzdálenost do 3 m nebo s naložením na dopravní prostředek s použitím pneumatického nářadí   
"Poznámka k položce:  
Odtěžení nestabilních skalních bloků"</t>
  </si>
  <si>
    <t>17413</t>
  </si>
  <si>
    <t>ZÁSYP JAM A RÝH ZEMINOU SE ZHUTNĚNÍM ZE ZEMINY UPRAVENÉ POJIVY</t>
  </si>
  <si>
    <t xml:space="preserve">ZÁSYP JAM A RÝH ZEMINOU SE ZHUTNĚNÍM ZE ZEMINY UPRAVENÉ POJIVY 
Poznámka k souboru cen: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Poznámka k položce:   
Mokrý zásyp drenážních vrtů</t>
  </si>
  <si>
    <t>212657</t>
  </si>
  <si>
    <t>TRATIVODY KOMPL Z TRUB Z PLAST HM DN DO 300MM, RÝHA TŘ III</t>
  </si>
  <si>
    <t xml:space="preserve">TRATIVODY KOMPL Z TRUB Z PLAST HM DN DO 300MM,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Trativody z drenážních trubek pro liniové stavby a komunikace se zřízením štěrkového lože pod trubky a s jejich obsypem v otevřeném výkopu trubka korugovaná sendvičová PE-HD SN 4 neperforovaná DN 300</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</si>
  <si>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</si>
  <si>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21461C</t>
  </si>
  <si>
    <t>SEPARAČNÍ GEOTEXTILIE DO 300G/M2</t>
  </si>
  <si>
    <t xml:space="preserve">SEPARAČNÍ GEOTEXTILIE DO 300G/M2 
Poznámka k souboru cen:   
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</si>
  <si>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</si>
  <si>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26152</t>
  </si>
  <si>
    <t>VRTY PRO KOTVENÍ, INJEKTÁŽ A MIKROPILOTY NA POVRCHU TŘ. V D DO 100MM</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</si>
  <si>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Vrty pro lokální kotevní prvky * 4 m</t>
  </si>
  <si>
    <t>Položka zahrnuje:
- přemístění, montáž a demontáž vrtných souprav
- svislou dopravu zeminy z vrtu
- vodorovnou dopravu zeminy bez uložení na skládku
- případně nutné pažení dočasné (včetně odpažení) i trvalé
Položka nezahrnuje:
- x</t>
  </si>
  <si>
    <t>26154</t>
  </si>
  <si>
    <t>VRTY PRO KOTVENÍ, INJEKTÁŽ A MIKROPILOTY NA POVRCHU TŘ. V D DO 200MM</t>
  </si>
  <si>
    <t xml:space="preserve">VRTY PRO KOTVENÍ, INJEKTÁŽ A MIKROPILOTY NA POVRCHU TŘ. V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93 do 156 mm úklonu přes 45°, v hornině tř. V a VI   
Poznámka k položce:   
Vrty pro osazení sloupů plotů, horolezecky, prům. do156 mm, délka vrtu do 1,6 m  *1,6</t>
  </si>
  <si>
    <t>26162</t>
  </si>
  <si>
    <t>VRTY PRO KOTVENÍ, INJEKTÁŽ A MIKROPILOTY NA POVRCHU TŘ. VI D DO 100MM</t>
  </si>
  <si>
    <t xml:space="preserve">VRTY PRO KOTVENÍ, INJEKTÁŽ A MIKROPILOTY NA POVRCHU TŘ. VI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100 mm   
Prostup dren. Trubky DN100 do žlabu = 3 ks * 0,2 m</t>
  </si>
  <si>
    <t>26165</t>
  </si>
  <si>
    <t>VRTY PRO KOTVENÍ, INJEKTÁŽ A MIKROPILOTY NA POVRCHU TŘ. VI D DO 300MM</t>
  </si>
  <si>
    <t xml:space="preserve">VRTY PRO KOTVENÍ, INJEKTÁŽ A MIKROPILOTY NA POVRCHU TŘ. VI D DO 300MM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300 mm   
Prostup dren. Trubky DN300 do žlabu = 2 ks * 0,2 m</t>
  </si>
  <si>
    <t>272314</t>
  </si>
  <si>
    <t>ZÁKLADY Z PROSTÉHO BETONU DO C25/30</t>
  </si>
  <si>
    <t xml:space="preserve">ZÁKLADY Z PROSTÉHO 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Základový pás kamenného skluzu 0,5 * 0,5 * 1,25 m</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</si>
  <si>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</si>
  <si>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272365</t>
  </si>
  <si>
    <t>VÝZTUŽ ZÁKLADŮ Z OCELI 10505, B500B</t>
  </si>
  <si>
    <t xml:space="preserve">VÝZTUŽ ZÁKLADŮ Z OCELI 10505, B500B 
Poznámka k souboru cen:   
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</si>
  <si>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</si>
  <si>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285363</t>
  </si>
  <si>
    <t>KOTVENÍ NA POVRCHU Z BETONÁŘSKÉ VÝZTUŽE DL. DO 5M</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</si>
  <si>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CKT25 délky 3-5 m zainjektovaný cementovou maltou prováděný horolezecky   
"počet trnů pro lokální kotvení skalního svahu"   
Položka zahrnuje dodávku předepsané kotvy, případně její protikorozní úpravu, její osazení do vrtu, zainjektování a napnutí, případně opěrné deskynezahrnuje vrty</t>
  </si>
  <si>
    <t>Položka zahrnuje:
- dodávku předepsané kotvy, případně její protikorozní úpravu, její osazení do vrtu, zainjektování a napnutí, případně opěrné desky
Položka nezahrnuje:
- vrty</t>
  </si>
  <si>
    <t>285392</t>
  </si>
  <si>
    <t>DODATEČNÉ KOTVENÍ VLEPENÍM BETONÁŘSKÉ VÝZTUŽE D DO 16MM DO VRTŮ</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</si>
  <si>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Dodatečné vlepování betonářské výztuže včetně vyvrtání a vyčištění otvoru cementovou aktivovanou maltou průměr výztuže 12 mm   
Poznámka k položce:   
Kotvičky pro výztuž KAMENNÉHO SKLUZU z betonářské oceli délky 400 mm pr. 12 mm do cementové malty, hloubky kotvení do 300 mm    
"plocha žlabu 38,5 m2 *5 ks kotviček/m2 * 0,4 m"</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</si>
  <si>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</si>
  <si>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"počet trnů pro kotvení ocel.sítí plochy 964 m2  285,000   
"počet trnů pro kotvení ocel.sítí plochy 934 m2  276,000   
"počet trnů pro kotvení ocel.sítí plochy 1358 m2  402,000   
"počet trnů pro kotvení ocel.sítí plochy 320 m2  105,000   
"počet trnů pro kotvení ocel.sítí plochy 2807 m2  830,000   
"počet trnů pro kotvení ocel.sítí plochy 1768 m2  523,000   
1/3 počet trnů pro kotvení ocel.sítí plochy 2993 m2 295,000   
1/2 počet trnů pro kotvení ocel.sítí plochy 443 m2  66,000   
1/3 počet trnů pro kotvení ocel.sítí plochy 1836 m2 181,000</t>
  </si>
  <si>
    <t>R212627</t>
  </si>
  <si>
    <t>TRATIVODY KOMPL Z TRUB Z PLAST HM DN DO 100MM, RÝHA TŘ III</t>
  </si>
  <si>
    <t xml:space="preserve">TRATIVODY KOMPL Z TRUB Z PLAST HM DN DO 100MM,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Neperforovaná drenážní trubka DN100, vyústění drenážních vrtů do odvodňovacího žlabu</t>
  </si>
  <si>
    <t xml:space="preserve">TRATIVODY KOMPL Z TRUB Z PLAST HM DN DO 100MM,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Perforovaná drenážní trubka DN90 drenážního vrtu délky 10 m * 3 ks</t>
  </si>
  <si>
    <t>R261516</t>
  </si>
  <si>
    <t>VRTY PRO KOTV, INJEKT, MIKROPIL NA POVRCHU TŘ V D DO 80MM</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</si>
  <si>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t>
  </si>
  <si>
    <t>"1018*3 "_x000d_
 "Celkem "3054 = 3054,000 [B]</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</si>
  <si>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Vrty pro osazení sloupků pr. 32 mm, délka vrtu do 1,2 m, horolezecky</t>
  </si>
  <si>
    <t>R2616</t>
  </si>
  <si>
    <t>VRTY PRO KOTVENÍ, INJEKTÁŽ A MIKROPILOTY NA POVRCHU TŘ. VI D DO 200MM</t>
  </si>
  <si>
    <t xml:space="preserve">VRTY PRO KOTVENÍ, INJEKTÁŽ A MIKROPILOTY NA POVRCHU TŘ. VI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Maloprofilové vrty jádrové průměru přes 93 do 156 mm v omezeném prostoru do úklonu 45° v hl 0 až 25 m v hornině tř. V a VI   
Drenážní vrty 3 ks do 10 m</t>
  </si>
  <si>
    <t>R285361</t>
  </si>
  <si>
    <t>KOTVENÍ NA POVRCHU Z BETONÁŘSKÉ VÝZTUŽE DL. DO 3M</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</si>
  <si>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CKT22 délky do 3 m zainjektovaný cementovou maltou prováděný horolezecky   
Položka zahrnuje dodávku předepsané kotvy, případně její protikorozní úpravu, její osazení do vrtu, zainjektování a napnutí, případně opěrné desky nezahrnuje vrty   
2/3 počet trnů pro kotvení ocel.sítí plochy 2993 m2 - 590 ks   
1/2 počet trnů pro kotvení ocel.sítí plochy 443 m2 - 66 ks   
2/3 počet trnů pro kotvení ocel.sítí plochy 1836 m2 pol.č. - 362 ks</t>
  </si>
  <si>
    <t>"590+66+362 "_x000d_
 "Celkem "1018 = 1018,000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</si>
  <si>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"položka zahrnuje dodávku předepsané kotvy, případně její protikorozní úpravu, její osazení do vrtu, zainjektování   
nezahrnuje vrty"</t>
  </si>
  <si>
    <t>"4+12+7+2+6+8+11+32+7+8+14 "_x000d_
 "Celkem "111 = 111,000 [B]</t>
  </si>
  <si>
    <t>R289941</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</si>
  <si>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Vysokopevnostní ocelová dvouzákrutová síť s rozměrem ok 80 x 100 mm, drátem O 2,7 s výrobně vpleteným lanem O 8 po 1,0 m - antikorzní úprava PVC, specifikace viz příloha 1.204 ( ocel síť typ 2)   
443"1,2Plocha sítě x koef. členitosti; plocha síťování v úseku km cca 91,128 – 91,160"   
svorka lanová Pz D 10mm   
Montáž ocelového lana D do 10 mm pro uchycení sítí prováděná horolezeckou technikou   
lano ocelové šestipramenné Pz+PVC 6x19 drátů D 8,0/10,0mm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</si>
  <si>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Vysokopevnostní ocelová dvouzákrutová síť s rozměrem ok 80 x 100 mm, drátem O 2,7/3,7 s výrobně vpleteným lanem O 6/8 po 0,5 m + exrudovaná polypropylen. trojrozměrná rohož na ocelovou výztužnou síť - antikorzní úprava PVC, specifikace viz příloha 1.204    
kroužky spojovací na sítě pro ochranu skal   
Síťování skalních stěn prováděné horolezeckou technikou montáž ocelového lana pro uchycení sítě průměru přes 10 mm   
lano ocelové šestipramenné Pz+PVC 6x19 drátů D 10,0/12,0mm   
svorka lanová Pz D 13mm</t>
  </si>
  <si>
    <t>ZPEVNĚNÍ SKALNÍCH PLOCH Z OCELOVÝCH SÍTÍ HOROLEZECKÝM ZPŮSOBEM - demontáž sítě</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</si>
  <si>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Demontáž původní ochranné sítě TENSAR</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</si>
  <si>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Ocelová dvouzákrutová síť s rozměrem ok 60 x 80 mm, drátem O 2,2/3,2 + exrudovaná polypropylen. trojrozměrná rohož na ocelovou výztužnou síť - antikorzní úprava PVC, specifikace viz příloha 1.204   ( ocel síť typ 1)   
kroužky spojovací na sítě pro ochranu skal   
Montáž ocelového lana D přes 10 mm pro uchycení sítí prováděná horolezeckou technikou   
lano ocelové šestipramenné Pz+PVC 6x19 drátů D 10,0/12,0mm   
svorka lanová Pz D 13mm</t>
  </si>
  <si>
    <t>38212</t>
  </si>
  <si>
    <t>KOMPL KONSTR NÁDRŽÍ Z DÍLCŮ ŽELEZOBET</t>
  </si>
  <si>
    <t xml:space="preserve">KOMPL KONSTR NÁDRŽÍ Z DÍLCŮ ŽELEZOBET 
Poznámka k souboru cen:   
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 
Poznámka k položce:   
Zřízení sběrné jímky z betonových prefabrikátů plochy do 2 m2   
betonový prefabrikát - jímka 1*1,5*1,2 vč.zákrytové desky a poklopu/mříže</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</si>
  <si>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</si>
  <si>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R33817C</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</si>
  <si>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plot 1 km 90,550-90,619 (délka plotu  69 m / osová vzdálenost sloupků á 3 m ) + 1 krajní sloupek  24,000   
plot 2 km 90,607-90,661 (délka plotu  54 m / osová vzdálenost sloupků á 3 m ) + 1 krajní sloupek  19,000   
plot 3 km 90,659-90,683 (délka plotu  24 m / osová vzdálenost sloupků á 3 m ) + 1 krajní sloupek  9,000   
plot 4 km 90,681-90,735 (délka plotu  54 m / osová vzdálenost sloupků á 3 m ) + 1 krajní sloupek  19,000   
plot 5 km 90,744-90,900 (délka plotu  156 m / osová vzdálenost sloupků á 3 m ) + 1 krajní sloupek  53,000   
plot 6 km 90,820-90,853 (délka plotu  33 m / osová vzdálenost sloupků á 3 m ) + 1 krajní sloupek  12,000   
plot 7 km 90,852-90,899 (délka plotu  48 m / osová vzdálenost sloupků á 3 m ) + 1 krajní sloupek  17,000   
plot 8 km 90,898-91,072 (délka plotu  177 m / osová vzdálenost sloupků á 3 m ) + 1 krajní sloupek  60,000   
plot 9 km 90,528-90,735 (délka plotu  207 m / osová vzdálenost sloupků á 3 m ) + 1 krajní sloupek  70,000   
plot 10 km 90,744-90,981(délka plotu  237 m / osová vzdálenost sloupků á 3 m ) + 1 krajní sloupek  80,000</t>
  </si>
  <si>
    <t>Vodorovné konstrukce</t>
  </si>
  <si>
    <t>451313</t>
  </si>
  <si>
    <t>PODKLADNÍ A VÝPLŇOVÉ VRSTVY Z PROSTÉHO BETONU C16/20</t>
  </si>
  <si>
    <t xml:space="preserve">PODKLADNÍ A VÝPLŇOVÉ VRSTVY Z PROSTÉHO BETONU C16/20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</si>
  <si>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465512</t>
  </si>
  <si>
    <t>DLAŽBY Z LOMOVÉHO KAMENE NA MC</t>
  </si>
  <si>
    <t xml:space="preserve">DLAŽBY Z LOMOVÉHO KAMENE NA MC 
Poznámka k souboru cen:   
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</si>
  <si>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</si>
  <si>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767912</t>
  </si>
  <si>
    <t>OPLOCENÍ Z DRÁTĚNÉHO PLETIVA POZINKOVANÉHO VYSOKOPEVNOSTNÍHO</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</si>
  <si>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90,550-90,619 (délka plotu  69 m * 2,0 m šířka pletiva)  138,000   
plot 2 km 90,607-90,661 (délka plotu  54 m * 2,0 m šířka pletiva)  108,000   
plot 3 km 90,659-90,683 (délka plotu  24 m * 2,0 m šířka pletiva)  48,000   
plot 4 km 90,681-90,735 (délka plotu  54 m* 2,0 m šířka pletiva)  108,000   
plot 5 km 90,744-90,900 (délka plotu  156 m * 2,0 m šířka pletiva)  312,000   
plot 6 km 90,820-90,853 (délka plotu  33 m * 2,0 m šířka pletiva)  66,000   
plot 7 km 90,852-90,899 (délka plotu  48 m * 2,0 m šířka pletiva)  96,000   
plot 8 km 90,898-91,072 (délka plotu  177 m* 2,0 m šířka pletiva)  354,000   
plot 9 km 90,528-90,735 (délka plotu  207 m * 2,0 m šířka pletiva)  414,000   
plot 10 km 90,744-90,981(délka plotu  237 m* 2,0 m šířka pletiva)  474,000   
plot v km 91,065-91,131 (délka plotu  66 m * 3,0 m šířka pletiva)  198,000   
síť na skálu s oky 80x100mm s vpleteným lanem po 1000mm   
"Poznámka k položce:  
Výplň plotu v km 91,065-91,131  
198 z pol.č61 * 1,2 'Přepočtené koeficientem množství "   
síť na skálu s oky 80x100mm povrch galfan D 2,7mm   
Výplň plotů z pol.č.61 (138+108+48+108+312+66+96+354+414+474m2)*1,2 'Přepočtené koeficientem množství   
Záchytný plot prováděný horolezeckou technikou montáž ztužujících lan k pletivu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90,550-90,619 (délka plotu  69 m* počet lan 3 ks)+(počet vyvaz.kotev * délka lana 3m) "  223,000   
"plot 2 km 90,607-90,661 (délka plotu  54 m* počet lan 5 ks)+(počet vyvaz.kotev * délka lana 3m) "  310,000   
"plot 3 km 90,659-90,683 (délka plotu  24 m* počet lan 5 ks)+(počet vyvaz.kotev * délka lana 3m) "  145,000   
"plot 4 km 90,681-90,735 (délka plotu  54 m* počet lan 3 ks)+(počet vyvaz.kotev * délka lana 3m) "  172,000   
"plot 5 km 90,744-90,900 (délka plotu  156 m* počet lan 3 ks)+(počet vyvaz.kotev * délka lana 3m) "  490,000   
"plot 6 km 90,820-90,853 (délka plotu  33 m* počet lan 5 ks)+(počet vyvaz.kotev * délka lana 3m) "  193,000   
"plot 7 km 90,852-90,899 (délka plotu  48 m* počet lan 5 ks)+(počet vyvaz.kotev * délka lana 3m) "  277,000   
"plot 8 km 90,898-91,072 (délka plotu  177 m* počet lan 5 ks)+(počet vyvaz.kotev * délka lana 3m) "  985,000   
"plot 9 km 90,528-90,735 (délka plotu  207 m* počet lan 3 ks)+(počet vyvaz.kotev * délka lana 3m) "  646,000   
"plot 10 km 90,744-90,981(délka plotu  237 m* počet lan 3 ks)+(počet vyvaz.kotev * délka lana 3m) "  739,000   
"91,065-91,131 (délka plotu  66 m* počet lan 7 ks)+(počet vyvaz.kotev * délka lana 3m) "  531,000   
lano ocelové šestipramenné Pz 6x19 drátů D 10,0mm   
svorka lanová Pz D 13mm   
kroužky spojovací na sítě pro ochranu skal</t>
  </si>
  <si>
    <t>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</si>
  <si>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pol.č.31 + 32 + 26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   
"((97 * 0,015) + (363 * 0,305))*2""(nátěr hlav kotevních prvků + nátěr sloupků) x počet nátěrů"" "   
"((14 * 0,015) + (23 * 1,260))*2""(nátěr hlav kotevních prvků + nátěr sloupků) x počet nátěrů"" "</t>
  </si>
  <si>
    <t>Vedení trubní dálková a přípojná</t>
  </si>
  <si>
    <t>89516</t>
  </si>
  <si>
    <t>DRENÁŽNÍ napojení</t>
  </si>
  <si>
    <t xml:space="preserve">DRENÁŽNÍ VÝUSŤ Z BETON DÍLCŮ 
Poznámka k souboru cen:   
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 
Poznámka k položce:   
Úprava napojení drenážní trubky na žlab v patě svahu     
Drenážní vrty   3,000   
Kamenný skluz 2 ks z jímky + 2 ks do žlabu  4,000</t>
  </si>
  <si>
    <t>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t>
  </si>
  <si>
    <t>89536</t>
  </si>
  <si>
    <t>DRENÁŽNÍ VÝUSŤ Z PROST BETONU</t>
  </si>
  <si>
    <t xml:space="preserve">DRENÁŽNÍ VÝUSŤ Z PROST BETONU 
Poznámka k souboru cen:   
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</si>
  <si>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</si>
  <si>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899122</t>
  </si>
  <si>
    <t>MŘÍŽE LITINOVÉ SAMOSTATNÉ</t>
  </si>
  <si>
    <t xml:space="preserve">MŘÍŽE LITINOVÉ SAMOSTATNÉ 
Poznámka k souboru cen:   
Položka zahrnuje: - dodávku a osazení předepsané mříže včetně rámu Položka nezahrnuje: - x</t>
  </si>
  <si>
    <t>Položka zahrnuje:
- dodávku a osazení předepsané mříže včetně rámu
Položka nezahrnuje:
- x</t>
  </si>
  <si>
    <t>917426</t>
  </si>
  <si>
    <t>CHODNÍKOVÉ OBRUBY Z KAMENNÝCH OBRUBNÍKŮ ŠÍŘ 250MM</t>
  </si>
  <si>
    <t xml:space="preserve">CHODNÍKOVÉ OBRUBY Z KAMENNÝCH OBRUBNÍKŮ ŠÍŘ 250MM 
Poznámka k souboru cen:   
Položka zahrnuje: - dodání a pokládku betonových obrubníků o rozměrech předepsaných zadávací dokumentací - betonové lože i boční betonovou opěrku Položka nezahrnuje: - x 
Poznámka k položce:   
Osazení obrubníku kamenného stojatého s boční opěrou do lože z betonu prostého - lem kamenného skluzu</t>
  </si>
  <si>
    <t>Položka zahrnuje:
- dodání a pokládku betonových obrubníků o rozměrech předepsaných zadávací dokumentací
- betonové lože i boční betonovou opěrku
Položka nezahrnuje:
- x</t>
  </si>
  <si>
    <t>935232</t>
  </si>
  <si>
    <t>PŘÍKOPOVÉ ŽLABY Z BETON TVÁRNIC ŠÍŘ DO 1200MM DO BETONU TL 100MM</t>
  </si>
  <si>
    <t xml:space="preserve">PŘÍKOPOVÉ ŽLABY Z BETON TVÁRNIC ŠÍŘ DO 1200MM DO BETONU TL 100MM 
Poznámka k souboru cen:   
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</si>
  <si>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</si>
  <si>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 xml:space="preserve">OCHRANNÁ KONSTRUKCE 
Poznámka k souboru cen:   
Položka zahrnuje: - dovoz, montáž, údržbu, opotřebení (nájemné), demontáž, konzervaci, odvoz Položka nezahrnuje: - x 
Poznámka k položce:   
Síť ochranná zavěšená na konstrukci lešení z textilie z umělých vláken montáž   
Síť ochranná zavěšená na konstrukci lešení z textilie z umělých vláken příplatek k ceně za každý den použití   
Síť ochranná zavěšená na konstrukci lešení z textilie z umělých vláken demontáž</t>
  </si>
  <si>
    <t>SK 01-00-02.6</t>
  </si>
  <si>
    <t>02960</t>
  </si>
  <si>
    <t>02971</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</si>
  <si>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strana:(1420*1)+(1478*1+2759*1+5887*1+6120*0,8)  
Levá strana: (2199*1)+(8835*1)  
""plocha úseku x rozsah zásahu v % pro redukci plochy svahu); plocha vegetace k odstranění platná k 03/2025"""</t>
  </si>
  <si>
    <t>"(1420*1)+(1478*1+2759*1+5887*1+6120*0,8)+(2199*1)+(8835*1) "_x000d_
 "Celkem "27474 = 27474,000 [B]</t>
  </si>
  <si>
    <t xml:space="preserve">ODKOP PRO SPOD STAVBU SILNIC A ŽELEZNIC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Odkopávky a prokopávky ručně zapažené i nezapažené v hornině třídy těžitelnosti II skupiny 4   
Poznámka k položce:   
odkopávky a prokopávky pro založení jímky</t>
  </si>
  <si>
    <t>"1,8 "_x000d_
 "Celkem "1,8 = 1,800 [B]</t>
  </si>
  <si>
    <t>R12891</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</si>
  <si>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strana:(1420*0,05*1)+(1478*0,05*1+2759*0,05*1+6120*0,1*0,8*1)"plocha úseku x hloubka zásahu x rozsah zásahu v % pro redukci plochy svahu); odhadovaný objem materiálu z očisty skal. svahů k 03/2025"  1 067,000   
Levá strana:  (2199*0,05*1)+(8835*0,05*0,5) "plocha úseku x hloubka zásahu x rozsah zásahu v % pro redukci plochy svahu); odhadovaný objem materiálu z očisty skal. svahů k 03/2025"  331,000   
plocha 76,0 m2 * hl.zásahu 0,3 m "Terénní úpravy pro stavbu nového kamenného skluzu"  22,800</t>
  </si>
  <si>
    <t>"1067+331+22,8 "_x000d_
 "Celkem "1420,8 = 1420,800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</si>
  <si>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Odtěžení nestabilních hornin ze skalních stěn horolezeckou technikou s přehozením na vzdálenost do 3 m nebo s naložením na dopravní prostředek s použitím pneumatického nářadí   
"Poznámka k položce:  
Odtěžení nestabilních skalních bloků"  20,000   
Odtěžení prostoru pro osaení sloupků dynamické bariéry  0,800</t>
  </si>
  <si>
    <t>"20+0,8 "_x000d_
 "Celkem "20,8 = 20,800 [B]</t>
  </si>
  <si>
    <t>261516</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</si>
  <si>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"Poznámka k položce:  
Vrty pro lokální kotevní prvky =  * 3-5 m"  80,000   
Vrty pro kotvení lanové sítě 180 m2   * 4 m  488,000   
Vrty pro kotvení lanové sítě 306 m2   * 4 m  832,000   
Vrty pro kotvení vyvazovacích horních lan DB, O vrtu = 70 mm délky 2 m * (8+9) ks  34,000   
Vrty pro kotvení bočních lan DB, O vrtu = 90 mm délky 3 m* (2+2) ks  12,000   
Vrty pro kotvení základových desek DB, O vrtu = 60 mm délky 2 m* 2 ks v patce * (7+8) ks patek  60,000</t>
  </si>
  <si>
    <t>"80+488+832+34+12+60 "_x000d_
 "Celkem "1506 = 1506,000 [B]</t>
  </si>
  <si>
    <t>272324</t>
  </si>
  <si>
    <t>ZÁKLADY ZE ŽELEZOBETONU DO C25/30</t>
  </si>
  <si>
    <t xml:space="preserve">ZÁKLADY ZE ŽELEZOBETONU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 
Poznámka k položce:   
"Poznámka k položce:  
ŽB patka DB o půdorys.rozměru 0,35 * 0,6 * výšce 0,5 m * (7+8ks)   
"</t>
  </si>
  <si>
    <t xml:space="preserve">VÝZTUŽ ZÁKLADŮ Z OCELI 10505, B500B 
Poznámka k souboru cen:   
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 
Poznámka k položce:   
Výztuž pro ŽB základ kamenného skluzu  0,021   
Výztuž pro ŽB patky dynamických bariér  0,030</t>
  </si>
  <si>
    <t>281611</t>
  </si>
  <si>
    <t>INJEKTOVÁNÍ NÍZKOTLAKÉ Z CEMENTOVÝCH POJIV NA POVRCHU</t>
  </si>
  <si>
    <t xml:space="preserve">INJEKTOVÁNÍ NÍZKOTLAKÉ Z CEMENTOVÝCH POJIV NA POVRCHU 
Poznámka k souboru cen:   
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 
Poznámka k položce:   
Injektování kotevních prvků dynamických bariér   
"Poznámka k položce:  
Injektáž kotevních prvků dynamické bariéry pomocí cementové zálivky   
"</t>
  </si>
  <si>
    <t>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</si>
  <si>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"Poznámka k položce:  
CKT25 délky 3-5 m zainjektovaný cementovou maltou prováděný horolezecky  
""počet trnů pro lokální kotvení skalního svahu"""  20,000   
CKT25 délky 4 m zainjektovaný cementovou maltou prováděný horolezecky     
km 91,870-91,900:počet trnů pro kotvení ocel.sítí plochy 180 m2 "  122,000   
km 92,040-92,060: počet trnů pro kotvení ocel.sítí plochy 306 m2 "  208,000   
Položka zahrnuje dodávku předepsané kotvy, případně její protikorozní úpravu, její osazení do vrtu, zainjektování a napnutí, případně opěrné deskynezahrnuje vrty</t>
  </si>
  <si>
    <t>"20+122+208 "_x000d_
 "Celkem "350 = 350,000 [B]</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</si>
  <si>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Dodatečné vlepování betonářské výztuže včetně vyvrtání a vyčištění otvoru cementovou aktivovanou maltou průměr výztuže 12 mm   
Poznámka k položce:   
Kotvičky pro výztuž KAMENNÉHO SKLUZU z betonářské oceli délky 400 mm pr. 12 mm do cementové malty, hloubky kotvení do 300 mm    
"plocha žlabu40 m2 *5 ks kotviček/m2 * 0,4 m"</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</si>
  <si>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km 91,395-91,495: počet trnů pro kotvení ocel.sítí plochy 1330 m2   393,000   
km 91,500-91,565:počet trnů pro kotvení ocel.sítí plochy 1405 m2   415,000   
km 91,370-91,495: počet trnů pro kotvení ocel.sítí plochy 1960 m2   580,000   
km 91,500 - 91,875:počet trnů pro kotvení ocel.sítí plochy 2787 m2  824,000   
km 91,865-92,055:1/2 počet trnů pro kotvení ocel.sítí plochy 2208 m2  326,000   
kotevní prvky sítí pro vykrytí depresí dynamických bariér  14,000</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</si>
  <si>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 pol.č.56*1,2"  123,600   
Vrty pro osazení sloupků pr. 32 mm, délka vrtu do 1,2 m, horolezecky = pol.č.59*1,2  174,000   
"""položka zahrnuje:    
přemístění, montáž a demontáž vrtných souprav    
svislou dopravu zeminy z vrtu    
vodorovnou dopravu zeminy bez uložení na skládku    
případně nutné pažení dočasné (včetně odpažení) i trvalé""   
"</t>
  </si>
  <si>
    <t>"123,6+174 "_x000d_
 "Celkem "297,6 = 297,600 [B]</t>
  </si>
  <si>
    <t>r2616</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</si>
  <si>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"Poznámka k položce:  
CKT22 délky do 3 m zainjektovaný cementovou maltou prováděný horolezecky  
Položka zahrnuje dodávku předepsané kotvy, případně její protikorozní úpravu, její osazení do vrtu, zainjektování a napnutí, případně opěrné desky nezahrnuje vrty"     
1/2 počet trnů pro kotvení ocel.sítí plochy 2208 m2 "  326,000</t>
  </si>
  <si>
    <t>"326 "_x000d_
 "Celkem "326 = 326,000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</si>
  <si>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""položka zahrnuje dodávku předepsané kotvy, případně její protikorozní úpravu, její osazení do vrtu, zainjektování  
nezahrnuje vrty""   
"</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</si>
  <si>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Dvouzákrut. ocelová síť 60x80 nebo 80x100mm, prům. drátu sítě min. 2,7mm úprava PVC, specifikace viz příloha 1.205  (doplňková ocel síť typ 4)   
486"1,2Plocha sítě x koef. členitosti; plocha síťování v úseku km cca 91,128 – 91,160"   
svorka lanová Pz D 13mm   
Montáž ocelového lana D přes 10 mm pro uchycení sítí prováděná horolezeckou technikou   
lano ocelové šestipramenné Pz+PVC 6x19 drátů D 10/12,0mm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</si>
  <si>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Lanová síť s oky 30 x 30 mm s O lana 10 mm - antikorzní úprava PVC, specifikace viz příloha 1.205  ( ocel síť typ 4)  
180""Plocha sítě x koef. členitosti; plocha síťování v úseku km cca 91,870-91,900"""  180,000   
306"Plocha sítě x koef. členitosti; plocha síťování v úseku km cca 92,040-92,060"  306,000</t>
  </si>
  <si>
    <t>"180+306 "_x000d_
 "Celkem "486 = 486,000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</si>
  <si>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Montáž dynamické bariéry prováděná horolezeckou technikou I. skupiny (odolnost do 1 000 kJ)   
Dodávka dynamická bariéra RB 750   
síť na skálu s oky 80x100mm s vpleteným lanem po 1000mm - Výplň deprese dynamické bariéry 105 m2 * 1,2 koef. Množství</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</si>
  <si>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     
plot 1 km 91,564-91,672 (délka plotu  12 m / osová vzdálenost sloupků á 3 m ) + 1 krajní sloupek  5,000   
plot 2 km 91,564-91,672 (délka plotu  24 m / osová vzdálenost sloupků á 3 m ) + 1 krajní sloupek  9,000   
plot 3 km 91,564-91,672 (délka plotu  45 m / osová vzdálenost sloupků á 3 m ) + 1 krajní sloupek  16,000   
plot 4 km 91,564-91,672 (délka plotu  6 m / osová vzdálenost sloupků á 3 m ) + 1 krajní sloupek  3,000   
plot 5 km 91,564-91,672 (délka plotu  27 m / osová vzdálenost sloupků á 3 m ) + 1 krajní sloupek  10,000   
plot 6 km 91,673-91,865 (délka plotu  32 m / osová vzdálenost sloupků á 3 m ) + 1 krajní sloupek  12,000   
plot 7 km 91,673-91,865 (délka plotu  6 m / osová vzdálenost sloupků á 3 m ) + 1 krajní sloupek  3,000   
plot 8 km 91,673-91,865 (délka plotu  58 m / osová vzdálenost sloupků á 3 m ) + 1 krajní sloupek  21,000   
plot 9 km 91,673-91,865 (délka plotu  6 m / osová vzdálenost sloupků á 3 m ) + 1 krajní sloupek  3,000   
plot 10 km 91,673-91,865 (délka plotu  60 m / osová vzdálenost sloupků á 3 m ) + 1 krajní sloupek  21,000   
plot 11 km 91,673-91,865 (délka plotu  6 m / osová vzdálenost sloupků á 3 m ) + 1 krajní sloupek  3,000   
plot 12 km 91,673-91,865 (délka plotu  30 m / osová vzdálenost sloupků á 3 m ) + 1 krajní sloupek  11,000   
plot 13 km 91,673-91,865 (délka plotu  81 m / osová vzdálenost sloupků á 3 m ) + 1 krajní sloupek  28,000</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</si>
  <si>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91,564-91,672 (délka plotu  12 m * 2,0 m šířka pletiva)  24,000   
plot 2 km 91,564-91,672 (délka plotu  24 m * 2,0 m šířka pletiva)  48,000   
plot 3 km 91,564-91,672 (délka plotu  45 m * 2,0 m šířka pletiva)  90,000   
plot 4 km 91,564-91,672 (délka plotu  6 m * 2,0 m šířka pletiva)  12,000   
plot 5 km 91,564-91,672 (délka plotu  27 m * 2,0 m šířka pletiva)  54,000   
plot 6 km 91,673-91,865 (délka plotu  32 m * 2,0 m šířka pletiva)  64,000   
plot 7 km 91,673-91,865 (délka plotu  6 m * 2,0 m šířka pletiva)  12,000   
plot 8 km 91,673-91,865 (délka plotu  58 m * 2,0 m šířka pletiva)  116,000   
plot 9 km 91,673-91,865 (délka plotu  6 m * 2,0 m šířka pletiva)  12,000   
plot 10 km 91,673-91,865 (délka plotu  60 m * 2,0 m šířka pletiva)  120,000   
plot 11 km 91,673-91,865 (délka plotu  6 m * 2,0 m šířka pletiva)  12,000   
plot 12 km 91,673-91,865 (délka plotu  30 m * 2,0 m šířka pletiva)  60,000   
plot 13 km 91,985-92,065 (délka plotu  81 m * 2,0 m šířka pletiva)  162,000   
vykrytí depresí dynamických bariér  105,000   
síť na skálu s oky 80x100mm povrch galfan D 2,7mm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91,564-91,672 (délka plotu  12 m* počet lan 5 ks)+(počet vyvaz.kotev * délka lana 3m) "  79,000   
"plot 2 km 91,564-91,672 (délka plotu  24 m* počet lan 5 ks)+(počet vyvaz.kotev * délka lana 3m) "  145,000   
"plot 3 km 91,564-91,672 (délka plotu  45 m* počet lan 5 ks)+(počet vyvaz.kotev * délka lana 3m) "  259,000   
"plot 4 km 91,564-91,672 (délka plotu  6 m* počet lan 5 ks)+(počet vyvaz.kotev * délka lana 3m) "  46,000   
"plot 5 km 91,564-91,672 (délka plotu  27 m* počet lan 5 ks)+(počet vyvaz.kotev * délka lana 3m) "  160,000   
"plot 6 km 91,673-91,865 (délka plotu  32 m* počet lan 5 ks)+(počet vyvaz.kotev * délka lana 3m) "  188,000   
"plot 7 km 91,673-91,865 (délka plotu  6 m* počet lan 5 ks)+(počet vyvaz.kotev * délka lana 3m) "  46,000   
"plot 8 km 91,673-91,865 (délka plotu  58 m* počet lan 5 ks)+(počet vyvaz.kotev * délka lana 3m) "  333,000   
"plot 9 km 91,673-91,865 (délka plotu  6 m* počet lan 5 ks)+(počet vyvaz.kotev * délka lana 3m) "  46,000   
"plot 10 km 91,673-91,865 (délka plotu  60 m* počet lan 5 ks)+(počet vyvaz.kotev * délka lana 3m) "  343,000   
"plot 11 km 91,673-91,865 (délka plotu  6 m* počet lan 5 ks)+(počet vyvaz.kotev * délka lana 3m) "  46,000   
"plot 12 km 91,673-91,865 (délka plotu  30 m* počet lan 5 ks)+(počet vyvaz.kotev * délka lana 3m) "  178,000   
"plot 13 km 91,985-92,065 (délka plotu  81 m* počet lan 5 ks)+(počet vyvaz.kotev * délka lana 3m) "  457,000   
obvodové lano ocel.sítě pro vykrytí depresí dynamických bariér  161,000</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</si>
  <si>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t>
  </si>
  <si>
    <t>"387,36+45,77 "_x000d_
 "Celkem "433,13 = 433,130 [B]</t>
  </si>
  <si>
    <t>SK 01-00-02.7</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</si>
  <si>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strana:(4670*0,6+3326*1+2637*1)  
Levá strana:(2562*1)  
""plocha úseku x rozsah zásahu v % pro redukci plochy svahu); plocha vegetace k odstranění platná k 03/2025"""</t>
  </si>
  <si>
    <t>"(4670*0,6+3326*1+2637*1)+(2562*1) "_x000d_
 "Celkem "11327 = 11327,000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</si>
  <si>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strana:(4670*0,01*0,8+3326*0,1*1)"plocha úseku x hloubka zásahu x rozsah zásahu v % pro redukci plochy svahu); odhadovaný objem materiálu z očisty skal. svahů k 03/2025"  706,000   
Pravá strana: Lokální sběr volných kamenů z plochy 2637 m2  2,500   
Levá strana: Lokální sběr volných kamenů z plochy 2562 m2  3,500</t>
  </si>
  <si>
    <t>"706+2,5+3,5 "_x000d_
 "Celkem "712 = 712,000 [B]</t>
  </si>
  <si>
    <t>212617</t>
  </si>
  <si>
    <t>TRATIVODY KOMPL Z TRUB Z PLAST HMOT DN DO 80MM, RÝHA TŘ III</t>
  </si>
  <si>
    <t xml:space="preserve">TRATIVODY KOMPL Z TRUB Z PLAST HMOT DN DO 80MM,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Trativody bez lože z drenážních trubek plastových flexibilních D 80 mm   
Poznámka k položce:  
Drenážní trubka DN80 - práce + materiál   
10 m + 3*0,5 pro vývod; délka dren. trubky""</t>
  </si>
  <si>
    <t>"10+(3*0,5) "_x000d_
 "Celkem "11,5 = 11,500 [B]</t>
  </si>
  <si>
    <t>21363</t>
  </si>
  <si>
    <t>DRENÁŽNÍ VRSTVY Z GEOMATRACE</t>
  </si>
  <si>
    <t xml:space="preserve">DRENÁŽNÍ VRSTVY Z GEOMATRACE 
Poznámka k souboru cen:   
Položka zahrnuje: - dodávku předepsané geomatrace pro drenážní vrstvu, včetně mimostaveništní a vnitrostaveništní dopravy - provedení drenážní vrstvy předepsaných rozměrů a předepsaného tvaru Položka nezahrnuje: - x 
Poznámka k položce:   
Drenážní komplet    
"Poznámka k položce:  
Drenážní systém např. MacDrain, včetně montáže   
=59*1,2 ""Plocha SB * koef.členitosti;plocha drenážního systému* rozsah plochy""   
""Poznámka k souboru cen:  
Položka zahrnuje: - dodávku předepsané geotextilie (včetně nutných přesahů) pro drenážní vrstvu, včetně mimostaveništní a vnitrostaveništní dopravy- provedení drenážní vrstvy předepsaných rozměrů a předepsaného tvaru""   
"</t>
  </si>
  <si>
    <t>Položka zahrnuje:
- dodávku předepsané geomatrace pro drenážní vrstvu, včetně mimostaveništní a vnitrostaveništní dopravy
- provedení drenážní vrstvy předepsaných rozměrů a předepsaného tvaru
Položka nezahrnuje:
- x</t>
  </si>
  <si>
    <t>2259</t>
  </si>
  <si>
    <t>Převázka ocelová pro ukotvení záporového pažení pro jakoukoliv délku převázky zdvojená</t>
  </si>
  <si>
    <t xml:space="preserve">Převázka ocelová pro ukotvení záporového pažení pro jakoukoliv délku převázky zdvojená 
Poznámka k položce:   
Převázka ocelová pro ukotvení záporového pažení pro jakoukoliv délku převázky zdvojená   
2x profil U 120 délky 3 m = 4 řady * (délka 3*3ks) * hmotnost 13,40 kg/m</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</si>
  <si>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Vrty pro lokální kotevní prvky = vrt  * 4 m"  80,000   
km 92,405-92,415: Vrty pro kotevní prvky sítí 108 m2  = 74 * 4 m  296,000   
km 92,485-92,500: Vrty pro kotevní stříkaného betonu 176 m2 = (29+24) * 5 m  265,000</t>
  </si>
  <si>
    <t>"80+296+265 "_x000d_
 "Celkem "641 = 641,000 [B]</t>
  </si>
  <si>
    <t xml:space="preserve">VRTY PRO KOTVENÍ, INJEKTÁŽ A MIKROPILOTY NA POVRCHU TŘ. V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93 do 156 mm úklonu přes 45°, v hornině tř. V a VI   
Poznámka k položce:  
Vrty pro osazení sloupů plotů, horolezecky, prům. do156 mm, délka vrtu do 1,2 m = vrt*1,2"  12,000</t>
  </si>
  <si>
    <t>"12 "_x000d_
 "Celkem "12 = 12,000 [B]</t>
  </si>
  <si>
    <t xml:space="preserve">VRTY PRO KOTVENÍ, INJEKTÁŽ A MIKROPILOTY NA POVRCHU TŘ. VI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100 mm     
Prostup dren. Trubky DN100 do žlabu = 3 ks * 0,2 m  0,600   
Prostup dren. Trubky DN80 do žlabu = 3 ks * 0,2 m  0,600</t>
  </si>
  <si>
    <t>"6*0,2 "_x000d_
 "Celkem "1,2 = 1,200 [B]</t>
  </si>
  <si>
    <t xml:space="preserve">ZÁKLADY Z PROSTÉHO 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Základy z betonu prostého pasy betonu kamenem neprokládaného tř. C 25/30   
Poznámka k položce:   
Založení paty SB: beton = délka úseku 10m * hloubka 0,5m * výška 1,0m, výztuž: 3 x kari síť 8/100/100 * 10 m * 1m</t>
  </si>
  <si>
    <t>"10*0,5*1 "_x000d_
 "Celkem "5 = 5,000 [B]</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</si>
  <si>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Kotvičky pro výztuž stříkaného betonu do malty hl přes 0,2 do 0,4 m z oceli BSt 500 D přes 10 do 16 mm   
"Poznámka k položce:  
Kotvičky pro výztuž stříkaného betonu z betonářské oceli do cementové malty, hloubky kotvení přes 200 do 400 mm, průměru přes 10 do 16 mm   
(plocha SB x 5 ks kotviček/m2); počet kotviček""   
""   
Poznámka k souboru cen:  
Položka zahrnuje: dodání výztuže předepsaného profilu a předepsané délky (do 600mm)provedení vrtu předepsaného profilu a předepsané délky (do 300mm)vsunutí výztuže do vyvrtaného profilu a její zalepení předepsaným pojivempřípadně nutné lešení""   
"</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</si>
  <si>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km 92,355-92,405: "1/3 počet trnů pro kotvení ocel.sítí plochy 1468 m2  145,000   
km 92,405-92,465: "počet trnů pro kotvení ocel.sítí plochy 1200 m2  355,000   
km 92,465-92,585: "1/3 počet trnů pro kotvení ocel.sítí plochy 2260 m2   223,000</t>
  </si>
  <si>
    <t>"145+355+223 "_x000d_
 "Celkem "723 = 723,000 [B]</t>
  </si>
  <si>
    <t>28931A</t>
  </si>
  <si>
    <t>STŘÍKANÝ BETON DO C20/25</t>
  </si>
  <si>
    <t xml:space="preserve">STŘÍKANÝ BETON DO C20/25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Zřízení stříkaného betonu skalních a poloskalních ploch průměrné tloušťky přes 250 do 300 mm   
beton C 20/25 X0,XC1-2 kamenivo frakce 0/8</t>
  </si>
  <si>
    <t>"176*0,39 "_x000d_
 "Celkem "68,64 = 68,640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</si>
  <si>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</si>
  <si>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289366</t>
  </si>
  <si>
    <t>VÝZTUŽ STŘÍKANÉHO BETONU Z KARI SITÍ</t>
  </si>
  <si>
    <t xml:space="preserve">VÝZTUŽ STŘÍKANÉHO BETONU Z KARI SITÍ 
Poznámka k souboru cen:   
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 
Poznámka k položce:   
Výztuž stříkaného betonu ze svařovaných sítí skalních a poloskalních ploch dvouvrstvých, průměru drátu přes 6 do 8 mm   
2x plocha výztuže = *2ks *1,2 koef. na překryvy - 1 x KARI sítí O6/100/100 mm a 1 x KARI sítí O8/100/100 mm</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</si>
  <si>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</si>
  <si>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položce:(počet trnů x hloubka vrtu); celk. hloubka vrtů""  
položka zahrnuje:    
přemístění, montáž a demontáž vrtných souprav    
svislou dopravu zeminy z vrtu    
vodorovnou dopravu zeminy bez uložení na skládku    
případně nutné pažení dočasné (včetně odpažení) i trvalé"</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</si>
  <si>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 vrt*1,2"  62,400   
Vrty pro osazení sloupků pr. 32 mm, délka vrtu do 1,2 m, horolezecky = vrt*1,2  87,600   
"""položka zahrnuje:    
přemístění, montáž a demontáž vrtných souprav    
svislou dopravu zeminy z vrtu    
vodorovnou dopravu zeminy bez uložení na skládku    
případně nutné pažení dočasné (včetně odpažení) i trvalé""   
"</t>
  </si>
  <si>
    <t>"62,4+87,6 "_x000d_
 "Celkem "150 = 150,000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</si>
  <si>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CKT22 délky do 3 m zainjektovaný cementovou maltou prováděný horolezecky  
Položka zahrnuje dodávku předepsané kotvy, případně její protikorozní úpravu, její osazení do vrtu, zainjektování a napnutí, případně opěrné desky nezahrnuje vrty"     
km 92,355-92,405: "2/3 počet trnů pro kotvení ocel.sítí plochy 1468 m2   289,000   
km 92,465-92,585: "2/3 počet trnů pro kotvení ocel.sítí plochy 2260 m2   446,000   
km 92,485-92,500: "počet trnů pro kotvení ocel.sítí plochy 176 m2 stříkaného betonu (1. řada * 6 ks), pro kotvení Žb základu  6,000</t>
  </si>
  <si>
    <t>"289+446+6 "_x000d_
 "Celkem "741 = 741,000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</si>
  <si>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dle pol.č. 60  
""položka zahrnuje dodávku předepsané kotvy, případně její protikorozní úpravu, její osazení do vrtu, zainjektování  
nezahrnuje vrty""   
"</t>
  </si>
  <si>
    <t>R285363</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</si>
  <si>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CKT25 délky 3-5 m zainjektovaný cementovou maltou prováděný horolezecky  
""počet trnů pro lokální kotvení skalního svahu"""  20,000   
CKT25 délky 4 m zainjektovaný cementovou maltou prováděný horolezecky     
km 92,405-92,415: "počet trnů pro kotvení ocel.sítí plochy 108 m2   74,000   
km 92,485-92,500: "počet trnů pro kotvení ocel.sítí plochy 176 m2 stříkaného betonu  29,000   
Položka zahrnuje dodávku předepsané kotvy, případně její protikorozní úpravu, její osazení do vrtu, zainjektování a napnutí, případně opěrné deskynezahrnuje vrty</t>
  </si>
  <si>
    <t>"20+74+29 "_x000d_
 "Celkem "123 = 123,000 [B]</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</si>
  <si>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 z oceli pro sítě bez oka D přes 26 do 32 mm l přes 3 do 5 m zainjektovaný cementovou maltou prováděný horolezecky   
"Poznámka k položce:  
CKT32 délky 5 m zainjektovaný cementovou maltou prováděný horolezecky"     
km 92,485-92,500: "počet trnů pro kotvení ocel.sítí plochy 176 m2 stříkaného betonu (4řady * 6 ks), pro kotvení ŽB převázek  24,000   
Položka zahrnuje dodávku předepsané kotvy, případně její protikorozní úpravu, její osazení do vrtu, zainjektování a napnutí, případně opěrné deskynezahrnuje vrty</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</si>
  <si>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"Poznámka k položce:  
Vysokopevnostní ocelová dvouzákrutová síť s rozměrem ok 80 x 100 mm, drátem O 2,7 s výrobně vpleteným lanem O 8 po 1,0 m - antikorzní úprava PVC, specifikace viz příloha 1.206 ( ocel síť typ 2)"     
1468"Plocha sítě x koef. členitosti; plocha síťování v úseku km cca 92,355-92,405 vpravo"  1 468,000   
2260"Plocha sítě x koef. členitosti; plocha síťování v úseku km cca 92,465-92,585 vpravo"  2 260,000   
Montáž ocelového lana D do 10 mm pro uchycení sítí prováděná horolezeckou technikou   
lano ocelové šestipramenné Pz+PVC 6x19 drátů D 8,0/10,0mm</t>
  </si>
  <si>
    <t>"1468+2260 "_x000d_
 "Celkem "3728 = 3728,000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</si>
  <si>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geomříže   
Protierozní georohož, specifikace viz příloha 1.206  (ocel síť typ 2)</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</si>
  <si>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Lanová síť s oky 30 x 30 mm s O lana 10 mm - antikorzní úprava PVC, specifikace viz příloha 1.206  ( ocel síť typ 4)   
108"Plocha sítě x koef. členitosti; plocha síťování v úseku km cca 92,405-92,415"</t>
  </si>
  <si>
    <t>"108 "_x000d_
 "Celkem "108 = 108,000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</si>
  <si>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dvouzákrut. ocelová síť 60x80 nebo 80x100mm, prům. drátu sítě min. 2,7mm úprava PVC, specifikace viz příloha 1.206  (doplňková ocel síť typ 4)   
108"Plocha sítě x koef. členitosti; plocha síťování v úseku km cca 92,405-92,415"   
Montáž ocelového lana D přes 10 mm pro uchycení sítí prováděná horolezeckou technikou   
lano ocelové šestipramenné Pz+PVC 6x19 drátů D 10/12,0mm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</si>
  <si>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"Poznámka k položce:  
Ocelová dvouzákrutová síť s rozměrem ok 60 x 80 mm, drátem O 2,2/3,2 + exrudovaná polypropylen. trojrozměrná rohož na ocelovou výztužnou síť - antikorzní úprava PVC, specifikace viz příloha 1.206 ( ocel síť typ 1)"     
1200"Plocha sítě x koef. členitosti; plocha síťování v úseku km cca 92,405-92,465 vpravo"  1 200,000   
Poznámka k položce:   
Lano šestipramenné 6x19 drátů pro zajištění ocel. sítě po obvodu, s PVC potahem, pr.10/12mm včetně spojovacího materiálu    
Obvodové lano sítě = (365+365+4+5)*koef..morfologie 1,1   
lano ocelové šestipramenné Pz+PVC 6x19 drátů D 10,0/12,0mm   
813*1,2   
svorka lanová Pz D 13mm</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</si>
  <si>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     
plot 1 km 92,340-92,360 (délka plotu  18 m / osová vzdálenost sloupků á 3 m ) + 1 krajní sloupek  7,000   
plot 2 km 92,390-92,410 (délka plotu  21 m / osová vzdálenost sloupků á 3 m ) + 1 krajní sloupek  8,000   
plot 3 km 92,430-92,465 (délka plotu  33 m / osová vzdálenost sloupků á 3 m ) + 1 krajní sloupek  12,000   
plot 4 km 92,460-92,595 (délka plotu  135 m / osová vzdálenost sloupků á 3 m ) + 1 krajní sloupek  46,000</t>
  </si>
  <si>
    <t>"7+8+12+46 "_x000d_
 "Celkem "73 = 73,000 [B]</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</si>
  <si>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těžký ocelová trubka délky přes 3 m, průměru do 89/10 mm   
"Poznámka k položce:  
""sloupky z ocel.trubek prům. 89/10 mm délky 3 m  
osazených do vrtů a bet.patek    
včetně zalití cement.inj.směsí""   
(délka plotu 27 m / osová vzdálenost sloupků á 3 m ) + 1 krajní sloupek  
""Položka zahrnuje:    
- dodání a osazení předepsaného sloupku včetně PKO    
- případnou betonovou patku z předepsané třídy betonu    
- nutné zemní práce"" "     
92,405-92,435 (délka plotu  27 m / osová vzdálenost sloupků á 3 m)/ + 1 krajní sloupek  10,000</t>
  </si>
  <si>
    <t>"10 "_x000d_
 "Celkem "10 = 10,000 [B]</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</si>
  <si>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92,340-92,360 (délka plotu  18 m * 2,0 m šířka pletiva)  36,000   
plot 2 km 92,390-92,410 (délka plotu  21 m * 2,0 m šířka pletiva)  42,000   
plot 3 km 92,430-92,465 (délka plotu  33 m * 2,0 m šířka pletiva)  66,000   
plot 4 km 92,460-92,595 (délka plotu  135 m * 2,0 m šířka pletiva)  270,000   
plot 5 km 92,405-92,435 (délka plotu  27 m * 2,0 m šířka pletiva)  54,000   
Záchytný plot prováděný horolezeckou technikou ukotvení sloupků lany   
plot 1 km 92,340-92,360 (délka plotu  18 m / osová vzdálenost sloupků á 3 m )/ 2 každý druhý sloupek + 2 krajní sloupek  6,000   
plot 2 km 92,390-92,410 (délka plotu  21 m / osová vzdálenost sloupků á 3 m )/ 2 každý druhý sloupek + 2 krajní sloupek  6,000   
plot 3 km 92,430-92,465 (délka plotu  33 m / osová vzdálenost sloupků á 3 m )/ 2 každý druhý sloupek + 2 krajní sloupek  8,000   
plot 4 km 92,460-92,595 (délka plotu  135 m / osová vzdálenost sloupků á 3 m )/ 2 každý druhý sloupek + 2 krajní sloupek  25,000   
plot 5 km 92,405-92,435 (délka plotu  27 m / osová vzdálenost sloupků á 3 m )/ 2 každý druhý sloupek + 2 krajní sloupek  7,000   
Záchytný plot prováděný horolezeckou technikou montáž ztužujících lan k pletivu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92,340-92,360 (délka plotu  18 m* počet lan 5 ks)+(počet vyvaz.kotev * délka lana 3m) "  112,000   
"plot 2 km 92,390-92,410 (délka plotu  21 m* počet lan 5 ks)+(počet vyvaz.kotev * délka lana 3m) "  127,000   
"plot 3 km 92,430-92,465 (délka plotu  33 m* počet lan 5 ks)+(počet vyvaz.kotev * délka lana 3m) "  193,000   
"plot 4 km 92,460-92,595 (délka plotu  135 m* počet lan 5 ks)+(počet vyvaz.kotev * délka lana 3m) "  754,000   
"plot 5 km 92,405-92,435 (délka plotu  27 m* počet lan 5 ks)+(počet vyvaz.kotev * délka lana 3m) "  160,000   
svorka lanová Pz D 13mm   
kroužky spojovací na sítě pro ochranu skal = pol.č.61 * 8 ks/m2</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</si>
  <si>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     
"((97 * 0,015) + (363 * 0,305))*2""(nátěr hlav kotevních prvků + nátěr sloupků) x počet nátěrů"" "  22,835   
"((14 * 0,015) + (23 * 1,260))*2""(nátěr hlav kotevních prvků + nátěr sloupků) x počet nátěrů"" "  12,810</t>
  </si>
  <si>
    <t>"190,44+22,835+12,81 "_x000d_
 "Celkem "226,085 = 226,085 [B]</t>
  </si>
  <si>
    <t xml:space="preserve">DRENÁŽNÍ VÝUSŤ Z BETON DÍLCŮ 
Poznámka k souboru cen:   
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 
Poznámka k položce:   
Úprava napojení drenážní trubky na žlab v patě svahu     
Drenážní vrty   3,000   
Drenáž stříkaného betonu  3,000</t>
  </si>
  <si>
    <t>"3+3 "_x000d_
 "Celkem "6 = 6,000 [B]</t>
  </si>
  <si>
    <t>SO 01-10-01</t>
  </si>
  <si>
    <t xml:space="preserve">"Napojení výběhů mezi SP1 a SP3 v 2.TK do stávajícího stavu 1 = 1,000 [A]   "_x000d_
 "Celkové množství = 1,000"</t>
  </si>
  <si>
    <t xml:space="preserve">"kolej č. 1 - pražec betonový PB2; ks*hm. 10*0,260 = 2,600 [A]   "_x000d_
 "kolej č. 1 - pražec betonový SB6; ks*hm. 147*0,272 = 39,984 [B]   "_x000d_
 "kolej č. 1 - pražec betonový SB8; ks*hm. 1756*0,270 = 474,120 [C]   "_x000d_
 "kolej č. 2 - pražec betonový SB6; ks*hm. 9500*0,272 = 2584,000 [D]   "_x000d_
 "kolej č. 2 - pražec betonový SB8; ks*hm. 3*0,270 = 0,810 [E]   "_x000d_
 "Celkové množství = 3101,514"</t>
  </si>
  <si>
    <t>R015150</t>
  </si>
  <si>
    <t>907</t>
  </si>
  <si>
    <t>NEOCEŇOVAT - POPLATKY ZA LIKVIDACI ODPADŮ NEKONTAMINOVANÝCH - 17 05 08 ŠTĚRK Z KOLEJIŠTĚ (ODPAD PO RECYKLACI) VČETNĚ DOPRAVY</t>
  </si>
  <si>
    <t xml:space="preserve">"objem. hm. 1,95t/m3 8149,9*1,95 = 15892,305 [A]   "_x000d_
 "Celkové množství = 15892,305"</t>
  </si>
  <si>
    <t>R015250</t>
  </si>
  <si>
    <t>912</t>
  </si>
  <si>
    <t>NEOCEŇOVAT - POPLATKY ZA LIKVIDACI ODPADŮ NEKONTAMINOVANÝCH - 17 02 03 POLYETYLÉNOVÉ PODLOŽKY (ŽEL. SVRŠEK) VČETNĚ DOPRAVY</t>
  </si>
  <si>
    <t xml:space="preserve">"0,351+0,011+1,72 = 2,082 [A]   "_x000d_
 "Celkové množství = 2,082"</t>
  </si>
  <si>
    <t>R015260</t>
  </si>
  <si>
    <t>913</t>
  </si>
  <si>
    <t>NEOCEŇOVAT - POPLATKY ZA LIKVIDACI ODPADŮ NEKONTAMINOVANÝCH - 07 02 99 PRYŽOVÉ PODLOŽKY (ŽEL. SVRŠEK) VČETNĚ DOPRAVY</t>
  </si>
  <si>
    <t xml:space="preserve">"3,858+3,439+0,021 = 7,318 [A]   "_x000d_
 "Celkové množství = 7,318"</t>
  </si>
  <si>
    <t>R015520</t>
  </si>
  <si>
    <t>918</t>
  </si>
  <si>
    <t>NEOCEŇOVAT - POPLATKY ZA LIKVIDACI ODPADŮ NEBEZPEČNÝCH - 17 02 04* ŽELEZNIČNÍ PRAŽCE DŘEVĚNÉ VČETNĚ DOPRAVY</t>
  </si>
  <si>
    <t xml:space="preserve">"kolej č. 1 dřevěné pražce, ks*hm 26*0,08 = 2,080 [A]   "_x000d_
 "kolej č. 2 dřevěné pražce; ks*hm. 33*0,08 = 2,640 [B]   "_x000d_
 "Celkové množství = 4,720"</t>
  </si>
  <si>
    <t>R02910</t>
  </si>
  <si>
    <t>KONTROLA PROSTOROVÉ PRŮCHODNOSTI KOLEJE</t>
  </si>
  <si>
    <t xml:space="preserve">"5,823975+5,831677 = 11,656 [A]   "_x000d_
 "Celkové množství = 11,656"</t>
  </si>
  <si>
    <t xml:space="preserve">Položka zahrnuje:  
- veškeré náklady spojené s objednatelem požadovanými pracemi  
Položka nezahrnuje:  
- x  
Způsob stanovení:  
- pro stanovení orientační investorské ceny určete jednotkovou cenu jako 1% odhadované ceny stavby</t>
  </si>
  <si>
    <t>KONTROLA GPK MĚŘÍCÍM VOZEM</t>
  </si>
  <si>
    <t xml:space="preserve">Položka zahrnuje:  
- veškeré náklady spojené s objednatelem požadovanými pracemi  
Položka nezahrnuje:  
- x</t>
  </si>
  <si>
    <t>R05862</t>
  </si>
  <si>
    <t>PŘECHODOVÁ KOLEJNICE 60 E2 / R 65</t>
  </si>
  <si>
    <t xml:space="preserve">"dl. kolejnice 15,0m 4 = 4,000 [A]   "_x000d_
 "Celkové množství = 4,000"</t>
  </si>
  <si>
    <t xml:space="preserve">Položka zahrnuje:  
- dodávku materiálu železničního svršku dle požadavků Technických kvalitativních podmínek staveb SŽDC, případně dle požadavků Zvláštních technických kvalitativních podmínek konkrétní stavby</t>
  </si>
  <si>
    <t>Komunikace</t>
  </si>
  <si>
    <t>512550</t>
  </si>
  <si>
    <t>KOLEJOVÉ LOŽE - ZŘÍZENÍ Z KAMENIVA HRUBÉHO DRCENÉHO (ŠTĚRK)</t>
  </si>
  <si>
    <t xml:space="preserve">"dle VV 19644,6 = 19644,600 [A]   "_x000d_
 "Celkové množství = 19644,600"</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</si>
  <si>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</si>
  <si>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</si>
  <si>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</si>
  <si>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 xml:space="preserve">"dle VV 9779,9 = 9779,900 [A]   "_x000d_
 "Celkové množství = 9779,900"</t>
  </si>
  <si>
    <t>513550</t>
  </si>
  <si>
    <t>KOLEJOVÉ LOŽE - DOPLNĚNÍ Z KAMENIVA HRUBÉHO DRCENÉHO (ŠTĚRK)</t>
  </si>
  <si>
    <t xml:space="preserve">"v místech SVÚ (154+107,216)*3,4*0,03 = 26,644 [A]   "_x000d_
 "Celkové množství = 26,644"</t>
  </si>
  <si>
    <t>524352</t>
  </si>
  <si>
    <t>KOLEJ 60 E2, ROZD. "U", BEZSTYKOVÁ, PR. BET. BEZPODKLADNICOVÝ, UP. PRUŽNÉ</t>
  </si>
  <si>
    <t xml:space="preserve">"kolej č.1 1915,600 = 1915,600 [A]   "_x000d_
 "kolej č.2 1922,875 = 1922,875 [B]   "_x000d_
 "Celkové množství = 3838,475"</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</si>
  <si>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</si>
  <si>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527352</t>
  </si>
  <si>
    <t>KOLEJ 60 E2 DLOUHÉ PASY TEPELNĚ OPRACOVANÉ, ROZD. "U", BEZSTYKOVÁ, PR. BET. BEZPODKLADNICOVÝ, UP. PRUŽNÉ</t>
  </si>
  <si>
    <t xml:space="preserve">"kolej č.1 3908,375 = 3908,375 [A]   "_x000d_
 "kolej č.2 3908,802 = 3908,802 [B]   "_x000d_
 "Celkové množství = 7817,177"</t>
  </si>
  <si>
    <t xml:space="preserve">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</si>
  <si>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</si>
  <si>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</si>
  <si>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 xml:space="preserve">"v úseku (88,019-87,942)*1000*2 = 154,000 [A]   "_x000d_
 "Celkové množství = 154,000"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</si>
  <si>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</si>
  <si>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</si>
  <si>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</si>
  <si>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 xml:space="preserve">"v.č. 1,2 v žst. Sázava u Žďáru 2*53,608 = 107,216 [A]   "_x000d_
 "Celkové množství = 107,216"</t>
  </si>
  <si>
    <t>542312</t>
  </si>
  <si>
    <t>NÁSLEDNÁ ÚPRAVA SMĚROVÉHO A VÝŠKOVÉHO USPOŘÁDÁNÍ KOLEJE - PRAŽCE BETONOVÉ</t>
  </si>
  <si>
    <t xml:space="preserve">"kolej č. 1 5823,975 = 5823,975 [A]   "_x000d_
 "kolej č. 2 5831,677 = 5831,677 [B]   "_x000d_
 "Celkové množství = 11655,652"</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</si>
  <si>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</si>
  <si>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544311</t>
  </si>
  <si>
    <t>IZOLOVANÝ STYK LEPENÝ STANDARDNÍ DÉLKY (3,4-8,0 M), TEPELNĚ OPRACOVANÝ, TVARU 60 E2 NEBO R 65</t>
  </si>
  <si>
    <t xml:space="preserve">"kolej č.1 12 = 12,000 [A]   "_x000d_
 "kolej č.2 12 = 12,000 [B]   "_x000d_
 "Celkové množství = 24,000"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</si>
  <si>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</si>
  <si>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544321</t>
  </si>
  <si>
    <t>IZOLOVANÝ STYK LEPENÝ STANDARDNÍ DÉLKY (3,4-8,0 M), TEPELNĚ NEOPRACOVANÝ, TVARU 60 E2 NEBO R 65</t>
  </si>
  <si>
    <t xml:space="preserve">"kolej č. 1 8 = 8,000 [A]   "_x000d_
 "kolej č. 2 8 = 8,000 [B]   "_x000d_
 "Celkové množství = 16,000"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</si>
  <si>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</si>
  <si>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545111</t>
  </si>
  <si>
    <t>SVAR KOLEJNIC (STEJNÉHO TVARU) 60 E2, R 65 JEDNOTLIVĚ</t>
  </si>
  <si>
    <t xml:space="preserve">"závěrné svary + LIS 44+44 = 88,000 [A]   "_x000d_
 "Celkové množství = 88,000"</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</si>
  <si>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</si>
  <si>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</si>
  <si>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</si>
  <si>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 xml:space="preserve">"odtavovací stykové svařování 120+120 = 240,000 [A]   "_x000d_
 "Celkové množství = 240,000"</t>
  </si>
  <si>
    <t>545240</t>
  </si>
  <si>
    <t>SVAR PŘECHODOVÝ (PŘECHODOVÁ KOLEJNICE) 60 E2/R 65</t>
  </si>
  <si>
    <t xml:space="preserve">"pouze montáž přechdové kolejnice, dl. 15m, dodávka materiálu viz. pol. 05862 4 = 4,000 [A]   "_x000d_
 "Celkové množství = 4,000"</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</si>
  <si>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</si>
  <si>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</si>
  <si>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</si>
  <si>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</si>
  <si>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</si>
  <si>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</si>
  <si>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</si>
  <si>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549312</t>
  </si>
  <si>
    <t>ZRUŠENÍ A ZNOVUZŘÍZENÍ BEZSTYKOVÉ KOLEJE NA NEDEMONTOVANÝCH ÚSECÍCH VE VÝHYBCE</t>
  </si>
  <si>
    <t>549341</t>
  </si>
  <si>
    <t>ZŘÍZENÍ BEZSTYKOVÉ KOLEJE NA NOVÝCH ÚSECÍCH V KOLEJI</t>
  </si>
  <si>
    <t>11655.652000 = 11655,652 [A]</t>
  </si>
  <si>
    <t xml:space="preserve">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</si>
  <si>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t>
  </si>
  <si>
    <t>ŘEZÁNÍ KOLEJNIC</t>
  </si>
  <si>
    <t xml:space="preserve">"počet řezů nových kolejnic 60E2 (R260+R260›LIS+350HT›LIS) 48+48 = 96,000 [A]   "_x000d_
 "Celkové množství = 96,000"</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</si>
  <si>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</si>
  <si>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R542121</t>
  </si>
  <si>
    <t xml:space="preserve">"úprava GPK provozované koleje z důvodu deformací železničního spodku zapřičiněného vlivem prací ve vyloučené koleji 1000 = 1000,000 [A]   "_x000d_
 "Celkové množství = 1000,000"</t>
  </si>
  <si>
    <t xml:space="preserve">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</si>
  <si>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Ostatní konstrukce a práce</t>
  </si>
  <si>
    <t>965010</t>
  </si>
  <si>
    <t>ODSTRANĚNÍ KOLEJOVÉHO LOŽE A DRAŽNÍCH STEZEK</t>
  </si>
  <si>
    <t xml:space="preserve">"dle VV 22638,7 = 22638,700 [A]   "_x000d_
 "Celkové množství = 22638,700"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</si>
  <si>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</si>
  <si>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</si>
  <si>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</si>
  <si>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</si>
  <si>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 xml:space="preserve">"předpoklad do Ostrovu nad Oslavou, do 13km 22638,7*13 = 294303,100 [A]   "_x000d_
 "Celkové množství = 294303,100"</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</si>
  <si>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</si>
  <si>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</si>
  <si>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</si>
  <si>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 xml:space="preserve">"kolej č.1 5830,69-14,144 = 5816,546 [A]   "_x000d_
 "kolej č.2 5838,40-17,952 = 5820,448 [B]   "_x000d_
 "Celkové množství = 11636,994"</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</si>
  <si>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</si>
  <si>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</si>
  <si>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</si>
  <si>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 xml:space="preserve">"kolej č.1 14,144 = 14,144 [A]   "_x000d_
 "kolej č.2 17,952 = 17,952 [B]   "_x000d_
 "Celkové množství = 32,096"</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</si>
  <si>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</si>
  <si>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SO 01-11-01</t>
  </si>
  <si>
    <t xml:space="preserve">"objm. hm 2,0t/m3 (31347,5+336-3103,5+9262,9-1765,7)*2 = 72154,400 [A]   "_x000d_
 "Celkové množství = 72154,400"</t>
  </si>
  <si>
    <t>R015112</t>
  </si>
  <si>
    <t>902</t>
  </si>
  <si>
    <t>NEOCEŇOVAT - POPLATKY ZA LIKVIDACI ODPADŮ NEKONTAMINOVANÝCH - 17 05 04 VYTĚŽENÉ ZEMINY A HORNINY - II. TŘÍDA TĚŽITELNOSTI VČETNĚ DOPRAVY</t>
  </si>
  <si>
    <t>&lt;vv&gt;&lt;r&gt;&lt;/r&gt;&lt;/vv&gt; 57472.248000 = 57472,248 [A]</t>
  </si>
  <si>
    <t>R015113</t>
  </si>
  <si>
    <t>903</t>
  </si>
  <si>
    <t>NEOCEŇOVAT - POPLATKY ZA LIKVIDACI ODPADŮ NEKONTAMINOVANÝCH - 17 05 04 VYTĚŽENÉ ZEMINY A HORNINY - III. TŘÍDA TĚŽITELNOSTI VČETNĚ DOPRAVY</t>
  </si>
  <si>
    <t xml:space="preserve">"objm. hm. 2,0t/m3 699,778*2 = 1399,556 [A]   "_x000d_
 "Celkové množství = 1399,556"</t>
  </si>
  <si>
    <t>R015170</t>
  </si>
  <si>
    <t>909</t>
  </si>
  <si>
    <t xml:space="preserve">NEOCEŇOVAT - POPLATKY ZA LIKVIDACI ODPADŮ NEKONTAMINOVANÝCH - 17 02 01  DŘEVO PO STAVEBNÍM POUŽITÍ, Z DEMOLIC VČETNĚ DOPRAVY</t>
  </si>
  <si>
    <t>118.860000 = 118,860 [A]</t>
  </si>
  <si>
    <t>122734</t>
  </si>
  <si>
    <t>ODKOPÁVKY A PROKOPÁVKY OBECNÉ TŘ. I, ODVOZ DO 5KM</t>
  </si>
  <si>
    <t>"odhumusování 0,15 m 9262,9 = 9262,900 [A]"</t>
  </si>
  <si>
    <t>123734</t>
  </si>
  <si>
    <t>ODKOP PRO SPOD STAVBU SILNIC A ŽELEZNIC TŘ. I, ODVOZ DO 5KM</t>
  </si>
  <si>
    <t xml:space="preserve">"dle VV, výkop náspu, odvoz na mezideponii, odpočet výkop rýh pro odvodnění v ZAST Hamry 31347,5+336=31683,5 [A]   "_x000d_
 "Celkové množství = 31683,5"</t>
  </si>
  <si>
    <t>123834</t>
  </si>
  <si>
    <t>ODKOP PRO SPOD STAVBU SILNIC A ŽELEZNIC TŘ. II, ODVOZ DO 5KM</t>
  </si>
  <si>
    <t xml:space="preserve">"dle VV, výkop zářezu; odvoz na mezideponii, odpočet pro výkop rýhy tř. II a III 22464,62+6997,78=29462,62 [A]   "_x000d_
 "Celkové množství = 29462,62"</t>
  </si>
  <si>
    <t>132734</t>
  </si>
  <si>
    <t>HLOUBENÍ RÝH ŠÍŘ DO 2M PAŽ I NEPAŽ TŘ. I, ODVOZ DO 5KM</t>
  </si>
  <si>
    <t xml:space="preserve">"pro odvodnění v ZAST Hamry 336 = 336,000 [A]   "_x000d_
 "Celkové množství = 336,000"</t>
  </si>
  <si>
    <t>132834</t>
  </si>
  <si>
    <t>HLOUBENÍ RÝH ŠÍŘ DO 2M PAŽ I NEPAŽ TŘ. II, ODVOZ DO 5KM</t>
  </si>
  <si>
    <t xml:space="preserve">"pro prefa UCB a UCH; 90% z celkového výkopu rýh; odvoz na mezideponii 6997,782*0,9 = 6298,004 [A]   "_x000d_
 "Celkové množství = 6298,004"</t>
  </si>
  <si>
    <t>132934</t>
  </si>
  <si>
    <t>HLOUBENÍ RÝH ŠÍŘ DO 2M PAŽ I NEPAŽ TŘ. III, ODVOZ DO 5KM</t>
  </si>
  <si>
    <t xml:space="preserve">"pro prefa UCB a UCH; 10% z celkového výkopu rýh   "_x000d_
 "; odvoz na mezideponii 6997,782*0,1 = 699,778 [A]   "_x000d_
 "Celkové množství = 699,778"</t>
  </si>
  <si>
    <t xml:space="preserve">"zpětná zásyp nad opěrnou zdí v km 93,068-93,123 3103,5 = 3103,500 [A]   "_x000d_
 "Celkové množství = 3103,500"</t>
  </si>
  <si>
    <t>17581</t>
  </si>
  <si>
    <t>OBSYP POTRUBÍ A OBJEKTŮ Z NAKUPOVANÝCH MATERIÁLŮ</t>
  </si>
  <si>
    <t xml:space="preserve">"Odvodnění ZAST Hamry n/S; svodné potrubí + trativody + šachty 453,382 = 453,382 [A]   "_x000d_
 "Svodné potrubí + šachta do rybníku v km 98,025 39,15 = 39,150 [B]   "_x000d_
 "Celkové množství = 492,532"</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</si>
  <si>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</si>
  <si>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17980</t>
  </si>
  <si>
    <t>NÁSYPY Z ARMOVANÝCH ZEMIN Z NAKUPOVANÝCH MATERÁLŮ</t>
  </si>
  <si>
    <t xml:space="preserve">"vrstva DK fr. 0 - 63 mm (pro úpravu svahových stupňů) 6987,6 = 6987,600 [A]   "_x000d_
 "Celkové množství = 6987,600"</t>
  </si>
  <si>
    <t xml:space="preserve">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Položka nezahrnuje:
- nezahrnuje armovací sítě</t>
  </si>
  <si>
    <t>18110</t>
  </si>
  <si>
    <t>ÚPRAVA PLÁNĚ SE ZHUTNĚNÍM V HORNINĚ TŘ. I</t>
  </si>
  <si>
    <t xml:space="preserve">"zemní pláň pod    "_x000d_
 "ÚPV 0-90 mínus ÚZZ (C/V) vč. odřezů 30766,2-25186,2 = 5580,000 [B]   "_x000d_
 "ÚZP vč. odřezů, mimo v.v. 0-32 14004,0 = 14004,000 [C]   "_x000d_
 "Celkové množství = 19584,000"</t>
  </si>
  <si>
    <t>Položka zahrnuje:
- úpravu pláně včetně vyrovnání výškových rozdílů. Míru zhutnění určuje projekt.
Položka nezahrnuje:
- x</t>
  </si>
  <si>
    <t>18120</t>
  </si>
  <si>
    <t>ÚPRAVA PLÁNĚ SE ZHUTNĚNÍM V HORNINĚ TŘ. II</t>
  </si>
  <si>
    <t xml:space="preserve">"zemní pláň pod    "_x000d_
 "ÚVV 0-32 25407,9 = 25407,900 [B]   "_x000d_
 "Celkové množství = 25407,900"</t>
  </si>
  <si>
    <t>18220</t>
  </si>
  <si>
    <t>ROZPROSTŘENÍ ORNICE VE SVAHU</t>
  </si>
  <si>
    <t xml:space="preserve">"zahumusování 0,10 m / 0,15 m v místě svah.stupňů 1765,7 = 1765,700 [A]   "_x000d_
 "Celkové množství = 1765,700"</t>
  </si>
  <si>
    <t>Položka zahrnuje:
- nutné přemístění ornice z dočasných skládek vzdálených do 50m
- rozprostření ornice v předepsané tloušťce ve svahu přes 1:5
Položka nezahrnuje:
- x</t>
  </si>
  <si>
    <t>18241</t>
  </si>
  <si>
    <t>ZALOŽENÍ TRÁVNÍKU RUČNÍM VÝSEVEM</t>
  </si>
  <si>
    <t xml:space="preserve">"1765,7/0,15 = 11771,333 [A]   "_x000d_
 "Celkové množství = 11771,333"</t>
  </si>
  <si>
    <t>Položka zahrnuje:
- dodání předepsané travní směsi, její výsev na ornici, zalévání, první pokosení, to vše bez ohledu na sklon terénu
Položka nezahrnuje:
- x</t>
  </si>
  <si>
    <t>18245</t>
  </si>
  <si>
    <t>ZALOŽENÍ TRÁVNÍKU ZATRAVŇOVACÍ TEXTILIÍ (ROHOŽÍ)</t>
  </si>
  <si>
    <t xml:space="preserve">"přírodní kokosová síť bez osiva 9416,8 = 9416,800 [A]   "_x000d_
 "Celkové množství = 9416,800"</t>
  </si>
  <si>
    <t>Položka zahrnuje
- dodání a položení předepsané zatravňovací textilie bez ohledu na sklon terénu, zalévání, první pokosení
Položka nezahrnuje:
- x</t>
  </si>
  <si>
    <t>Základy</t>
  </si>
  <si>
    <t>21461</t>
  </si>
  <si>
    <t>SEPARAČNÍ GEOTEXTILIE</t>
  </si>
  <si>
    <t xml:space="preserve">"Geotextílie separační netkaná nerecyklovaná ;na svahové stupně 5751,1 = 5751,100 [A]   "_x000d_
 "Celkové množství = 5751,100"</t>
  </si>
  <si>
    <t>22594</t>
  </si>
  <si>
    <t>ZÁPOROVÉ PAŽENÍ Z KOVU TRVALÉ</t>
  </si>
  <si>
    <t xml:space="preserve">"vyzískaná ocel bude předána investorovi 136,84 = 136,840 [A]   "_x000d_
 "Celkové množství = 136,840"</t>
  </si>
  <si>
    <t>Položka zahrnuje:
- dodávku ocelových zápor
- jejich osazení do připravených vrtů včetně zabetonování konců a obsypu, případně jejich zaberanění
Položka nezahrnuje:
- vrty
Způsob měření:
- ocelová převázka se započítává do výsledné hmotnosti</t>
  </si>
  <si>
    <t>22695A</t>
  </si>
  <si>
    <t>VÝDŘEVA ZÁPOROVÉHO PAŽENÍ DOČASNÁ (PLOCHA)</t>
  </si>
  <si>
    <t xml:space="preserve">"237,72/0,07 = 3396,000 [A]   "_x000d_
 "Celkové množství = 3396,000"</t>
  </si>
  <si>
    <t xml:space="preserve">Položka zahrnuje:
- osazení pažin bez ohledu na druh
- jejich opotřebení 
-  odstranění
Položka nezahrnuje:
- x</t>
  </si>
  <si>
    <t>289972</t>
  </si>
  <si>
    <t>OPLÁŠTĚNÍ (ZPEVNĚNÍ) Z GEOMŘÍŽOVIN</t>
  </si>
  <si>
    <t xml:space="preserve">"Geomřížka tuhá, monolitická, nelepená, nespájená, dvouosová; na svahové stupně 9932,3 = 9932,300 [A]   "_x000d_
 "Celkové množství = 9932,300"</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</si>
  <si>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</si>
  <si>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451312</t>
  </si>
  <si>
    <t>PODKLADNÍ A VÝPLŇOVÉ VRSTVY Z PROSTÉHO BETONU C12/15</t>
  </si>
  <si>
    <t xml:space="preserve">"pro UCB a UCH 2837,1 = 2837,100 [A]   "_x000d_
 "pro TZZ3 307,395 = 307,395 [B]   "_x000d_
 "pod dlažbu z lomového kamene 5*0,2 = 1,000 [C]   "_x000d_
 "Celkové množství = 3145,495"</t>
  </si>
  <si>
    <t>45152</t>
  </si>
  <si>
    <t>PODKLADNÍ A VÝPLŇOVÉ VRSTVY Z KAMENIVA DRCENÉHO</t>
  </si>
  <si>
    <t xml:space="preserve">"podklad DK fr. 0/32 pod železobet. vtok.objekt 1,6x1,6 m (pro 3 objekty) 1,7 = 1,700 [A]   "_x000d_
 "Odvodnění ZAST Hamry n/S - podklad DK fr.0-32 mm pod Š1 - Š14 tl.150 mm 1,1 = 1,100 [B]   "_x000d_
 "Celkové množství = 2,800"</t>
  </si>
  <si>
    <t>Položka zahrnuje:
- dodávku předepsaného kameniva
- mimostaveništní a vnitrostaveništní dopravu a jeho uložení
- není-li v zadávací dokumentaci uvedeno jinak, jedná se o nakupovaný materiál
Položka nezahrnuje:
- x</t>
  </si>
  <si>
    <t>45157</t>
  </si>
  <si>
    <t>PODKLADNÍ A VÝPLŇOVÉ VRSTVY Z KAMENIVA TĚŽENÉHO</t>
  </si>
  <si>
    <t xml:space="preserve">"pod dlažbu z lomového kamene 41*0,2 = 8,200 [A]   "_x000d_
 "Celkové množství = 8,200"</t>
  </si>
  <si>
    <t>45852</t>
  </si>
  <si>
    <t>VÝPLŇ ZA OPĚRAMI A ZDMI Z KAMENIVA DRCENÉHO</t>
  </si>
  <si>
    <t xml:space="preserve">"DK fr. 8 - 16 mm za prefa UCH a UCB 6928,8 = 6928,800 [A]   "_x000d_
 "Celkové množství = 6928,800"</t>
  </si>
  <si>
    <t>465921</t>
  </si>
  <si>
    <t>DLAŽBY Z BETONOVÝCH DLAŽDIC NA SUCHO</t>
  </si>
  <si>
    <t xml:space="preserve">"dlažba spárovaná cem. kamenná do štěrkopísku 41 = 41,000 [A]   "_x000d_
 "Celkové množství = 41,000"</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</si>
  <si>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Položka nezahrnuje:
- podklad pod dlažbu, vykazuje se samostatně položkami SD 45</t>
  </si>
  <si>
    <t>465922</t>
  </si>
  <si>
    <t>DLAŽBY Z BETONOVÝCH DLAŽDIC NA MC</t>
  </si>
  <si>
    <t xml:space="preserve">"dlažba spárovaná cem. kamenná do betonu 5 = 5,000 [A]   "_x000d_
 "Celkové množství = 5,000"</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</si>
  <si>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</si>
  <si>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501201</t>
  </si>
  <si>
    <t>ZŘÍZENÍ KONSTRUKČNÍ VRSTVY TĚLESA ŽELEZNIČNÍHO SPODKU Z DRCENÉHO KAMENIVA NOVÉ</t>
  </si>
  <si>
    <t xml:space="preserve">"vyrovnávací vrstva DK fr. 0 - 32 mm tl. min 0,15 m 2055,1 = 2055,100 [A]   "_x000d_
 "Celkové množství = 2055,100"</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</si>
  <si>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</si>
  <si>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501202</t>
  </si>
  <si>
    <t>ZŘÍZENÍ KONSTRUKČNÍ VRSTVY TĚLESA ŽELEZNIČNÍHO SPODKU Z DRCENÉHO KAMENIVA RECYKLOVANÉ</t>
  </si>
  <si>
    <t xml:space="preserve">"vyrovnávací vrstva DK fr. 0 - 32 mm tl. min 0,15 m 2445,0 = 2445,000 [A]   "_x000d_
 "Celkové množství = 2445,000"</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</si>
  <si>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</si>
  <si>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</si>
  <si>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</si>
  <si>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 xml:space="preserve">"zlepšená zemina (cementen, příp. komb.C/V) 9262,9 = 9262,900 [A]   "_x000d_
 "Celkové množství = 9262,900"</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</si>
  <si>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</si>
  <si>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501600</t>
  </si>
  <si>
    <t>ZŘÍZENÍ KONSTRUKČNÍ VRSTVY TĚLESA ŽELEZNIČNÍHO SPODKU Z ASFALTOVÉHO BETONU</t>
  </si>
  <si>
    <t xml:space="preserve">"AC16+; asfaltová vrstva tl. 0,07 m 1765,7 = 1765,700 [A]   "_x000d_
 "Celkové množství = 1765,700"</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</si>
  <si>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</si>
  <si>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</si>
  <si>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</si>
  <si>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 xml:space="preserve">"Geotextílie separační netkaná nerecyklovaná 37350,2 = 37350,200 [A]   "_x000d_
 "Celkové množství = 37350,200"</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</si>
  <si>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</si>
  <si>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</si>
  <si>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</si>
  <si>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 xml:space="preserve">"Geomřížka tuhá, monolitická, nelepená, nespájená, dvouosová 9680,7 = 9680,700 [A]   "_x000d_
 "Celkové množství = 9680,700"</t>
  </si>
  <si>
    <t>R1501201</t>
  </si>
  <si>
    <t xml:space="preserve">"konstrukční vrstva DK fr. 0 - 63 mm tl. 0,25 m 8281,2 = 8281,200 [A]   "_x000d_
 "Celkové množství = 8281,200"</t>
  </si>
  <si>
    <t xml:space="preserve">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</si>
  <si>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R2501201</t>
  </si>
  <si>
    <t xml:space="preserve">"podkladní vrstva DK fr. 0 - 90 mm tl. 0,30 m 9347,4 = 9347,400 [A]   "_x000d_
 "Celkové množství = 9347,400"</t>
  </si>
  <si>
    <t>Potrubí</t>
  </si>
  <si>
    <t>87433</t>
  </si>
  <si>
    <t>POTRUBÍ Z TRUB PLASTOVÝCH ODPADNÍCH DN DO 150MM</t>
  </si>
  <si>
    <t xml:space="preserve">"vyústění do rybníku v km 80,025 44,5 = 44,500 [A]   "_x000d_
 "Celkové množství = 44,500"</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</si>
  <si>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</si>
  <si>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87444</t>
  </si>
  <si>
    <t>POTRUBÍ Z TRUB PLASTOVÝCH ODPADNÍCH DN DO 250MM</t>
  </si>
  <si>
    <t xml:space="preserve">"Odvodnění ZAST Hamry n/S; trouba transportní DN 250 SN8 199,2 = 199,200 [A]   "_x000d_
 "Celkové množství = 199,200"</t>
  </si>
  <si>
    <t>87445</t>
  </si>
  <si>
    <t>POTRUBÍ Z TRUB PLASTOVÝCH ODPADNÍCH DN DO 300MM</t>
  </si>
  <si>
    <t xml:space="preserve">"Odvodnění ZAST Hamry n/S; trouba transportní DN 300 SN8 201,2 = 201,200 [A]   "_x000d_
 "Celkové množství = 201,200"</t>
  </si>
  <si>
    <t>87446</t>
  </si>
  <si>
    <t>POTRUBÍ Z TRUB PLASTOVÝCH ODPADNÍCH DN DO 400MM</t>
  </si>
  <si>
    <t xml:space="preserve">"Odvodnění ZAST Hamry n/S; trouba transportní DN 350 SN8 9 = 9,000 [A]   "_x000d_
 "Celkové množství = 9,000"</t>
  </si>
  <si>
    <t>875332</t>
  </si>
  <si>
    <t>POTRUBÍ DREN Z TRUB PLAST DN DO 150MM DĚROVANÝCH</t>
  </si>
  <si>
    <t xml:space="preserve">"Odvodnění ZAST Hamry n/S; trouba drenážní DN 150 SN8 (perf.120°) 373 = 373,000 [A]   "_x000d_
 "Celkové množství = 373,000"</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</si>
  <si>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</si>
  <si>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894846</t>
  </si>
  <si>
    <t>ŠACHTY KANALIZAČNÍ PLASTOVÉ D 400MM</t>
  </si>
  <si>
    <t xml:space="preserve">"Odvodnění ZAST Hamry n/S;šachta kombinovaná průběžná 90° DN 400/300/150 1 = 1,000 [A]   "_x000d_
 "Odvodnění ZAST Hamry n/S; šachta kombinovaná `T` DN 400/2x350/250 1 = 1,000 [B]   "_x000d_
 "Vyústění do rbníku v km 89,025 1 = 1,000 [C]   "_x000d_
 "Celkové množství = 3,000"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</si>
  <si>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</si>
  <si>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894858</t>
  </si>
  <si>
    <t>ŠACHTY KANALIZAČNÍ PLASTOVÉ D 600MM</t>
  </si>
  <si>
    <t xml:space="preserve">"Odvodnění ZAST Hamry n/S; šachta klasická DN 600/250 1 = 1,000 [A]   "_x000d_
 "Odvodnění ZAST Hamry n/S; šachta klasická DN 600/300 1 = 1,000 [B]   "_x000d_
 "Odvodnění ZAST Hamry n/S; šachta kombinovaná průběžná DN 600/250/150 5 = 5,000 [C]   "_x000d_
 "Odvodnění ZAST Hamry n/S; šachta kombinovaná průběžná DN 600/300/150 5 = 5,000 [D]   "_x000d_
 "Celkové množství = 12,000"</t>
  </si>
  <si>
    <t>896445</t>
  </si>
  <si>
    <t>SPADIŠTĚ ZE ŽELEZOBET VČET VÝZT NA POTRUBÍ DN DO 300MM</t>
  </si>
  <si>
    <t xml:space="preserve">"Prechod TZZ3 do DN - vyustění do rybníku (km 89,025) + ZAST Hamry n/S (km 90,215); železobet. vtok.objekt 1,6x1,6 m 3 = 3,000 [A]   "_x000d_
 "Celkové množství = 3,000"</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</si>
  <si>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</si>
  <si>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"TZZ3 1397,25 = 1397,250 [A]"</t>
  </si>
  <si>
    <t>935903</t>
  </si>
  <si>
    <t>ŽLABY A RIGOLY Z PŘÍKOPOVÝCH ŽLABŮ (VČETNĚ POKLOPŮ A MŘÍŽÍ) UCB 0</t>
  </si>
  <si>
    <t>"72,5 = 72,500 [A]"</t>
  </si>
  <si>
    <t>Položka zahrnuje:
- veškeré práce a materiál obsažený v názvu položky
Položka nezahrnuje:
- x
Způsob měření:
- měří se metr běžný</t>
  </si>
  <si>
    <t>935904</t>
  </si>
  <si>
    <t>ŽLABY A RIGOLY Z PŘÍKOPOVÝCH ŽLABŮ (VČETNĚ POKLOPŮ A MŘÍŽÍ) UCH 0</t>
  </si>
  <si>
    <t>"4734,45 = 4734,450 [A]"</t>
  </si>
  <si>
    <t>935905</t>
  </si>
  <si>
    <t>ŽLABY A RIGOLY Z PŘÍKOPOVÝCH ŽLABŮ (VČETNĚ POKLOPŮ A MŘÍŽÍ) UCB 1</t>
  </si>
  <si>
    <t>"20 = 20,000 [A]"</t>
  </si>
  <si>
    <t>935906</t>
  </si>
  <si>
    <t>ŽLABY A RIGOLY Z PŘÍKOPOVÝCH ŽLABŮ (VČETNĚ POKLOPŮ A MŘÍŽÍ) UCH 1</t>
  </si>
  <si>
    <t>"317 = 317,000 [A]"</t>
  </si>
  <si>
    <t>935908</t>
  </si>
  <si>
    <t>ŽLABY A RIGOLY Z PŘÍKOPOVÝCH ŽLABŮ (VČETNĚ POKLOPŮ A MŘÍŽÍ) UCH 2</t>
  </si>
  <si>
    <t>"157,4 = 157,400 [A]"</t>
  </si>
  <si>
    <t>93620</t>
  </si>
  <si>
    <t>DROBNÉ DOPLŇK KONSTR PREFABRIK BETON A ŽELEZOBETON</t>
  </si>
  <si>
    <t xml:space="preserve">"plotna betonová 500x500x50 mm na ukončení `U` prefa (km 88,215, 88,200, 89,420, 90,490, 90,495, 91,375, 92,344, 92,430, 93,550, 93,558); 30ks 0,5*0,5*0,05*30 = 0,375 [A]   "_x000d_
 "Odvodnění ZAST Hamry n/S - plotna bet. 500x500x50 mm pod šachtové dno 0,5*0,5*0,05*14 = 0,175 [B]   "_x000d_
 "Celkové množství = 0,550"</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</si>
  <si>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</si>
  <si>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SO 11-14-01</t>
  </si>
  <si>
    <t>Montáž</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</si>
  <si>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</si>
  <si>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</si>
  <si>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</si>
  <si>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923321</t>
  </si>
  <si>
    <t>PŘEDVĚSTNÍK NS - TABULE</t>
  </si>
  <si>
    <t>923341</t>
  </si>
  <si>
    <t>RYCHLOSTNÍK N - TABULE</t>
  </si>
  <si>
    <t>22.000000 = 22,000 [A]</t>
  </si>
  <si>
    <t>923351</t>
  </si>
  <si>
    <t>RYCHLOSTNÍK NS - TABULE</t>
  </si>
  <si>
    <t>923411</t>
  </si>
  <si>
    <t>NÁVĚST "VLAK SE BLÍŽÍ K ZASTÁVCE" - ZÁKLADNÍ TABULE</t>
  </si>
  <si>
    <t>923431</t>
  </si>
  <si>
    <t>NÁVĚST "KONEC NÁSTUPIŠTĚ"</t>
  </si>
  <si>
    <t>923471</t>
  </si>
  <si>
    <t>SKLONOVNÍK</t>
  </si>
  <si>
    <t>923481</t>
  </si>
  <si>
    <t>STANIČNÍK - TABULE "ÚZKÁ"</t>
  </si>
  <si>
    <t>126.000000 = 126,000 [A]</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</si>
  <si>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</si>
  <si>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</si>
  <si>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</si>
  <si>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923921</t>
  </si>
  <si>
    <t>ZAJIŠŤOVACÍ ZNAČKA HŘEBOVÁ (H) NA NÁSTUPIŠTI</t>
  </si>
  <si>
    <t>1. Položka obsahuje:
 – geodetické zaměření a kontrolu připravenosti pro osazení značky
 – vyvrtání otvoru požadovaného průměru a další související práce
 – dodávku a montáž hřebové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</si>
  <si>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923931</t>
  </si>
  <si>
    <t>ZAJIŠŤOVACÍ ZNAČKA KONZOLOVÁ (K) NA SLOUPU TRAKČNÍHO STOŽÁRU</t>
  </si>
  <si>
    <t>192.000000 = 192,000 [A]</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</si>
  <si>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</si>
  <si>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923991</t>
  </si>
  <si>
    <t>ZAJIŠŤOVACÍ ZNAČKA KONZOLOVÁ (K) NA MOSTĚ</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</si>
  <si>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</si>
  <si>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Doplňující konstrukce a práce na železnici</t>
  </si>
  <si>
    <t>965821</t>
  </si>
  <si>
    <t>DEMONTÁŽ KILOMETROVNÍKU, HEKTOMETROVNÍKU, MEZNÍKU</t>
  </si>
  <si>
    <t>138.000000 = 138,000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</si>
  <si>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</si>
  <si>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965822</t>
  </si>
  <si>
    <t>DEMONTÁŽ KILOMETROVNÍKU, HEKTOMETROVNÍKU, MEZNÍKU - ODVOZ (NA LIKVIDACI ODPADŮ NEBO JINÉ URČENÉ MÍSTO)</t>
  </si>
  <si>
    <t>tkm</t>
  </si>
  <si>
    <t>290.920000 = 290,920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</si>
  <si>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</si>
  <si>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965841</t>
  </si>
  <si>
    <t>DEMONTÁŽ JAKÉKOLIV NÁVĚSTI</t>
  </si>
  <si>
    <t>965842</t>
  </si>
  <si>
    <t>DEMONTÁŽ JAKÉKOLIV NÁVĚSTI - ODVOZ (NA LIKVIDACI ODPADŮ NEBO JINÉ URČENÉ MÍSTO)</t>
  </si>
  <si>
    <t>24.560000 = 24,560 [A]</t>
  </si>
  <si>
    <t>Poplatky za likvidaci odpadů</t>
  </si>
  <si>
    <t>0.278000 = 0,278 [A]</t>
  </si>
  <si>
    <t>18.805000 = 18,805 [A]</t>
  </si>
  <si>
    <t>MIB</t>
  </si>
  <si>
    <t>R75F211</t>
  </si>
  <si>
    <t>Magnetický informační bod nový</t>
  </si>
  <si>
    <t xml:space="preserve">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</si>
  <si>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R75F217</t>
  </si>
  <si>
    <t>Magnetický informační bod - MONTÁŽ</t>
  </si>
  <si>
    <t xml:space="preserve">1. Položka obsahuje:  
 – montáž balisy včetně montážního materiálu  
- zpracování dat pro balízy - vytvoření adresného SW  
2. Položka neobsahuje:  
 X  
3. Způsob měření:  
Udává se počet kusů kompletní konstrukce nebo práce.</t>
  </si>
  <si>
    <t>R75F218</t>
  </si>
  <si>
    <t>Magnetický informační bod - DEMONTÁŽ</t>
  </si>
  <si>
    <t xml:space="preserve">1. Položka obsahuje:  
 – demontáž balisy včetně montážního materiálu  
2. Položka neobsahuje:  
 X  
3. Způsob měření:  
Udává se počet kusů kompletní konstrukce nebo práce.</t>
  </si>
  <si>
    <t>SO 01-12-01</t>
  </si>
  <si>
    <t>R014101</t>
  </si>
  <si>
    <t>situace beton demolice</t>
  </si>
  <si>
    <t>"19.360000 = 19,360 [A] "_x000d_
 "Celkem "19,36 = 19,360 [B]</t>
  </si>
  <si>
    <t>zahrnuje veškeré poplatky provozovateli skládky související s uložením odpadu na skládce.</t>
  </si>
  <si>
    <t>"`1800*1,8=846.54 [A]` "_x000d_
 "Celkem "3240 = 3240,000 [B]</t>
  </si>
  <si>
    <t>OSTATNÍ POŽADAVKY - GEODETICKÉ ZAMĚŘENÍ</t>
  </si>
  <si>
    <t>HM</t>
  </si>
  <si>
    <t>"50.000000 = 50,000 [A] "_x000d_
 "Celkem "50 = 50,000 [B]</t>
  </si>
  <si>
    <t>zahrnuje veškeré náklady spojené s objednatelem požadovanými pracemi</t>
  </si>
  <si>
    <t>R02944</t>
  </si>
  <si>
    <t>OSTAT POŽADAVKY - DOKUMENTACE SKUTEČ PROVEDENÍ V DIGIT FORMĚ</t>
  </si>
  <si>
    <t>"1.000000 = 1,000 [A] "_x000d_
 "Celkem "1 = 1,000 [B]</t>
  </si>
  <si>
    <t>12110</t>
  </si>
  <si>
    <t>SEJMUTÍ ORNICE NEBO LESNÍ PŮDY</t>
  </si>
  <si>
    <t>"`756m3` "_x000d_
 "Celkem "756 = 756,000 [B]</t>
  </si>
  <si>
    <t xml:space="preserve">Položka zahrnuje:
- sejmutí ornice bez ohledu na tloušťku vrstvy
-  její vodorovnou dopravu
Položka nezahrnuje:
- uložení na trvalou skládku</t>
  </si>
  <si>
    <t>122738</t>
  </si>
  <si>
    <t>ODKOPÁVKY A PROKOPÁVKY OBECNÉ TŘ. I, ODVOZ DO 20KM</t>
  </si>
  <si>
    <t>"`1677.998m3` "_x000d_
 "Celkem "1800 = 1800,000 [B]</t>
  </si>
  <si>
    <t>"`2122.18m3` "_x000d_
 "Celkem "2500 = 2500,000 [B]</t>
  </si>
  <si>
    <t>18222</t>
  </si>
  <si>
    <t>ROZPROSTŘENÍ ORNICE VE SVAHU V TL DO 0,15M</t>
  </si>
  <si>
    <t>"`1946.458m2` "_x000d_
 "Celkem "1946,458 = 1946,458 [B]</t>
  </si>
  <si>
    <t>odměřeno</t>
  </si>
  <si>
    <t>"`365.472m2` "_x000d_
 "Celkem "366 = 366,000 [B]</t>
  </si>
  <si>
    <t>272125</t>
  </si>
  <si>
    <t>ZÁKLADY Z DÍLCŮ ŽELEZOBETONOVÝCH DO C30/37</t>
  </si>
  <si>
    <t>základy pod roštové schody (u monilitické zdi + u svahových dílů)</t>
  </si>
  <si>
    <t>"`(2*0,5*1,5)+((2*0,3*1,5)+(2*0,5*1,5))` "_x000d_
 "Celkem "3,9 = 3,900 [B]</t>
  </si>
  <si>
    <t>272213</t>
  </si>
  <si>
    <t>OBKLAD ZÁKLADŮ Z LOM KAMENE</t>
  </si>
  <si>
    <t>obklad z lomového kamene - odměřeno ze situace a z řezů</t>
  </si>
  <si>
    <t>"`0,1*(16,3+16,6+12,2)` "_x000d_
 "Celkem "4,51 = 4,510 [B]</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</si>
  <si>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nezahrnuje:
- x</t>
  </si>
  <si>
    <t>Svislé konstrukce</t>
  </si>
  <si>
    <t>311325</t>
  </si>
  <si>
    <t>ZDI A STĚNY PODP A VOL ZE ŽELEZOBET DO C30/37</t>
  </si>
  <si>
    <t>ukončení nástupišť monolitickou železobetonou zídkou dle VL Ž8 5.1.207</t>
  </si>
  <si>
    <t>"`2*(0,65*3,26)` "_x000d_
 "Celkem "4,238 = 4,238 [B]</t>
  </si>
  <si>
    <t>43194A</t>
  </si>
  <si>
    <t>SCHODIŠŤ KONSTR Z OCELI S 235</t>
  </si>
  <si>
    <t>Roštové schody u nástupiště ukončeným monolitickou zídkou nebo svahovými prefabrikáty</t>
  </si>
  <si>
    <t>"0.384000 = 0,384 [A] "_x000d_
 "Celkem "0,384 = 0,384 [B]</t>
  </si>
  <si>
    <t xml:space="preserve">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</si>
  <si>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vyrovnávací vrstva cmentové malty pod nástupištní prefabrikát</t>
  </si>
  <si>
    <t>"`0.7m3+2.8m3 pod nástupní hranu L` "_x000d_
 "Celkem "3,5 = 3,500 [B]</t>
  </si>
  <si>
    <t>štěrkopísek pod nástupištní prefabrikát</t>
  </si>
  <si>
    <t>"`4.2m3` "_x000d_
 "Celkem "4,2 = 4,200 [B]</t>
  </si>
  <si>
    <t>46131A</t>
  </si>
  <si>
    <t>PATKY Z PROSTÉHO BETONU C20/25</t>
  </si>
  <si>
    <t>půdorys</t>
  </si>
  <si>
    <t>"`patky pod zábradlí základ průměr0.3*výška0.8*170ks` "_x000d_
 "Celkem "9,6 = 9,600 [B]</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</si>
  <si>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</si>
  <si>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56322</t>
  </si>
  <si>
    <t>VOZOVKOVÉ VRSTVY Z VIBROVANÉHO ŠTĚRKU TL. DO 100MM</t>
  </si>
  <si>
    <t>drť podklad pod dlažbu tl.40mm</t>
  </si>
  <si>
    <t>"`odměřeno ze situace 1165.14m2` "_x000d_
 "Celkem "1166 = 1166,000 [B]</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</si>
  <si>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</si>
  <si>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</si>
  <si>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</si>
  <si>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štěrkodrť 0/32mm tl. 200 mm</t>
  </si>
  <si>
    <t>"`odměřeno ze situace 1433.94m2 - nástupiště, přístup,+ asfalt (24.36m2)` "_x000d_
 "Celkem "1460 = 1460,000 [B]</t>
  </si>
  <si>
    <t>11</t>
  </si>
  <si>
    <t>štěrkodrť 0/32mm tl. 200 mm - podklad pod monolitickou zídkou ukončující nástupiště dle dle VL Ž8 5.1.207</t>
  </si>
  <si>
    <t>"`2*3,8` "_x000d_
 "Celkem "7,6 = 7,600 [B]</t>
  </si>
  <si>
    <t>574B33</t>
  </si>
  <si>
    <t>ASFALTOVÝ BETON PRO OBRUSNÉ VRSTVY MODIFIK ACO 11 TL. 40MM</t>
  </si>
  <si>
    <t>odměřeno ze situace</t>
  </si>
  <si>
    <t>"`24.36m2-var. Pás3m2` "_x000d_
 "Celkem "21,5 = 21,500 [B]</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</si>
  <si>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</si>
  <si>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582601</t>
  </si>
  <si>
    <t>KRYTY Z BETON DLAŽDIC SE ZÁMKEM ŠEDÝCH TL 60MM BEZ LOŽE</t>
  </si>
  <si>
    <t>sit</t>
  </si>
  <si>
    <t>"`20x20x60 1148.9m2 nástupiště vč přístupu` "_x000d_
 "Celkem "1150 = 1150,000 [B]</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</si>
  <si>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</si>
  <si>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582607</t>
  </si>
  <si>
    <t>KRYTY Z BETON DLAŽDIC SE ZÁMKEM ŠEDÝCH RELIÉFNÍCH TL 60MM BEZ LOŽE</t>
  </si>
  <si>
    <t>situace</t>
  </si>
  <si>
    <t>"`SIG + VAR v nástupišti 15.04m2` "_x000d_
 "Celkem "16 = 16,000 [B]</t>
  </si>
  <si>
    <t>58260A</t>
  </si>
  <si>
    <t>KRYTY Z BETON DLAŽDIC SE ZÁMKEM BAREV RELIÉFNÍCH TL 60MM BEZ LOŽE</t>
  </si>
  <si>
    <t>"`varovný pás v asfalt ploše 2.89m2` "_x000d_
 "Celkem "3 = 3,000 [B]</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</si>
  <si>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</si>
  <si>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58401</t>
  </si>
  <si>
    <t>VOZOVKOVÉ KRYTY Z VEGETAČNÍCH DÍLCŮ DO LOŽE Z KAM TL DO 100MM</t>
  </si>
  <si>
    <t>"`38.6m2` "_x000d_
 "Celkem "39 = 39,000 [B]</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</si>
  <si>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</si>
  <si>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R561101</t>
  </si>
  <si>
    <t>PODKLADNÍ BETON TŘ. I</t>
  </si>
  <si>
    <t>pod nástupištní prefabrikáty C30/37 XC4+XF3</t>
  </si>
  <si>
    <t>"`187.18m3` "_x000d_
 "Celkem "190 = 190,000 [B]</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</si>
  <si>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</si>
  <si>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podkladní beton C30/25 pod obklad z lomového kamene</t>
  </si>
  <si>
    <t>"2.255000 = 2,255 [A] "_x000d_
 "Celkem "2,255 = 2,255 [B]</t>
  </si>
  <si>
    <t>R561102</t>
  </si>
  <si>
    <t>PODKLADNÍ BETON TŘ. II</t>
  </si>
  <si>
    <t>pod nástupištní prefabrikáty C12/15</t>
  </si>
  <si>
    <t>"`12.6m3 na ceou délku L nebo H + 49.824m3 pod KLD` "_x000d_
 "Celkem "62,424 = 62,424 [B]</t>
  </si>
  <si>
    <t>podkladní beton C12/15 pod monolitickou zídkou zakončující nástupiště dle VL Ž8 5.1.207</t>
  </si>
  <si>
    <t>"`2*(0,3*3,26)` "_x000d_
 "Celkem "1,956 = 1,956 [B]</t>
  </si>
  <si>
    <t>R56430</t>
  </si>
  <si>
    <t>VRSTVY ZE ŠTĚRKU VYPLŇ S BETONEM C25/30 XF3</t>
  </si>
  <si>
    <t>kammený filt fr. 31/63 vyplněný betonem C25/30XF3</t>
  </si>
  <si>
    <t>"`29.49m3` "_x000d_
 "Celkem "29,49 = 29,490 [B]</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</si>
  <si>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</si>
  <si>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R721174</t>
  </si>
  <si>
    <t>VNITŘNÍ KANALIZACE Z PLAST TRUB DO DN 200</t>
  </si>
  <si>
    <t>"`63.4m` "_x000d_
 "Celkem "65 = 65,000 [B]</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</si>
  <si>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</si>
  <si>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87427</t>
  </si>
  <si>
    <t>POTRUBÍ Z TRUB PLASTOVÝCH ODPADNÍCH DN DO 100MM</t>
  </si>
  <si>
    <t>vložená trubka PE-HD DN 100, sklon 5%</t>
  </si>
  <si>
    <t>"`282ks * 1.3m = 366.6 m` "_x000d_
 "Celkem "367 = 367,000 [B]</t>
  </si>
  <si>
    <t>87634</t>
  </si>
  <si>
    <t>CHRÁNIČKY Z TRUB PLASTOVÝCH DN DO 200MM</t>
  </si>
  <si>
    <t>situace přechod pod kolejeme</t>
  </si>
  <si>
    <t>"`9otvorů*20` "_x000d_
 "Celkem "180 = 180,000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</si>
  <si>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</si>
  <si>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89311</t>
  </si>
  <si>
    <t>ŠACHTY ARMATUR Z BETON DÍLCŮ</t>
  </si>
  <si>
    <t>"`3ks` "_x000d_
 "Celkem "1 = 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</si>
  <si>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
Položka nezahrnuje:
- x</t>
  </si>
  <si>
    <t>Ostatní práce</t>
  </si>
  <si>
    <t>917223</t>
  </si>
  <si>
    <t>SILNIČNÍ A CHODNÍKOVÉ OBRUBY Z BETONOVÝCH OBRUBNÍKŮ ŠÍŘ 100MM</t>
  </si>
  <si>
    <t>zapuštěný obrubník ABO 100/10/25 kladený do betonového lože z betonu C20/25-XF2</t>
  </si>
  <si>
    <t>"`648.3m` "_x000d_
 "Celkem "650 = 650,000 [B]</t>
  </si>
  <si>
    <t>924420</t>
  </si>
  <si>
    <t>NÁSTUPIŠTĚ L (H) BEZ KONZOLOVÝCH DESEK</t>
  </si>
  <si>
    <t>"4*svahové dílce 1:2 2m
6* L prefabrikát 2m
1*L prefabrikát 1m
4* L prefabrikát rampa 2m "</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</si>
  <si>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</si>
  <si>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924700</t>
  </si>
  <si>
    <t>NÁSTUPIŠTĚ ATYPICKÁ</t>
  </si>
  <si>
    <t>prefabrikát 1:2 (svahový) a L1.5m*2</t>
  </si>
  <si>
    <t>"`4ks` "_x000d_
 "Celkem "4,1 = 4,100 [B]</t>
  </si>
  <si>
    <t>1. Položka obsahuje:
 – dodávku veškerých prvků a částí daného typu nástupiště dle odpovídajících vzorových listů a TKP včetně výplňových desek
 – zřízení atypických nástupišť, nástupišť z atypických prefabrikátů nebo staveništních prefabrikátů ap.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</si>
  <si>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924913</t>
  </si>
  <si>
    <t>NÁSTUPIŠTĚ - OPTICKÉ ZNAČENÍ NÁTĚREM ŠÍŘKY 0,15 M, ODSTÍN ŽLUTÁ 6200</t>
  </si>
  <si>
    <t>"`43.6m` "_x000d_
 "Celkem "43,6 = 43,600 [B]</t>
  </si>
  <si>
    <t>1. Položka obsahuje:
 – příprava a očištění podkladu
 – dodání a aplikace nátěrové hmoty
2. Položka neobsahuje:
 X
3. Způsob měření:
Měří se metr délkový.</t>
  </si>
  <si>
    <t>935212</t>
  </si>
  <si>
    <t>PŘÍKOPOVÉ ŽLABY Z BETON TVÁRNIC ŠÍŘ DO 600MM DO BETONU TL 100MM</t>
  </si>
  <si>
    <t>situace malá žlabovka komplet</t>
  </si>
  <si>
    <t>"`208.25m` "_x000d_
 "Celkem "210 = 210,000 [B]</t>
  </si>
  <si>
    <t>93631A</t>
  </si>
  <si>
    <t>DROBNÉ DOPLŇK KONSTR BETON MONOLIT DO C20/25</t>
  </si>
  <si>
    <t>VPR</t>
  </si>
  <si>
    <t>"`pod malou žlabovku, obrubník a ACO-DRAIN 3.9m3+11.7m3+1.2m3` "_x000d_
 "Celkem "16,8 = 16,800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</si>
  <si>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</si>
  <si>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967168</t>
  </si>
  <si>
    <t>VYBOURÁNÍ ČÁSTÍ KONSTRUKCÍ ŽELEZOBET S ODVOZEM DO 20KM</t>
  </si>
  <si>
    <t>STÁVAJÍCÍ STAV</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</si>
  <si>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</si>
  <si>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R9111B1</t>
  </si>
  <si>
    <t>ZÁBRADLÍ SE SVISLOU VÝPLNÍ - DODÁVKA A MONTÁŽ</t>
  </si>
  <si>
    <t>dle projektové dokumentace</t>
  </si>
  <si>
    <t>"`193m` "_x000d_
 "Celkem "193 = 193,000 [B]</t>
  </si>
  <si>
    <t xml:space="preserve">položka zahrnuje:   
- dodání zábradlí včetně předepsané povrchové úpravy a montážního materiálu (spojovacího)  
- vnitro i mimo staveništní dopravu, vykládku, nakládku   
- osazení zábradlí do betonových bloků   
- případné bednění ( trubku) betonové patky v gabionové zdi   
- kotvení sloupků, t.j. kotevní desky, šrouby z nerez oceli, vrty a zálivku, pokud zadávací dokumentace nestanoví jinak   
- případné nivelační hmoty pod kotevní desky</t>
  </si>
  <si>
    <t>R924415A</t>
  </si>
  <si>
    <t>NÁSTUPIŠTĚ L (H) S KONZOLOVÝMI DESKAMI 800/1600</t>
  </si>
  <si>
    <t>"`140m nástupiště x 2 bez zakončení` "_x000d_
 "Celkem "280 = 280,000 [B]</t>
  </si>
  <si>
    <t xml:space="preserve">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</si>
  <si>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R935111</t>
  </si>
  <si>
    <t>ACO-DRAIN Z POLYMERBETONU VČETNĚ KRYTU KOMPLET</t>
  </si>
  <si>
    <t>"`ACODRAIN` "_x000d_
 "Celkem "24 = 24,000 [B]</t>
  </si>
  <si>
    <t xml:space="preserve">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</si>
  <si>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R965521A</t>
  </si>
  <si>
    <t>ROZEBRÁNÍ NÁSTUPIŠTĚ TYPU SUDOP, VČETNĚ ODVOZU A POPLATKŮ</t>
  </si>
  <si>
    <t>"`408m obě hrany` "_x000d_
 "Celkem "408 = 408,000 [B]</t>
  </si>
  <si>
    <t xml:space="preserve">1. Položka obsahuje:  
– rozebrání nástupiště do součástí včetně hrubého očištění  
– naložení vybouraného materiálu na dopravní prostředek  
– příplatky za ztížené podmínky při práci v kolejišti, např. za překážky na straně koleje apod.  
– rozebrání krytu a podkladních vrstev zpevněných ploch vyjma nástupištních konzolových  
desek  
– zemní práce  
– odvoz vybouraného materiálu do skladu nebo na likvidaci  
– poplatky za likvidaci odpadů  
3. Způsob měření:  
Měří se vždy délka nástupní hrany nástupiště podél přilehlé koleje v metrech délkových</t>
  </si>
  <si>
    <t>SO 11-20-01</t>
  </si>
  <si>
    <t>"NEOCEŇOVAT – Evidenční položka (neoceňovat v objektu SO/PS, položka se oceňuje pouze v objektu SO 90-90) 
zemina z odkopu 320*2,0 = 640,000 [A] "_x000d_
 "Celkem "640 = 640,000 [B]</t>
  </si>
  <si>
    <t>"NEOCEŇOVAT – Evidenční položka (neoceňovat v objektu SO/PS, položka se oceňuje pouze v objektu SO 90-90) 
plovoucí desky dle pol. 96616 ŽB 10,8*2,5 = 27,000 [B]
Celkové množství = 27,000 "_x000d_
 "Celkem "155 = 155,000 [B]</t>
  </si>
  <si>
    <t>R015330</t>
  </si>
  <si>
    <t>916</t>
  </si>
  <si>
    <t xml:space="preserve">NEOCEŇOVAT - POPLATKY ZA LIKVIDACI ODPADŮ NEKONTAMINOVANÝCH - 17 05 04  KAMENNÁ SUŤ VČETNĚ DOPRAVY</t>
  </si>
  <si>
    <t>"NEOCEŇOVAT – Evidenční položka (neoceňovat v objektu SO/PS, položka se oceňuje pouze v objektu SO 90-90) 
gabiony dle pol. 96612 16*2,6 = 41,600 [A] "_x000d_
 "Celkem "41,6 = 41,600 [B]</t>
  </si>
  <si>
    <t>"NEOCEŇOVAT – Evidenční položka (neoceňovat v objektu SO/PS, položka se oceňuje pouze v objektu SO 90-90) 
z pol. 97817: 80,00*0,005*2,4 = 0,960 [A] "_x000d_
 "Celkem "0,96 = 0,960 [B]</t>
  </si>
  <si>
    <t>11090</t>
  </si>
  <si>
    <t>VŠEOBECNÉ VYKLIZENÍ OSTATNÍCH PLOCH</t>
  </si>
  <si>
    <t>"`komplet odstranění všech drobných předmětů v prostoru polohy objektu a jeho zájmovém okolí`
`celkem odstranění a vyklizení včetně odvozu, uložení s případnou likvidací a poplatkem` 
předpolí mostu 2*2*15*5 = 300,000 [B]
pod mostem (10*1,15+10*1,15+14+14+10+10*1,15)*11 = 797,500 [C]
okolí mostu 2*105*5 = 1050,000 [D]
Celkové množství = 2147,500 "_x000d_
 "Celkem "2147,5 = 2147,500 [B]</t>
  </si>
  <si>
    <t>Položka zahrnuje:
 odstranění všech překážek pro uskutečnění stavby
Položka nezahrhuje:
- x</t>
  </si>
  <si>
    <t>"vč. kompletní likvidace a odvozu v režii dodavatele 
předpolí mostu 2*2*15*5 = 300,000 [B]
pod mostem (10*1,15+10*1,15+14+14+10+10*1,15)*11 = 797,500 [C]
okolí mostu 2*105*5 = 1050,000 [D]
Mezisoučet = 2147,500 [E]
odhad odstraňovaného křoví 50% zájmové plochy 2147,5*0,5 = 1073,750 [F] "_x000d_
 "Celkem "1073,75 = 1073,750 [B]</t>
  </si>
  <si>
    <t>11201</t>
  </si>
  <si>
    <t>KÁCENÍ STROMŮ D KMENE DO 0,5M S ODSTRANĚNÍM PAŘEZŮ</t>
  </si>
  <si>
    <t>"vč. kompletní likvidace a odvozu v režii dodavatele 6 = 6,000 [A] "_x000d_
 "Celkem "6 = 6,000 [B]</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</si>
  <si>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</si>
  <si>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"předpolí 
O01 16*10 = 160,000 [B]
O02 16*10 = 160,000 [C]
Celkové množství = 320,000 "_x000d_
 "Celkem "320 = 320,000 [B]</t>
  </si>
  <si>
    <t>"320 = 320,000 [A] "_x000d_
 "Celkem "320 = 320,000 [B]</t>
  </si>
  <si>
    <t>21150</t>
  </si>
  <si>
    <t>SANAČNÍ ŽEBRA Z KAMENIVA</t>
  </si>
  <si>
    <t>"obysp rubové drenáže 
O01 0,22*16 = 3,520 [B]
O02 0,22*16 = 3,520 [C]
Celkové množství = 7,040 "_x000d_
 "Celkem "7,04 = 7,040 [B]</t>
  </si>
  <si>
    <t>Položka zahrnuje:
- dodávku a uložení předepsaného kameniva
- mimostaveništní a vnitrostaveništní dopravu,
- není-li v zadávací dokumentaci uvedeno jinak, jedná se o nakupovaný materiál.
Položka nezahrnuje:
- x</t>
  </si>
  <si>
    <t>21264</t>
  </si>
  <si>
    <t>TRATIVODY KOMPL Z TRUB Z PLAST HMOT DN DO 200MM</t>
  </si>
  <si>
    <t>"drenáž na plovoucí desce 
O01 16 = 16,000 [B]
O02 16 = 16,000 [C]
Celkové množství = 32,000 "_x000d_
 "Celkem "32 = 32,000 [B]</t>
  </si>
  <si>
    <t>"záporové pažení pro výstavbu plovoucí desky a přechodových zdí (10*4)*2*33,7/1000 = 2,696 [A] "_x000d_
 "Celkem "2,696 = 2,696 [B]</t>
  </si>
  <si>
    <t>"záporové pažení pro výstavbu plovoucí desky a přechodových zdí (10*1,75)*2 = 35,000 [A]
Celkové množství = 35,000 "_x000d_
 "Celkem "35 = 35,000 [B]</t>
  </si>
  <si>
    <t>228172</t>
  </si>
  <si>
    <t>ODŘEZÁNÍ PILOT Z KOVOVÝCH DÍLCŮ</t>
  </si>
  <si>
    <t>"SP2 2*10 = 20,000 [A]
SP3 0 = 0,000 [B]
Celkové množství = 20,000 "_x000d_
 "Celkem "20 = 20,000 [B]</t>
  </si>
  <si>
    <t>Položka zahrnuje:
- vodorovnou dopravu a uložení na skládku
Položka nezahrnuje:
- poplatky za skládku</t>
  </si>
  <si>
    <t>261514</t>
  </si>
  <si>
    <t>VRTY PRO KOTVENÍ A INJEKTÁŽ TŘ V NA POVRCHU D DO 35MM</t>
  </si>
  <si>
    <t>"vrty pro nízkotlakou injektáž základů kamenných pilířů, vrty pro injektáž kamenných pilířů 
P2 244 = 244,000 [B]
P3 562 = 562,000 [C]
P4 592,4 = 592,400 [D]
P5 379,5 = 379,500 [E]
P6 125 = 125,000 [F]
Celkové množství = 1902,900 "_x000d_
 "Celkem "1902,9 = 1902,900 [B]</t>
  </si>
  <si>
    <t>264415</t>
  </si>
  <si>
    <t>VRTY PRO PILOTY TŘ. IV D DO 300MM</t>
  </si>
  <si>
    <t>"vrty pro záporové pažení, včetně nájezdů mechanizace po etapách 
SP2 4*10*2 = 80,000 [B]
Celkové množství = 80,000 "_x000d_
 "Celkem "80 = 80,000 [B]</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</si>
  <si>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</si>
  <si>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281451</t>
  </si>
  <si>
    <t>INJEKTOVÁNÍ NÍZKOTLAKÉ Z CEMENTOVÉ MALTY NA POVRCHU</t>
  </si>
  <si>
    <t>"záporové pažení pro výstavbu plovoucí desky a přechodových zdí (10*2)*2*3,14*0,15*0,15 = 2,826 [A]
Celkové množství = 2,826 "_x000d_
 "Celkem "2,826 = 2,826 [B]</t>
  </si>
  <si>
    <t>"nízkotlaká injektáž základů kamenných pilířů, injektáž kamenných pilířů 
P2 244 = 244,000 [B]
P3 562 = 562,000 [C]
P4 592,4 = 592,400 [D]
P5 379,5 = 379,500 [E]
P6 125 = 125,000 [F]
Mezisoučet = 1902,900 [G]
odhad zasaženého objemu zdiva injektážní směsí 1902,9*3,1415*0,3*0,3 = 538,016 [H]
odhad celkové mezerovitosti 15% 538,016*0,15 = 80,702 [I] "_x000d_
 "Celkem "80,702 = 80,702 [B]</t>
  </si>
  <si>
    <t>285391R</t>
  </si>
  <si>
    <t>DODATEČNÉ KOTVENÍ VLEPENÍM BETONÁŘSKÉ VÝZTUŽE D DO 10MM DO VRTŮ</t>
  </si>
  <si>
    <t>"sepnutí pilířů P3 a P4 
přesná výroba, osazení a provaření výztuže průměru 8mm po celém obvodu pilířů, osazení do každé druhé spáry 44 = 44,000 [B]
Celkové množství = 44,000 "_x000d_
 "Celkem "44 = 44,000 [B]</t>
  </si>
  <si>
    <t>285393</t>
  </si>
  <si>
    <t>DODATEČNÉ KOTVENÍ VLEPENÍM BETONÁŘSKÉ VÝZTUŽE D DO 20MM DO VRTŮ</t>
  </si>
  <si>
    <t>"sepnutí pilířů P3 a P4 
vyvrtání otvoru délky 0,8m, osazení kotvy průměru 8mm a délky 850mm, proinjektování otvoru, kotvy budou přivařeny k obvodové výztuži pilířů 88 = 88,000 [B]
Celkové množství = 88,000 "_x000d_
 "Celkem "88 = 88,000 [B]</t>
  </si>
  <si>
    <t>317325</t>
  </si>
  <si>
    <t>ŘÍMSY ZE ŽELEZOBETONU DO C30/37 (B37)</t>
  </si>
  <si>
    <t>"dle přílohy 4 = 4,000 [A] "_x000d_
 "Celkem "4 = 4,000 [B]</t>
  </si>
  <si>
    <t>317365</t>
  </si>
  <si>
    <t>VÝZTUŽ ŘÍMS Z OCELI 10505, B500B</t>
  </si>
  <si>
    <t>"výztuž říms dle přílohy 10% 6251,311/1000*0,1 = 0,625 [A] "_x000d_
 "Celkem "0,625 = 0,625 [B]</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</si>
  <si>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</si>
  <si>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333325</t>
  </si>
  <si>
    <t>MOSTNÍ OPĚRY A KŘÍDLA ZE ŽELEZOVÉHO BETONU DO C30/37</t>
  </si>
  <si>
    <t>"dle přílohy 
přechodová zeď 46 = 46,000 [B] "_x000d_
 "Celkem "46 = 46,000 [B]</t>
  </si>
  <si>
    <t>333365</t>
  </si>
  <si>
    <t>VÝZTUŽ MOSTNÍCH OPĚR A KŘÍDEL Z OCELI 10505, B500B</t>
  </si>
  <si>
    <t>"výztuž dříků dle přílohy 90% 6251,311/1000*0,9 = 5,626 [A] "_x000d_
 "Celkem "5,626 = 5,626 [B]</t>
  </si>
  <si>
    <t>348173</t>
  </si>
  <si>
    <t>ZÁBRADLÍ Z DÍLCŮ KOVOVÝCH ŽÁROVĚ ZINK PONOREM S NÁTĚREM</t>
  </si>
  <si>
    <t>KG</t>
  </si>
  <si>
    <t>"výroba nových částí zábradlí 
P 488,56+109,5+48,18+32,57+390,85+146,57+32,57+32,57+75,62+438,66+438,66 = 2234,310 [B]
L 499,21+110,21+48,18+33,28+399,37+149,76+33,28+33,28+76,33 = 1382,900 [C]
chodníkové nosníky 3562,65 = 3562,650 [D]
Celkové množství = 7179,860 "_x000d_
 "Celkem "7179,86 = 7179,860 [B]</t>
  </si>
  <si>
    <t xml:space="preserve">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</si>
  <si>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"pod zídky dle přílohy 7,6 = 7,600 [A]
Celkové množství = 7,600 "_x000d_
 "Celkem "7,6 = 7,600 [B]</t>
  </si>
  <si>
    <t>451325</t>
  </si>
  <si>
    <t>PODKL A VÝPLŇ VRSTVY ZE ŽELEZOBET DO C30/37</t>
  </si>
  <si>
    <t>"plovoucí desky 1,9*9,8*2 = 37,240 [A] "_x000d_
 "Celkem "37,24 = 37,240 [B]</t>
  </si>
  <si>
    <t>45132A</t>
  </si>
  <si>
    <t>PODKL A VÝPLŇ VRSTVY ZE ŽELEZOBET DO C20/25</t>
  </si>
  <si>
    <t>"pod dlažby 
vyústění odvodnění 1*1*0,1*4 = 0,400 [B]
olemování pilířů 196*0,1 = 19,600 [C]
Celkové množství = 20,000 "_x000d_
 "Celkem "20 = 20,000 [B]</t>
  </si>
  <si>
    <t>451366</t>
  </si>
  <si>
    <t>VÝZTUŽ PODKL VRSTEV Z KARI-SÍTÍ</t>
  </si>
  <si>
    <t>"pod dlažby 200*1,15*3,033/1000 = 0,698 [A]
do plovoucích desek 9,8*9,8*1,15*7,9/1000*2 = 1,745 [B]
Celkové množství = 2,443 "_x000d_
 "Celkem "2,443 = 2,443 [B]</t>
  </si>
  <si>
    <t>458523</t>
  </si>
  <si>
    <t>VÝPLŇ ZA OPĚRAMI A ZDMI Z KAMENIVA DRCENÉHO, INDEX ZHUTNĚNÍ ID DO 0,9</t>
  </si>
  <si>
    <t>"plovoucí desky 6,5*10*2+4*10 = 170,000 [A]
Celkové množství = 170,000 "_x000d_
 "Celkem "170 = 170,000 [B]</t>
  </si>
  <si>
    <t>"dlažby 
vyústění odvodnění 1*1*0,2*4 = 0,800 [B]
olemování pilířů 196*0,2 = 39,200 [C]
Celkové množství = 40,000 "_x000d_
 "Celkem "40 = 40,000 [B]</t>
  </si>
  <si>
    <t>467314</t>
  </si>
  <si>
    <t>STUPNĚ A PRAHY VODNÍCH KORYT Z PROSTÉHO BETONU C25/30</t>
  </si>
  <si>
    <t>"kamenná dlažba šířky 1m = olemování pilířů a klenby 
olemování dlažby 196*0,3*0,6 = 35,280 [B] "_x000d_
 "Celkem "35,28 = 35,280 [B]</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</si>
  <si>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</si>
  <si>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Úpravy povrchů, podlahy, výplně otvorů</t>
  </si>
  <si>
    <t>626112</t>
  </si>
  <si>
    <t>REPROFILACE PODHLEDŮ, SVISLÝCH PLOCH SANAČNÍ MALTOU JEDNOVRST TL 20MM</t>
  </si>
  <si>
    <t>"klenba betonová 21,4*8,8*3 = 564,960 [C]
pohled zprava betony 90 = 90,000 [E]
pohled zleva betony 90 = 90,000 [G]
Mezisoučet = 744,960 [A]
odpočet reprofilace ve větších tl. (37,248+22,349+14,899)*-1 = -74,496 [B]
Celkové množství = 670,464 "_x000d_
 "Celkem "670,464 = 670,464 [B]</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</si>
  <si>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</si>
  <si>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626113</t>
  </si>
  <si>
    <t>REPROFILACE PODHLEDŮ, SVISLÝCH PLOCH SANAČNÍ MALTOU JEDNOVRST TL 30MM</t>
  </si>
  <si>
    <t>"hrubá reprofilace kaveren - 5% plochy ŽB klenby 744,96*0,05 = 37,248 [A]
Celkové množství = 37,248 "_x000d_
 "Celkem "37,248 = 37,248 [B]</t>
  </si>
  <si>
    <t>626123</t>
  </si>
  <si>
    <t>REPROFIL PODHL, SVIS PLOCH SANAČ MALTOU DVOUVRST TL DO 60MM</t>
  </si>
  <si>
    <t>"hrubá reprofilace kaveren - 3% plochy ŽB klenby 744,96*0,03 = 22,349 [A] "_x000d_
 "Celkem "22,349 = 22,349 [B]</t>
  </si>
  <si>
    <t>626132</t>
  </si>
  <si>
    <t>REPROFIL PODHL, SVIS PLOCH SANAČ MALTOU TŘÍVRST TL DO 80MM</t>
  </si>
  <si>
    <t>"hrubá reprofilace kaveren - 2% plochy ŽB klenby 744,96*0,02 = 14,899 [A] "_x000d_
 "Celkem "14,899 = 14,899 [B]</t>
  </si>
  <si>
    <t>626211R</t>
  </si>
  <si>
    <t>REPROFILACE VODOROVNÝCH PLOCH SHORA SANAČNÍ MALTOU JEDNOVRST TL 10MM</t>
  </si>
  <si>
    <t>"Sanace pochozího povrchu římsy po odstranění stávajícího zábradlí 
Provedení s doplněním minerálního vsypu, včetně zapravení otvorů po stávajícím zábradlí 
P (0,025+0,46+0,025)*104,86 = 53,479 [C]
P - rozšíření v místě TV (0,96-0,46)*1,2*2 = 1,200 [D]
L (0,025+0,46+0,025)*104,86 = 53,479 [E]
L - rozšíření v místě TV (0,96-0,46)*1,2*2 = 1,200 [F]
Celkové množství = 109,358 "_x000d_
 "Celkem "109,358 = 109,358 [B]</t>
  </si>
  <si>
    <t>62631</t>
  </si>
  <si>
    <t>SPOJOVACÍ MŮSTEK MEZI STARÝM A NOVÝM BETONEM</t>
  </si>
  <si>
    <t>"NK 
klenba betonová 21,4*8,8*3 = 564,960 [C]
pohled zprava betony 90 = 90,000 [E]
pohled zleva betony 90 = 90,000 [G]
Celkové množství = 744,960 "_x000d_
 "Celkem "744,96 = 744,960 [B]</t>
  </si>
  <si>
    <t>62641</t>
  </si>
  <si>
    <t>SJEDNOCUJÍCÍ STĚRKA JEMNOU MALTOU TL CCA 2MM</t>
  </si>
  <si>
    <t>62651</t>
  </si>
  <si>
    <t>OCHRANA VÝZTUŽE PŘI DOSTATEČNÉM KRYTÍ</t>
  </si>
  <si>
    <t>"ošetření odhalené výztuže antikorozním nátěrem 
předpoklad 5% povrchu 744,96*0,05 = 37,248 [B] "_x000d_
 "Celkem "37,248 = 37,248 [B]</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</si>
  <si>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</si>
  <si>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</si>
  <si>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</si>
  <si>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62663</t>
  </si>
  <si>
    <t>INJEKTÁŽ TRHLIN SILOVĚ SPOJUJÍCÍ</t>
  </si>
  <si>
    <t>"injektáž trhliny epoxidovou pryskyřicí 
P3 (2*0,75+2*0,35)*3 = 6,600 [B]
P4 (2*0,75+2*0,35)*1 = 2,200 [C]
P5 (2*0,75+2*0,35)*1 = 2,200 [D]
Celkové množství = 11,000 "_x000d_
 "Celkem "11 = 11,000 [B]</t>
  </si>
  <si>
    <t>Položka zahrnuje:
- dodávku veškerého materiálu potřebného pro předepsanou úpravu v předepsané kvalitě
- vyčištění trhliny
- provedení vlastní injektáže
- potřebná lešení a podpěrné konstrukce
Položka nezahrnuje:
- x</t>
  </si>
  <si>
    <t>62747</t>
  </si>
  <si>
    <t>SPÁROVÁNÍ STARÉHO ZDIVA ZVLÁŠT MALTOU</t>
  </si>
  <si>
    <t>"NK 
klenba kamenná 12*8,8*2+15,1*8,8*2 = 476,960 [B]
pohled zprava 440 = 440,000 [D]
pohled zleva 440 = 440,000 [F]
pilíře v příčném směru (3,1+4,040+11,5+8,1+8,2+8,7+8,5+8,1+6,2+5,140+2,4)*9,8 = 725,004 [H]
Celkové množství = 2081,964 "_x000d_
 "Celkem "2081,964 = 2081,964 [B]</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</si>
  <si>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</si>
  <si>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711111</t>
  </si>
  <si>
    <t>IZOLACE BĚŽNÝCH KONSTRUKCÍ PROTI ZEMNÍ VLHKOSTI ASFALTOVÝMI NÁTĚRY</t>
  </si>
  <si>
    <t>"1XALP 
předpolí 11*9*2 = 198,000 [B]
zídky (3,5+1,5)*7*4 = 140,000 [C]
Mezisoučet = 338,000 [D]
2XALN 140*2 = 280,000 [E]
Celkové množství = 618,000 "_x000d_
 "Celkem "618 = 618,000 [B]</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</si>
  <si>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</si>
  <si>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711442</t>
  </si>
  <si>
    <t>IZOLACE MOSTOVEK CELOPLOŠNÁ ASFALTOVÝMI PÁSY S PEČETÍCÍ VRSTVOU</t>
  </si>
  <si>
    <t>"SVI 
předpolí 11*9*2 = 198,000 [B]
Celkové množství = 198,000 "_x000d_
 "Celkem "198 = 198,000 [B]</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</si>
  <si>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</si>
  <si>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711509</t>
  </si>
  <si>
    <t>OCHRANA IZOLACE NA POVRCHU TEXTILIÍ</t>
  </si>
  <si>
    <t>"ochrana dle SVI 11*9*2 = 198,000 [A] "_x000d_
 "Celkem "198 = 198,000 [B]</t>
  </si>
  <si>
    <t>Položka zahrnuje:
- dodání předepsaného ochranného materiálu
- zřízení ochrany izolace
Položka nezahrnuje:
- x</t>
  </si>
  <si>
    <t>71311</t>
  </si>
  <si>
    <t>IZOLACE TEPELNÁ BĚŽNÝCH KONSTRUKCÍ PEVNÁ</t>
  </si>
  <si>
    <t>"0,5*7*4 = 14,000 [A] "_x000d_
 "Celkem "14 = 14,000 [B]</t>
  </si>
  <si>
    <t>Položka zahrnuje:
- dodání a uložení předepsaného izolačního materiálu předepsaným způsobem
- vnitrostaveništní a mimostaveništní dopravu
- veškerý upevňovací a pomocný materiál
- předepsané přesahy (nezapočítávají se do výměry)
Položka nezahrnuje:
- x</t>
  </si>
  <si>
    <t>783162</t>
  </si>
  <si>
    <t>PROTIKOROZ OCHRANA OK KOMBIN POVLAKEM SE ŽÁR ZINK PONOREM</t>
  </si>
  <si>
    <t>"Provedení PKO demontovaného stávajícího zábradlí (po provedení úprav) 
P 15*(0,58+2,49)+2*(0,58+0,98)+1*(0,58+1,44)+12*(0,58+2,24)+3*(0,88+3,62)+1*(0,58+1,48)+1*(0,58+1,91) = 103,080 [B]
L 15*(0,58+2,49)+2*(0,58+0,98)+1*(0,58+1,44)+12*(0,58+2,24)+3*(0,88+3,62)+1*(0,58+1,48)+1*(0,58+1,91) = 103,080 [C]
Celkové množství = 206,160 "_x000d_
 "Celkem "206,16 = 206,160 [B]</t>
  </si>
  <si>
    <t>78381</t>
  </si>
  <si>
    <t>NÁTĚRY BETON KONSTR TYP S1 (OS-A)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</si>
  <si>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</si>
  <si>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9112A2</t>
  </si>
  <si>
    <t>ZÁBRADLÍ MOSTNÍ S VODOR MADLY - MONTÁŽ S PŘESUNEM (BEZ DODÁVKY)</t>
  </si>
  <si>
    <t>"dovoz a montáž zkompletovaného zábradlí 
zprava 105,175 = 105,175 [B]
zleva 104,945 = 104,945 [C]
Celkové množství = 210,120 "_x000d_
 "Celkem "210,12 = 210,120 [B]</t>
  </si>
  <si>
    <t>Položka zahrnuje:
- dopravu demontovaného zařízení z dočasné skládky
- jeho montáž a osazení na určeném místě včetně všech nutných konstrukcí a prací
- nutnou opravu poškozených částí, opravu nátěrů
- případnou náhradu zničených částí
Položka nezahrnuje:
- kompletní novou PKO</t>
  </si>
  <si>
    <t>9112A3</t>
  </si>
  <si>
    <t>ZÁBRADLÍ MOSTNÍ S VODOR MADLY - DEMONTÁŽ S PŘESUNEM</t>
  </si>
  <si>
    <t>"demontáž stávajícího zábradlí, odvoz na místo úprav a provedení PKO 
zprava 105,175 = 105,175 [B]
zleva 104,945 = 104,945 [C]
Celkové množství = 210,120 "_x000d_
 "Celkem "210,12 = 210,120 [B]</t>
  </si>
  <si>
    <t>Položka zahrnuje:
- demontáž a odstranění zařízení
- jeho odvoz na předepsané místo
Položka nezahrnuje:
- x</t>
  </si>
  <si>
    <t>93261</t>
  </si>
  <si>
    <t>POCHOZÍ ROŠT Z KOMPOZITU - PŘEKRYTÍ ZRCADLA MOSTU</t>
  </si>
  <si>
    <t>"úprava u zábradlí 0,27*102,74+0,31*102,74 = 59,589 [A] "_x000d_
 "Celkem "59,589 = 59,589 [B]</t>
  </si>
  <si>
    <t>Položka zahrnuje:
- dodání a uložení předepsané konstrukce z předepsaného materiálu
- vnitrostaveništní a mimostaveništní doprava
- veškeré potřebné pomocné práce
- veškerý pomocný a upevňovací materiál
Položka nezahrnuje:
- x</t>
  </si>
  <si>
    <t>938444</t>
  </si>
  <si>
    <t>OČIŠTĚNÍ ZDIVA OTRYSKÁNÍM TLAKOVOU VODOU PŘES 1000 BARŮ</t>
  </si>
  <si>
    <t>Položka zahrnuje:
- očištění předepsaným způsobem
- odklizení vzniklého odpadu
Položka nezahrnuje:
- x</t>
  </si>
  <si>
    <t>938544</t>
  </si>
  <si>
    <t>OČIŠTĚNÍ BETON KONSTR OTRYSKÁNÍM TLAK VODOU PŘES 1000 BARŮ</t>
  </si>
  <si>
    <t>"NK 
klenba betonová 21,4*8,8*3 = 564,960 [C]
pohled zprava betony 90 = 90,000 [E]
pohled zleva betony 90 = 90,000 [G]
Mezisoučet = 744,960 [B]
očištění pochozího povrchu římsy po odstranění stávajícího zábradlí 
P (0,025+0,46+0,025)*104,86 = 53,479 [F]
P - rozšíření v místě TV (0,96-0,46)*1,2*2 = 1,200 [H]
L (0,025+0,46+0,025)*104,86 = 53,479 [I]
L - rozšíření v místě TV (0,96-0,46)*1,2*2 = 1,200 [J]
Celkové množství = 854,318 "_x000d_
 "Celkem "854,318 = 854,318 [B]</t>
  </si>
  <si>
    <t>93857</t>
  </si>
  <si>
    <t>BROUŠENÍ BETON KONSTR</t>
  </si>
  <si>
    <t>"Ruční mechanické dočištění betonu v místě lokálního odsekání - předpoklad 10% povrchu 
klenba beton 21,4*8,8*3 = 564,960 [B]
pohled betony zprava 90 = 90,000 [C]
pohled betony zleva 90 = 90,000 [D]
Mezisoučet = 744,960 [E]
 744,960*0,1 = 74,496 [F] "_x000d_
 "Celkem "74,496 = 74,496 [B]</t>
  </si>
  <si>
    <t>94190</t>
  </si>
  <si>
    <t>LEHKÉ PRACOVNÍ LEŠENÍ DO 1,5 KPA</t>
  </si>
  <si>
    <t>M3OP</t>
  </si>
  <si>
    <t>"zprava 900*1 = 900,000 [A]
zleva 900*1 = 900,000 [B]
Celkové množství = 1800,000 "_x000d_
 "Celkem "1800 = 1800,000 [B]</t>
  </si>
  <si>
    <t>94390</t>
  </si>
  <si>
    <t>PROSTOROVÉ PRACOVNÍ LEŠENÍ PŘES 3 KPA</t>
  </si>
  <si>
    <t>"v otvorech 
K01 25*9,9 = 247,500 [B]
K02 101*9,9 = 999,900 [C]
K03 170*9,9 = 1683,000 [D]
K04 182*9,9 = 1801,800 [E]
K05 170*9,9 = 1683,000 [F]
K06 75*9,9 = 742,500 [G]
K07 30*9,9 = 297,000 [H]
Celkové množství = 7454,700 "_x000d_
 "Celkem "7454,7 = 7454,700 [B]</t>
  </si>
  <si>
    <t>966126</t>
  </si>
  <si>
    <t>BOURÁNÍ KONSTRUKCÍ Z KAMENE NA SUCHO S ODVOZEM DO 12KM</t>
  </si>
  <si>
    <t>"gabiony 1*1*4*4 = 16,000 [A] "_x000d_
 "Celkem "16 = 16,000 [B]</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</si>
  <si>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</si>
  <si>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966166</t>
  </si>
  <si>
    <t>BOURÁNÍ KONSTRUKCÍ ZE ŽELEZOBETONU S ODVOZEM DO 12KM</t>
  </si>
  <si>
    <t>"stávající plovoucí desky 0,6*9*2 = 10,800 [A] "_x000d_
 "Celkem "10,8 = 10,800 [B]</t>
  </si>
  <si>
    <t>968122</t>
  </si>
  <si>
    <t>VYSEKÁNÍ OTVORŮ, KAPES, RÝH V KAMENNÉM ZDIVU NA MC</t>
  </si>
  <si>
    <t>"vysekání spar kamenného zdiva 2081,964*0,025 = 52,049 [A] "_x000d_
 "Celkem "52,049 = 52,049 [B]</t>
  </si>
  <si>
    <t>96814</t>
  </si>
  <si>
    <t>VYSEKÁNÍ OTVORŮ, KAPES, RÝH V BETONOVÉ KONSTRUKCI</t>
  </si>
  <si>
    <t>"Lokální odsekání znehodnocnéhého betonu - předpoklad 10% povrchu, průměrná mocnost 50mm 
klenba beton 21,4*8,8*3 = 564,960 [B]
pohled beton zprava 90 = 90,000 [C]
pohled beton zleva 90 = 90,000 [D]
Mezisoučet = 744,960 [E]
 744,96*0,1*0,05 = 3,725 [F] "_x000d_
 "Celkem "3,725 = 3,725 [B]</t>
  </si>
  <si>
    <t>97817</t>
  </si>
  <si>
    <t>ODSTRANĚNÍ MOSTNÍ IZOLACE</t>
  </si>
  <si>
    <t>"Stávající SVI 4*10*2 = 80,000 [A] "_x000d_
 "Celkem "80 = 80,000 [B]</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</si>
  <si>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</si>
  <si>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11-20-02</t>
  </si>
  <si>
    <t>"Během zemních prací a demolice stávajícího mostu bude ověřeno, zda předpokládané rozhraní zemin a skalního podloží odpovídá předpokladům v projektu. 
Svahy budou průběžně sledovány, dle nutnosti bude případně rozhodnuto o změně sklonu svahů příslušné části výkopu nebo potřebě použití pažící konstrukce. 
ověření základových poměrů po provedení demolice stávajícího mostu a během provádění výkopových prací, ověření navržené tryskové injektáže 1 = 1,000 [C] "_x000d_
 "Celkem "1 = 1,000 [B]</t>
  </si>
  <si>
    <t>"NEOCEŇOVAT – Evidenční položka (neoceňovat v objektu SO/PS, položka se oceňuje pouze v objektu SO 90-90) 1112,600*2 = 2225,200 [A]
Celkové množství = 2225,200 "_x000d_
 "Celkem "2225,2 = 2225,200 [B]</t>
  </si>
  <si>
    <t>"NEOCEŇOVAT – Evidenční položka (neoceňovat v objektu SO/PS, položka se oceňuje pouze v objektu SO 90-90) 
ŽB 111,642*2,5 = 279,105 [A]
Celkové množství = 279,105 "_x000d_
 "Celkem "602,945 = 602,945 [B]</t>
  </si>
  <si>
    <t>"NEOCEŇOVAT – Evidenční položka (neoceňovat v objektu SO/PS, položka se oceňuje pouze v objektu SO 90-90) 
z pol. 97817: 80*0,005*2,4 = 0,960 [B] "_x000d_
 "Celkem "0,96 = 0,960 [B]</t>
  </si>
  <si>
    <t>"`komplet odstranění všech drobných předmětů v prostoru polohy objektu a jeho zájmovém okolí`
`celkem odstranění a vyklizení včetně odvozu, uložení s případnou likvidací a poplatkem` 20*20 = 400,000 [A]
Celkové množství = 400,000 "_x000d_
 "Celkem "400 = 400,000 [B]</t>
  </si>
  <si>
    <t>"Svahy podél křídel 
zprava 10*3*2 = 60,000 [B]
zleva 10*3*2 = 60,000 [C]
Celkové množství = 120,000 "_x000d_
 "Celkem "120 = 120,000 [B]</t>
  </si>
  <si>
    <t>"vč. kompletní likvidace a odvozu v režii dodavatele 5+3 = 8,000 [A] "_x000d_
 "Celkem "8 = 8,000 [B]</t>
  </si>
  <si>
    <t>121101</t>
  </si>
  <si>
    <t>SEJMUTÍ ORNICE NEBO LESNÍ PŮDY S ODVOZEM DO 1KM</t>
  </si>
  <si>
    <t>"Svahy podél křídel 
zprava 10*1*2*0,15 = 3,000 [B]
zleva 10*1*2*0,15 = 3,000 [C]
Celkové množství = 6,000 "_x000d_
 "Celkem "6 = 6,000 [B]</t>
  </si>
  <si>
    <t>"Natěžení a doprava ornice z dočasné mezideponie pro opětovné rozprostření 40*0,15 = 6,000 [A] "_x000d_
 "Celkem "6 = 6,000 [B]</t>
  </si>
  <si>
    <t>"odkopávka pro most 
za O01 31*13 = 403,000 [B]
za O02 32*13 = 416,000 [C]
v otvoru 4*1,3*18 = 93,600 [E]
Celkové množství = 912,600 "_x000d_
 "Celkem "912,6 = 912,600 [B]</t>
  </si>
  <si>
    <t>141146R</t>
  </si>
  <si>
    <t>PROTLAČOVÁNÍ OCELOVÉHO POTRUBÍ DN DO 400MM</t>
  </si>
  <si>
    <t xml:space="preserve">"`dodání a osazení dle technologie zhotovitele` 
`pojistné odvodnění podloží  ocleová trouba TR 406,4X8-16000` 16*5 = 80,000 [B] "_x000d_
 "Celkem "80 = 80,000 [B]</t>
  </si>
  <si>
    <t>"`dle pol. 13173: 912,600 = 912,600 [A]
`dle pol. 12110 6 = 6,000 [B]
Celkové množství = 918,600 "_x000d_
 "Celkem "918,6 = 918,600 [B]</t>
  </si>
  <si>
    <t>"ornice zpět 
zprava 10*1*2 = 20,000 [B]
zleva 10*1*2 = 20,000 [C]
Celkové množství = 40,000 "_x000d_
 "Celkem "40 = 40,000 [B]</t>
  </si>
  <si>
    <t>"osetí ornice 
zprava 10*1*2 = 20,000 [B]
zleva 10*1*2 = 20,000 [C]
Celkové množství = 40,000 "_x000d_
 "Celkem "40 = 40,000 [B]</t>
  </si>
  <si>
    <t>18247</t>
  </si>
  <si>
    <t>OŠETŘOVÁNÍ TRÁVNÍKU</t>
  </si>
  <si>
    <t>"zprava 10*1*2 = 20,000 [B]
zleva 10*1*2 = 20,000 [C]
Celkové množství = 40,000 "_x000d_
 "Celkem "40 = 40,000 [B]</t>
  </si>
  <si>
    <t>Položka zahrnuje:
- pokosení se shrabáním, naložení shrabků na dopravní prostředek, s odvozem a se složením, to vše bez ohledu na sklon terénu
- nutné zalití a hnojení
Položka nezahrnuje:
- x</t>
  </si>
  <si>
    <t>"obysp rubové drenáže 
O01 0,22*10 = 2,200 [B]
O02 0,22*10 = 2,200 [C]
Celkové množství = 4,400 "_x000d_
 "Celkem "4,4 = 4,400 [B]</t>
  </si>
  <si>
    <t>"rubová drenáž 
O01 11,5 = 11,500 [B]
O02 11,5 = 11,500 [C]
Celkové množství = 23,000 "_x000d_
 "Celkem "23 = 23,000 [B]</t>
  </si>
  <si>
    <t>22694</t>
  </si>
  <si>
    <t>ZÁPOROVÉ PAŽENÍ Z KOVU DOČASNÉ</t>
  </si>
  <si>
    <t>"dle přílohy 
SP0-SP2 135,60*33,7/1000 = 4,570 [B]
SP3 43,8*33,7/1000 = 1,476 [C]
převázky 
SP0-SP2 (52,8+18,8)*25,3/1000 = 1,811 [E]
SP3 (52,8+4,4+18,4)*25,3/1000 = 1,913 [F]
Celkové množství = 9,770 "_x000d_
 "Celkem "9,77 = 9,770 [B]</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</si>
  <si>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</si>
  <si>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"dle přílohy 
SP0-SP2 79 = 79,000 [B]
SP3 23 = 23,000 [C]
Celkové množství = 102,000 "_x000d_
 "Celkem "102 = 102,000 [B]</t>
  </si>
  <si>
    <t>"SP2 2*(2+1+1+5) = 18,000 [A]
SP3 2*2 = 4,000 [B]
Celkové množství = 22,000 "_x000d_
 "Celkem "22 = 22,000 [B]</t>
  </si>
  <si>
    <t>23317A</t>
  </si>
  <si>
    <t>ŠTĚTOVÉ STĚNY NASAZENÉ Z KOVOVÝCH DÍLCŮ TRVALÉ (PLOCHA)</t>
  </si>
  <si>
    <t>"SP0-SP2 štětovnice na líci zápor (5,2*2+4,2*2+0,8*2+1,2*2+9,4)*0,4 = 12,880 [A]
SP0-SP2 štětovnice osazené při zřizování zásypur 32*0,4 = 12,800 [B]
SP0-SP3 štětovnice na líci zápor (7,2*2+4,2*2+2,2*2+9,2)*0,4 = 14,560 [C]
Celkové množství = 40,240 "_x000d_
 "Celkem "40,24 = 40,240 [B]</t>
  </si>
  <si>
    <t xml:space="preserve">Položka zahrnuje:
- zřízení stěny,  dodání štětovnic v požadované kvalitě, případně jejich ošetřování, řezání, nastavování a další úpravy
- kleštiny, převázky. a další pomocné a doplňkové konstrukce
- nastražení a nasazení štětovnic
- veškerou dopravu, nájem, provoz a přemístění dílců a mechanismů
- lešení a podpěrné konstrukce pro práci a manipulaci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</si>
  <si>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261814</t>
  </si>
  <si>
    <t>VRTY PRO KOTVENÍ A INJEKTÁŽ TŘ III A IV NA POVRCHU D DO 35MM</t>
  </si>
  <si>
    <t>"vrty pro kotvení, včetně prostupů mostní konstrukcí 
vrty pro kotvy SP2 18*6 = 108,000 [B]
vrty pro táhla SP2 (7+2)*5 = 45,000 [C]
vrty pro táhla SP3 (7*2+4*2+2*2+5*2)*5 = 180,000 [D]
Celkové množství = 333,000 "_x000d_
 "Celkem "333 = 333,000 [B]</t>
  </si>
  <si>
    <t>"vrty pro záporové pažení, včetně nájezdů mechanizace po etapách 
SP2 2*(2*5+6+7+8,1*5) = 127,000 [B]
SP3 2*(2*8,1) = 32,400 [C]
Celkové množství = 159,400 "_x000d_
 "Celkem "159,4 = 159,400 [B]</t>
  </si>
  <si>
    <t>"dle přílohy 
SP0-SP2 2,70 = 2,700 [B]
SP3 0,56 = 0,560 [C]
Celkové množství = 3,260 "_x000d_
 "Celkem "3,26 = 3,260 [B]</t>
  </si>
  <si>
    <t>"dle přílohy-táhla 
fáze I 7 = 7,000 [B]
fáze II 7+7+14+8 = 36,000 [C]
Celkové množství = 43,000 "_x000d_
 "Celkem "43 = 43,000 [B]</t>
  </si>
  <si>
    <t>286544</t>
  </si>
  <si>
    <t>KOTVY OCEL INJEKTOVANÉ V PODZEMÍ DÉLKY DO 6M ÚNOS DO 200KN</t>
  </si>
  <si>
    <t>"18 = 18,000 [A] "_x000d_
 "Celkem "18 = 18,000 [B]</t>
  </si>
  <si>
    <t xml:space="preserve">Položka zahrnuje:
- kompletní dodávku kotev délky od 5,01m do 6,00m a únosnosti do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Položka nezahrnuje:
- vrty, uvedou se v položce 263 - vrty pro svorníky a kotvy v podzemí dl. do 12m.</t>
  </si>
  <si>
    <t>288211</t>
  </si>
  <si>
    <t>TRYSKOVÁ INJEKTÁŽ D SLOUPU DO 600MM DL VRTU DO 4M NA POVRCHU</t>
  </si>
  <si>
    <t>"zlepšení podzákladí přepoklad 20% 29,9*15*0,2 = 89,700 [A] "_x000d_
 "Celkem "89,7 = 89,700 [B]</t>
  </si>
  <si>
    <t>Položka zahrnuje:
- veškerý materiál, výrobky a polotovary, včetně mimostaveništní a vnitrostaveništní dopravy (rovněž přesuny), včetně naložení a složení, případně s uložením.
Položka nezahrnuje:
- x</t>
  </si>
  <si>
    <t>"Dle přílohy včetně letopočtu 
NK 1,88 = 1,880 [C]
křídla 2,20 = 2,200 [A]
Celkové množství = 4,080 "_x000d_
 "Celkem "4,08 = 4,080 [B]</t>
  </si>
  <si>
    <t>"dle přílohy 10% z celkového množství 12854,532/1000*0,1 = 1,285 [A] "_x000d_
 "Celkem "1,285 = 1,285 [B]</t>
  </si>
  <si>
    <t>"dle přílohy 47,96 = 47,960 [A]
Celkové množství = 47,960 "_x000d_
 "Celkem "47,96 = 47,960 [B]</t>
  </si>
  <si>
    <t>"dle přélohy 30% z celku 12854,532/1000*0,3 = 3,856 [A] "_x000d_
 "Celkem "3,856 = 3,856 [B]</t>
  </si>
  <si>
    <t>"dle přílohy 
Panel A 236,93 = 236,930 [B]
Panel B 115,63 = 115,630 [C]
Panel C 243,92 = 243,920 [D]
Panel D 115,63 = 115,630 [E]
Panel E 236,93 = 236,930 [F]
Celkové množství = 949,040 "_x000d_
 "Celkem "949,04 = 949,040 [B]</t>
  </si>
  <si>
    <t>389325</t>
  </si>
  <si>
    <t>MOSTNÍ RÁMOVÉ KONSTRUKCE ZE ŽELEZOBETONU C30/37</t>
  </si>
  <si>
    <t>"dle přílohy 89,40 = 89,400 [A]
Celkové množství = 89,400 "_x000d_
 "Celkem "89,4 = 89,400 [B]</t>
  </si>
  <si>
    <t>389365</t>
  </si>
  <si>
    <t>VÝZTUŽ MOSTNÍ RÁMOVÉ KONSTRUKCE Z OCELI 10505, B500B</t>
  </si>
  <si>
    <t>"dle opřílohy 60% z celku 12854,532/1000*0,6 = 7,713 [A] "_x000d_
 "Celkem "7,713 = 7,713 [B]</t>
  </si>
  <si>
    <t>451324</t>
  </si>
  <si>
    <t>PODKL A VÝPLŇ VRSTVY ZE ŽELEZOBET DO C25/30</t>
  </si>
  <si>
    <t>"dle přílohy 
pod NK a křídla 28,76 = 28,760 [B]
pod SVI 1,6*11*2 = 35,200 [C]
Celkové množství = 63,960 "_x000d_
 "Celkem "63,96 = 63,960 [B]</t>
  </si>
  <si>
    <t>"podél křídel 
zleva 14*1,15*0,1 = 1,610 [B]
zprava 16*1,15*0,1 = 1,840 [C]
Celkové množství = 3,450 "_x000d_
 "Celkem "3,45 = 3,450 [B]</t>
  </si>
  <si>
    <t>"pod dlažby 34,5*1,15*3,033/1000 = 0,120 [A]
podkladní konstrukce dle přílohy 1350/1000 = 1,350 [B]
do podkladních desek SVI 9*13*7,9*1,15/1000*2 = 2,126 [C]
Celkové množství = 3,596 "_x000d_
 "Celkem "3,596 = 3,596 [B]</t>
  </si>
  <si>
    <t>"nad SVI přechodová oblast bez Sk 01-00-01 
O01 7*13 = 91,000 [B]
O02 6,5*13 = 84,500 [C]
v otvoru 12*4 = 48,000 [D]
Celkové množství = 223,500 "_x000d_
 "Celkem "223,5 = 223,500 [B]</t>
  </si>
  <si>
    <t>45859</t>
  </si>
  <si>
    <t>VÝPLŇ ZA OPĚRAMI A ZDMI Z UPRAVENÉHO KAMENE</t>
  </si>
  <si>
    <t>"rovnanina za opěrami 2,1*0,6*10*2 = 25,200 [A]
Celkové množství = 25,200 "_x000d_
 "Celkem "25,2 = 25,200 [B]</t>
  </si>
  <si>
    <t xml:space="preserve">Položka zahrnuje:
-  dodávku předepsaného kamene
-  mimostaveništní a vnitrostaveništní dopravu a jeho uložení
- není-li v zadávací dokumentaci uvedeno jinak, jedná se o nakupovaný materiál
Položka nezahrnuje:
- x</t>
  </si>
  <si>
    <t>45861</t>
  </si>
  <si>
    <t>VÝPLŇ ZA OPĚRAMI A ZDMI ZE ZEMINY STABIL CEMENTEM</t>
  </si>
  <si>
    <t>"pod podkladní beton za opěrami 
O01 17*13 = 221,000 [B]
O02 17*13 = 221,000 [C]
Celkové množství = 442,000 "_x000d_
 "Celkem "442 = 442,000 [B]</t>
  </si>
  <si>
    <t xml:space="preserve">Položka zahrnuje:
-  dodávku zeminy stabilizované cementem a její uložení se zhutněním
-  včetně mimostaveništní a vnitrostaveništní dopravy (rovněž přesuny)
Položka nezahrnuje:
- x</t>
  </si>
  <si>
    <t>"podél křídel 
zleva 14*1,15*0,2 = 3,220 [B]
zprava 16*1,15*0,2 = 3,680 [C]
Celkové množství = 6,900 "_x000d_
 "Celkem "6,9 = 6,900 [B]</t>
  </si>
  <si>
    <t>56313</t>
  </si>
  <si>
    <t>VOZOVKOVÉ VRSTVY Z MECHANICKY ZPEVNĚNÉHO KAMENIVA TL. DO 150MM</t>
  </si>
  <si>
    <t>"komunikace 3,2*4+2,9*4 = 24,400 [A] "_x000d_
 "Celkem "24,4 = 24,400 [B]</t>
  </si>
  <si>
    <t>581104</t>
  </si>
  <si>
    <t>CEMENTOBETONOVÝ KRYT JEDNOVRSTVÝ NEVYZTUŽENÝ TŘ.III</t>
  </si>
  <si>
    <t>"komunikace 2,3*4 = 9,200 [A] "_x000d_
 "Celkem "9,2 = 9,200 [B]</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</si>
  <si>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</si>
  <si>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"1X ALP 
Vana 11*5,2 = 57,200 [B]
svislé stěny rámu 4,3*11*2 = 94,600 [C]
svislé stěny křídel 4*4,5*4 = 72,000 [D]
na podklaní desce 11,020*4,8 = 52,896 [E]
vodorovné plochy křídel 3,5*4,6*4 = 64,400 [F]
průčelí 17*2 = 34,000 [G]
přechodová oblast 6,5*13*2 = 169,000 [H]
v otvoru 5,32*11,020 = 58,626 [I]
pohledové plochy křídel 57 = 57,000 [J]
Mezisoučet = 659,722 [L]
2X ALN 
v otvoru 5,32*11,020*2 = 117,253 [M]
pohledové plochy křídel 57*2 = 114,000 [N]
Mezisoučet = 231,253 [O]
Celkové množství = 890,975 "_x000d_
 "Celkem "890,975 = 890,975 [B]</t>
  </si>
  <si>
    <t>"SVI 
Vana 11*5,2 = 57,200 [B]
svislé stěny rámu 4,3*11*2 = 94,600 [C]
svislé stěny křídel 4*4,5*4 = 72,000 [D]
na podklaní desce 11,020*4,8 = 52,896 [E]
vodorovné plochy křídel 3,5*4,6*4 = 64,400 [F]
průčelí 17*2 = 34,000 [G]
přechodová oblast 6,5*13*2 = 169,000 [H]
Celkové množství = 544,096 "_x000d_
 "Celkem "544,096 = 544,096 [B]</t>
  </si>
  <si>
    <t>71150</t>
  </si>
  <si>
    <t>OCHRANA IZOLACE NA POVRCHU</t>
  </si>
  <si>
    <t>"tvrdá ochrana SVI vana 11*5,1 = 56,100 [A]
tvrdá ochrana SVI základ 11,020*4,8 = 52,896 [B]
Celkové množství = 108,996 "_x000d_
 "Celkem "108,996 = 108,996 [B]</t>
  </si>
  <si>
    <t>711507</t>
  </si>
  <si>
    <t>OCHRANA IZOLACE NA POVRCHU Z PE FÓLIE</t>
  </si>
  <si>
    <t>"Vana 11*5,2 = 57,200 [A]
na podklaní desce 11,020*4,8 = 52,896 [B]
Celkové množství = 110,096 "_x000d_
 "Celkem "110,096 = 110,096 [B]</t>
  </si>
  <si>
    <t>"1X ALP 
Vana 11*5,2 = 57,200 [B]
svislé stěny rámu 4,3*11*2 = 94,600 [C]
svislé stěny křídel 4*4,5*4 = 72,000 [D]
na podklaní desce 11,020*4,8 = 52,896 [E]
vodorovné plochy křídel 3,5*4,6*4 = 64,400 [F]
průčelí 17*2 = 34,000 [G]
přechodová oblast 6,5*13*2 = 169,000 [H]
Celkové množství = 544,096 "_x000d_
 "Celkem "544,096 = 544,096 [B]</t>
  </si>
  <si>
    <t>"Tvrdá ochrana svislých stěn 
Vana 0,417*4,8*2 = 4,003 [B]
svislé stěny rámu 4,3*11*2 = 94,600 [C]
svislé stěny křídel 4*4,5*4 = 72,000 [D]
vodorovné plochy křídel 3,5*4,6*4 = 64,400 [F]
průčelí 17*2 = 34,000 [G]
Celkové množství = 269,003 "_x000d_
 "Celkem "269,003 = 269,003 [B]</t>
  </si>
  <si>
    <t>876441R</t>
  </si>
  <si>
    <t>CHRÁNIČKY Z TRUB PLASTOVÝCH DN DO 250MM</t>
  </si>
  <si>
    <t>kus</t>
  </si>
  <si>
    <t>"pro vyvedení rubové drenáže skrz křídla 2 = 2,000 [A] "_x000d_
 "Celkem "2 = 2,000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</si>
  <si>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 opláštění dle dokumentace a nutné opravy opláštění při jeho poškození
Položka nezahrnuje:
- x</t>
  </si>
  <si>
    <t>"doačasné zábradlí 25 = 25,000 [A] "_x000d_
 "Celkem "25 = 25,000 [B]</t>
  </si>
  <si>
    <t>"stávající zábradlí 15*2 = 30,000 [A]
doačasné zábradlí 25 = 25,000 [B]
Celkové množství = 55,000 "_x000d_
 "Celkem "55 = 55,000 [B]</t>
  </si>
  <si>
    <t>9112A9</t>
  </si>
  <si>
    <t>ZÁBRADLÍ MOSTNÍ S VODOR MADLY - NÁJEM</t>
  </si>
  <si>
    <t>MDEN</t>
  </si>
  <si>
    <t>"nájem zábrdlí 25*114 = 2850,000 [A] "_x000d_
 "Celkem "2850 = 2850,000 [B]</t>
  </si>
  <si>
    <t>Položka zahrnuje:
- denní sazbu za pronájem zařízení
Položka nezahrnuje:
-x
Způsob měření:
- počet měrných jednotek se určí jako součin délky zařízení a počtu dnů použití</t>
  </si>
  <si>
    <t>"ohraničení dlažby 10*4 = 40,000 [A] "_x000d_
 "Celkem "40 = 40,000 [B]</t>
  </si>
  <si>
    <t>91914</t>
  </si>
  <si>
    <t>ŘEZÁNÍ ŽELEZOBETONOVÝCH KONSTRUKCÍ</t>
  </si>
  <si>
    <t>"2*1,3+1,8*3+2*1,3+1,8*3,0 = 16,000 [A] "_x000d_
 "Celkem "16 = 16,000 [B]</t>
  </si>
  <si>
    <t>Položka zahrnuje:
- řezání železobetonových konstrukcí bez ohledu na tloušťku
- spotřeba vody
Položka nezahrnuje:
- x</t>
  </si>
  <si>
    <t>93650</t>
  </si>
  <si>
    <t>DROBNÉ DOPLŇK KONSTR KOVOVÉ</t>
  </si>
  <si>
    <t>"dle přílohy 
prostup 47,94+45,2 = 93,140 [B]
Celkové množství = 93,140 "_x000d_
 "Celkem "93,14 = 93,140 [B]</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</si>
  <si>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</si>
  <si>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936501</t>
  </si>
  <si>
    <t>DROBNÉ DOPLŇK KONSTR KOVOVÉ NEREZ</t>
  </si>
  <si>
    <t>"dle přílohy 
destička pro měření bludných proudů 6,32 = 6,320 [C]
Celkové množství = 6,320 "_x000d_
 "Celkem "6,32 = 6,320 [B]</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</si>
  <si>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</si>
  <si>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966156</t>
  </si>
  <si>
    <t>BOURÁNÍ KONSTRUKCÍ Z PROST BETONU S ODVOZEM DO 12KM</t>
  </si>
  <si>
    <t>"opěry včetně založení 8*8,8*2 = 140,800 [A] "_x000d_
 "Celkem "140,8 = 140,800 [B]</t>
  </si>
  <si>
    <t>"bourání stávající konstrukce 
NK včetně říms 5,5*4,820 = 26,510 [B]
řísmy křídel 0,7*(5,280+5,280+4,680+4,680) = 13,944 [C]
křídla 5,280*2,7*0,8*2 = 22,810 [D]
 4,680*2,7*0,8*2 = 20,218 [E]
plovoucí desky 1,6*8,8*2 = 28,160 [F]
Celkové množství = 111,642 "_x000d_
 "Celkem "111,642 = 111,642 [B]</t>
  </si>
  <si>
    <t>96618A</t>
  </si>
  <si>
    <t>BOURÁNÍ KONSTRUKCÍ KOVOVÝCH - BEZ DOPRAVY</t>
  </si>
  <si>
    <t>"Odstranění zabetonovaných nosníků I360 18*4,7*76,5/1000 = 6,472 [A] "_x000d_
 "Celkem "6,472 = 6,472 [B]</t>
  </si>
  <si>
    <t>Položka zahrnuje:
- rozebrání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</si>
  <si>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969233</t>
  </si>
  <si>
    <t>VYBOURÁNÍ POTRUBÍ DN DO 150MM KANALIZAČ</t>
  </si>
  <si>
    <t>"`Odstranění stávajícch drenáží, včetně doprav a poplatků za uložení na skládce` 12,5+11,5+5 = 29,000 [A] "_x000d_
 "Celkem "29 = 29,000 [B]</t>
  </si>
  <si>
    <t>"stavající izolace 
NK 10*5 = 50,000 [B]
plovoucí dečsky 9*8,8*2 = 158,400 [C]
Celkové množství = 208,400 "_x000d_
 "Celkem "208,4 = 208,400 [B]</t>
  </si>
  <si>
    <t>SO 11-20-03</t>
  </si>
  <si>
    <t>"NEOCEŇOVAT – Evidenční položka (neoceňovat v objektu SO/PS, položka se oceňuje pouze v objektu SO 90-90) 
zemina na skládku 2394*2 = 4788,000 [A]
Celkové množství = 4788,000 "_x000d_
 "Celkem "4788 = 4788,000 [B]</t>
  </si>
  <si>
    <t>"NEOCEŇOVAT – Evidenční položka (neoceňovat v objektu SO/PS, položka se oceňuje pouze v objektu SO 90-90) 
ŽB 59,192*2,5 = 147,980 [A]
Celkové množství = 147,980 "_x000d_
 "Celkem "515,906 = 515,906 [B]</t>
  </si>
  <si>
    <t>"kámen 228,080*3 = 684,240 [A] "_x000d_
 "Celkem "684,24 = 684,240 [B]</t>
  </si>
  <si>
    <t>"stávající izolace 
přepoklad 142*0,005*2,4 = 1,704 [B] "_x000d_
 "Celkem "1,704 = 1,704 [B]</t>
  </si>
  <si>
    <t>"`komplet odstranění všech drobných předmětů v prostoru polohy objektu a jeho zájmovém okolí`
`celkem odstranění a vyklizení včetně odvozu, uložení s případnou likvidací a poplatkem` 2*15*10+2*15*10 = 600,000 [A]
Celkové množství = 600,000 "_x000d_
 "Celkem "600 = 600,000 [B]</t>
  </si>
  <si>
    <t>"Svahy podél křídel 
zprava 15*11*2 = 330,000 [B]
zleva 16*11*2 = 352,000 [C]
Celkové množství = 682,000 "_x000d_
 "Celkem "682 = 682,000 [B]</t>
  </si>
  <si>
    <t>"vč. kompletní likvidace a odvozu v režii dodavatele 6+4 = 10,000 [A] "_x000d_
 "Celkem "10 = 10,000 [B]</t>
  </si>
  <si>
    <t>11202</t>
  </si>
  <si>
    <t>KÁCENÍ STROMŮ D KMENE DO 0,9M S ODSTRANĚNÍM PAŘEZŮ</t>
  </si>
  <si>
    <t>"`vč. kompletní likvidace a odvozu v režii dodavatele` 1+0+0+1 = 2,000 [A] "_x000d_
 "Celkem "2 = 2,000 [B]</t>
  </si>
  <si>
    <t>"Svahy podél křídel 
zprava 15*11*2*0,15 = 49,500 [B]
zleva 16*11*2*0,15 = 52,800 [C]
Celkové množství = 102,300 "_x000d_
 "Celkem "102,3 = 102,300 [B]</t>
  </si>
  <si>
    <t>"`pro pol. 18222:` 682*0,15 = 102,300 [A] "_x000d_
 "Celkem "102,3 = 102,300 [B]</t>
  </si>
  <si>
    <t>"odkopávka pro most 
za O01 65*19 = 1235,000 [B]
za O02 61*19 = 1159,000 [C]
Celkové množství = 2394,000 "_x000d_
 "Celkem "2394 = 2394,000 [B]</t>
  </si>
  <si>
    <t>"dle pol. 13173 2394 = 2394,000 [A]
dle pol. 12110 102,3 = 102,300 [B]
Celkové množství = 2496,300 "_x000d_
 "Celkem "2496,3 = 2496,300 [B]</t>
  </si>
  <si>
    <t>"ornice zpět 
zprava 15*11*2 = 330,000 [B]
zleva 16*11*2 = 352,000 [C]
Celkové množství = 682,000 "_x000d_
 "Celkem "682 = 682,000 [B]</t>
  </si>
  <si>
    <t>"osetí ornice 
zprava 15*11*2 = 330,000 [B]
zleva 16*11*2 = 352,000 [C]
Celkové množství = 682,000 "_x000d_
 "Celkem "682 = 682,000 [B]</t>
  </si>
  <si>
    <t>"obysp rubové drenáže 
O01 0,3*25,7 = 7,710 [B]
O02 0,3*25,7 = 7,710 [C]
Celkové množství = 15,420 "_x000d_
 "Celkem "15,42 = 15,420 [B]</t>
  </si>
  <si>
    <t>"rubová drenáž 
O01 26 = 26,000 [B]
O02 26 = 26,000 [C]
Celkové množství = 52,000 "_x000d_
 "Celkem "52 = 52,000 [B]</t>
  </si>
  <si>
    <t>224325</t>
  </si>
  <si>
    <t>PILOTY ZE ŽELEZOBETONU C30/37</t>
  </si>
  <si>
    <t>"dle přílohy 265,02 = 265,020 [A] "_x000d_
 "Celkem "265,02 = 265,020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</si>
  <si>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ukončení piloty pod ústím vrtu a vyplnění zbývající části sypaninou nebo kamenivem, zřízení výplně piloty pod hladinou vody
- odbourání a odstranění znehodnocené části výplně a úprava hlavy piloty před výstavbou další konstrukční části
- veškerý materiál, výrobky a polotovary, včetně mimostaveništní a vnitrostaveništní dopravy
Položka nezahrnuje:
- dodání a osazení výztuže
- vrty
Způsob měření:
- objem betonu pro přebetonování a nadbetonování se nezapočítává</t>
  </si>
  <si>
    <t>224365</t>
  </si>
  <si>
    <t>VÝZTUŽ PILOT Z OCELI 10505, B500B</t>
  </si>
  <si>
    <t>"dle přílohy 22851,043/1000 = 22,851 [A] "_x000d_
 "Celkem "22,851 = 22,851 [B]</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</si>
  <si>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</si>
  <si>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22494</t>
  </si>
  <si>
    <t>PILOTY ZHOTOV NA MÍSTĚ Z KOVU (VÝPAŽNICE PONECH VE VRTU)</t>
  </si>
  <si>
    <t>"ponechná pažnice 96462/1000 = 96,462 [A] "_x000d_
 "Celkem "96,462 = 96,462 [B]</t>
  </si>
  <si>
    <t xml:space="preserve">Položka zahrnuje:
- dílenskou dokumentaci,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</si>
  <si>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"dle přílohy 
SP0-SP1 HEB140 251,79*33,7/1000 = 8,485 [B]
SP 2 HEB140 91,12*33,7/1000 = 3,071 [C]
převázky 
SP 2 U200 (52,8+50,4+32,8)*25,30/1000 = 3,441 [E]
SP 0-SP1 (100,8+13,6+26,4)*25,30/1000 = 3,562 [F]
Celkové množství = 18,559 "_x000d_
 "Celkem "18,559 = 18,559 [B]</t>
  </si>
  <si>
    <t>"dle přílohy 
SP0-SP1 120+39 = 159,000 [B]
SP3 73 = 73,000 [C]
Celkové množství = 232,000 "_x000d_
 "Celkem "232 = 232,000 [B]</t>
  </si>
  <si>
    <t>"SP2 2*12 = 24,000 [A]
SP3 2*4 = 8,000 [B]
Celkové množství = 32,000 "_x000d_
 "Celkem "32 = 32,000 [B]</t>
  </si>
  <si>
    <t>"dle přřílohy 
SP0-SP1 70 = 70,000 [B]
SP2 72 = 72,000 [C]
Celkové množství = 142,000 "_x000d_
 "Celkem "142 = 142,000 [B]</t>
  </si>
  <si>
    <t>"vrty pro kotvení, včetně prostupů mostní konstrukcí 
vrty pro kotvy SP2 17*5+13*7,5+8*11+6*14 = 354,500 [B]
vrty pro táhla SP3 30*5+14*8+8*11+2*11 = 372,000 [D]
Celkové množství = 726,500 "_x000d_
 "Celkem "726,5 = 726,500 [B]</t>
  </si>
  <si>
    <t>"`vrty pro záporové pažení, včetně nájezdů mechanizace po etapách` 
SP2 2*(4,15+7,7*3+9,75*4+12,7*4+5+3,5) = 251,100 [B]
SP3 2*12,7*2 = 50,800 [C]
Celkové množství = 301,900 "_x000d_
 "Celkem "301,9 = 301,900 [B]</t>
  </si>
  <si>
    <t>264441</t>
  </si>
  <si>
    <t>VRTY PRO PILOTY TŘ. IV D DO 1000MM</t>
  </si>
  <si>
    <t>"`vrty pro piloty DN 900, včetně hluchého vrtání` 
SP1 (8,00+0,65)*12+(7,50+1,15)*12 = 207,600 [B]
SP2 (8,00+1,15)*12+(8,5+0,65)*16 = 256,200 [C]
Celkové množství = 463,800 "_x000d_
 "Celkem "463,8 = 463,800 [B]</t>
  </si>
  <si>
    <t>272325</t>
  </si>
  <si>
    <t>ZÁKLADY ZE ŽELEZOBETONU DO C30/37</t>
  </si>
  <si>
    <t xml:space="preserve">"dle přílohy- konstrukční výztuž obsažena v konstrukcích 
křídla  u O01 64,4 = 64,400 [B]
křídla  u O02 64,4 = 64,400 [C]
opěry 82,74 = 82,740 [D]
Celkové množství = 211,540 "_x000d_
 "Celkem "211,54 = 211,540 [B]</t>
  </si>
  <si>
    <t>272366</t>
  </si>
  <si>
    <t>VÝZTUŽ ZÁKLADŮ Z KARI SÍTÍ</t>
  </si>
  <si>
    <t>"dle přílohy 
založení 987,00/1000 = 0,987 [B]
Celkové množství = 0,987 "_x000d_
 "Celkem "0,987 = 0,987 [B]</t>
  </si>
  <si>
    <t>"dle přílohy 
fáze I 4,97 = 4,970 [B]
fáze II 0,84 = 0,840 [C]
Celkové množství = 5,810 "_x000d_
 "Celkem "5,81 = 5,810 [B]</t>
  </si>
  <si>
    <t>"dle přílohy-táhla 
SP2 17 = 17,000 [B]
SP3 30 = 30,000 [C]
Celkové množství = 47,000 "_x000d_
 "Celkem "47 = 47,000 [B]</t>
  </si>
  <si>
    <t>285366</t>
  </si>
  <si>
    <t>KOTVENÍ NA POVRCHU Z BETONÁŘSKÉ VÝZTUŽE DL. DO 8M</t>
  </si>
  <si>
    <t>"táhla 
SP2 13 = 13,000 [B]
SP3 14 = 14,000 [C]
Celkové množství = 27,000 "_x000d_
 "Celkem "27 = 27,000 [B]</t>
  </si>
  <si>
    <t>285368</t>
  </si>
  <si>
    <t>KOTVENÍ NA POVRCHU Z BETONÁŘSKÉ VÝZTUŽE DL. DO 10M</t>
  </si>
  <si>
    <t>"táhla 
SP2 8+6 = 14,000 [B]
SP3 8+2 = 10,000 [C]
Celkové množství = 24,000 "_x000d_
 "Celkem "24 = 24,000 [B]</t>
  </si>
  <si>
    <t>285369</t>
  </si>
  <si>
    <t>PŘÍPLATEK ZA DALŠÍ 1M KOTVENÍ NA POVRCHU Z BETONÁŘSKÉ VÝZTUŽE</t>
  </si>
  <si>
    <t>"táhla 
SP2 (11-10)*8+(14-10)*6 = 32,000 [B]
SP3 (11-10)*8+(11-10)*2 = 10,000 [C]
Celkové množství = 42,000 "_x000d_
 "Celkem "42 = 42,000 [B]</t>
  </si>
  <si>
    <t>Položka zahrnuje:
- příplatek k ceně kotvy za další 1m přes 10m
- zahrnuje dodávku 1m předepsané kotvy, případně její protikorozní úpravu, její osazení do vrtu, zainjektování a napnutí</t>
  </si>
  <si>
    <t>"dle přílohy 
římsy křídel u O01 2,09 = 2,090 [B]
římsy křídel u O02 2,09 = 2,090 [C]
na NK 2,33 = 2,330 [D]
Celkové množství = 6,510 "_x000d_
 "Celkem "6,51 = 6,510 [B]</t>
  </si>
  <si>
    <t>"dle přílohy 
Křídla 10% z celku 22982,288/1000*0,1 = 2,298 [B]
NK 10% z celku 40303,421/1000*0,1 = 4,030 [C]
Celkové množství = 6,328 "_x000d_
 "Celkem "6,328 = 6,328 [B]</t>
  </si>
  <si>
    <t>333125</t>
  </si>
  <si>
    <t>MOSTNÍ OPĚRY A KŘÍDLA Z DÍLCŮ ŽELEZOBETON DO C30/37</t>
  </si>
  <si>
    <t>"výběhy do trati 
římsová zídka 1 1,256*4 = 5,024 [B]
římsová zídka 2 0,982*6 = 5,892 [C]
Celkové množství = 10,916 "_x000d_
 "Celkem "10,916 = 10,916 [B]</t>
  </si>
  <si>
    <t>"dle přílohy 
dříky křídel OP1 61,1 = 61,100 [B]
dříky křídel OP1 61,1 = 61,100 [C]
Celkové množství = 122,200 "_x000d_
 "Celkem "122,2 = 122,200 [B]</t>
  </si>
  <si>
    <t>"dle přílohy 90% 22982,288/1000*0,9 = 20,684 [A] "_x000d_
 "Celkem "20,684 = 20,684 [B]</t>
  </si>
  <si>
    <t>"dle přílohy 
Panel A 316,28 = 316,280 [B]
Panel B 115,35 = 115,350 [C]
Panel C 375,11 = 375,110 [D]
Panel D 316,28 = 316,280 [E]
Panel E 375,11 = 375,110 [F]
Panel F 115,35 = 115,350 [G]
Celkové množství = 1613,480 "_x000d_
 "Celkem "1613,48 = 1613,480 [B]</t>
  </si>
  <si>
    <t>"dle přílohy 
NK 201,58 = 201,580 [B] "_x000d_
 "Celkem "201,58 = 201,580 [B]</t>
  </si>
  <si>
    <t>"dle opřílohy 90% z celku 40303/1000 = 40,303 [A] "_x000d_
 "Celkem "40,303 = 40,303 [B]</t>
  </si>
  <si>
    <t>"dle přílohy 
založení 30,10 = 30,100 [B]
pod prefa zídky 8*1,8*0,3*2+5,56*1,8*0,3*2 = 14,645 [C]
Celkové množství = 44,745 "_x000d_
 "Celkem "44,745 = 44,745 [B]</t>
  </si>
  <si>
    <t>"dle přílohy 
pod SVI 1,81*26*2 = 94,120 [B]
Celkové množství = 94,120 "_x000d_
 "Celkem "94,12 = 94,120 [B]</t>
  </si>
  <si>
    <t>"podél křídel pod dlažbu 
zleva 8*1,15*0,1*2 = 1,840 [B]
zprava 12*1,15*0,1*2 = 2,760 [C]
Celkové množství = 4,600 "_x000d_
 "Celkem "4,6 = 4,600 [B]</t>
  </si>
  <si>
    <t>"pod dlažby 46*1,15*3,033/1000 = 0,160 [A]
do podkladních desek SVI 6,6*26*1,2*7,9*1,15/1000*2 = 3,742 [B]
Celkové množství = 3,902 "_x000d_
 "Celkem "3,902 = 3,902 [B]</t>
  </si>
  <si>
    <t>"nad SVI přechodová oblast bez Sk 01-00-01 
O01 36*20 = 720,000 [B]
O02 32*20 = 640,000 [C]
Celkové množství = 1360,000 "_x000d_
 "Celkem "1360 = 1360,000 [B]</t>
  </si>
  <si>
    <t>"rovnanina za opěrami 2,5*9,5*2 = 47,500 [A]
Celkové množství = 47,500 "_x000d_
 "Celkem "47,5 = 47,500 [B]</t>
  </si>
  <si>
    <t>"pod podkladní beton za opěrami 
O01 13*29 = 377,000 [B]
O02 13*29 = 377,000 [C]
Celkové množství = 754,000 "_x000d_
 "Celkem "754 = 754,000 [B]</t>
  </si>
  <si>
    <t>"podél křídel pod dlažbu 
zleva 8*1,15*0,2*2 = 3,680 [B]
zprava 12*1,15*0,2*2 = 5,520 [C]
Celkové množství = 9,200 "_x000d_
 "Celkem "9,2 = 9,200 [B]</t>
  </si>
  <si>
    <t>"1X ALP 
Vana 12*9,6 = 115,200 [B]
svislé stěny rámu včetně základu 10*11,120*2 = 222,400 [C]
svislé stěny křídel včetně základu 52*2+65*2 = 234,000 [D]
přechodová oblast svi 6,6*25*2 = 330,000 [E]
pohledové plochy křídel 25*4 = 100,000 [J]
v otvoru 4*11,120*2 = 88,960 [F]
Mezisoučet = 1090,560 [L]
2X ALN 
v otvoru 4*11,120*2*2 = 177,920 [M]
pohledové plochy křídel 25*4*2 = 200,000 [N]
Mezisoučet = 377,920 [O]
Celkové množství = 1468,480 "_x000d_
 "Celkem "1468,48 = 1468,480 [B]</t>
  </si>
  <si>
    <t>"SVI 
Vana 12*9,6 = 115,200 [B]
svislé stěny rámu včetně základu 10*11,120*2 = 222,400 [C]
svislé stěny křídel včetně základu 52*2+65*2 = 234,000 [D]
přechodová oblast svi 6,6*25*2 = 330,000 [E]
Celkové množství = 901,600 "_x000d_
 "Celkem "901,6 = 901,600 [B]</t>
  </si>
  <si>
    <t>"tvrdá ochrana SVI vana 10,337*7,5 = 77,528 [A]
Celkové množství = 77,528 "_x000d_
 "Celkem "77,528 = 77,528 [B]</t>
  </si>
  <si>
    <t>"Vana 12*9,6 = 115,200 [A]
Celkové množství = 115,200 "_x000d_
 "Celkem "115,2 = 115,200 [B]</t>
  </si>
  <si>
    <t>"1X ALP 
Vana 12*9,6 = 115,200 [B]
svislé stěny rámu včetně základu 10*11,120*2 = 222,400 [C]
svislé stěny křídel včetně základu 52*2+65*2 = 234,000 [D]
přechodová oblast svi 6,6*25*2 = 330,000 [E]
Celkové množství = 901,600 "_x000d_
 "Celkem "901,6 = 901,600 [B]</t>
  </si>
  <si>
    <t>"1X ALP 
Vana 1,2*12*2 = 28,800 [B]
svislé stěny rámu včetně základu 10*11,120*2 = 222,400 [C]
svislé stěny křídel včetně základu 52*2+65*2 = 234,000 [D]
Celkové množství = 485,200 "_x000d_
 "Celkem "485,2 = 485,200 [B]</t>
  </si>
  <si>
    <t>"stávající zábradlí 7,9*2 = 15,800 [A] "_x000d_
 "Celkem "15,8 = 15,800 [B]</t>
  </si>
  <si>
    <t>"ohraničení dlažby 9*2+16*2 = 50,000 [A] "_x000d_
 "Celkem "50 = 50,000 [B]</t>
  </si>
  <si>
    <t>"`dělení konstrukce pro realizaci po etapách - postup dle stávající dilatace` 
základy 2,36*0,99+2,44*0,99 = 4,752 [B]
opěry 5,32+6,07 = 11,390 [C]
klenba 3,97 = 3,970 [D]
Celkové množství = 20,112 "_x000d_
 "Celkem "20,112 = 20,112 [B]</t>
  </si>
  <si>
    <t>932111</t>
  </si>
  <si>
    <t>PROTIDOTYKOVÉ ZÁBRANY ŠTÍTOVÉ - ZŘÍZENÍ S DODÁNÍM</t>
  </si>
  <si>
    <t>"výplň proti odletajícímu stěrku včetně VTD dle MVL 720 
Zprava 0,5*15 = 7,500 [B]
zleva 0,5*15 = 7,500 [C]
Celkové množství = 15,000 "_x000d_
 "Celkem "15 = 15,000 [B]</t>
  </si>
  <si>
    <t>Položka zahrnuje:
- veškerý materiál, výrobky a polotovary
- mimostaveništní a vnitrostaveništní doprava (rovněž přesuny)
- naložení a složení, zřízení zábrany
- případné protikorozní ochrany
Položka nezahrnuje:
- x
Způsob měření:
- měří se plocha v metrech čtverečných.</t>
  </si>
  <si>
    <t>93629</t>
  </si>
  <si>
    <t>VSAKOVACÍ JÍMKA</t>
  </si>
  <si>
    <t>KS</t>
  </si>
  <si>
    <t>"zleva 2 = 2,000 [A] "_x000d_
 "Celkem "2 = 2,000 [B]</t>
  </si>
  <si>
    <t>Položka zahrnuje:
- zhotovení vsakovací jímky dle VL4
- zemní práce 
- opevnění jímky
- výplň jímky
- obetonování potrubí
- veškerou vnitrostaveništní i mimo staveništní dopravu
Položka nezahrnuje:
- x</t>
  </si>
  <si>
    <t>"dle přílohy 
NK- bludné proudy 6,32 = 6,320 [C]
Křídla 6,32 = 6,320 [B]
Celkové množství = 12,640 "_x000d_
 "Celkem "12,64 = 12,640 [B]</t>
  </si>
  <si>
    <t>966136</t>
  </si>
  <si>
    <t>BOURÁNÍ KONSTRUKCÍ Z KAMENE NA MC S ODVOZEM DO 12KM</t>
  </si>
  <si>
    <t>"křídla 
zleva 38*0,8*2 = 60,800 [B]
zprava 25*0,8*2 = 40,000 [C]
základy opěr 4,3*14,8*2 = 127,280 [D]
Celkové množství = 228,080 "_x000d_
 "Celkem "228,08 = 228,080 [B]</t>
  </si>
  <si>
    <t>"opěry 5,6*14,240*2 = 159,488 [A]
vybourání patek zábradlí 0,2*0,3*4*2 = 0,480 [B]
Celkové množství = 159,968 "_x000d_
 "Celkem "159,968 = 159,968 [B]</t>
  </si>
  <si>
    <t>"bourání stávající konstrukce 
NK klenba 4,0*14,240 = 56,960 [B]
římsy 0,15*7,440*2 = 2,232 [C]
Celkové množství = 59,192 "_x000d_
 "Celkem "59,192 = 59,192 [B]</t>
  </si>
  <si>
    <t>"stavající SVI 10*14,240 = 142,400 [A] "_x000d_
 "Celkem "142,4 = 142,400 [B]</t>
  </si>
  <si>
    <t>SO 11-20-04</t>
  </si>
  <si>
    <t>02730</t>
  </si>
  <si>
    <t>POMOC PRÁCE ZŘÍZ NEBO ZAJIŠŤ OCHRANU INŽENÝRSKÝCH SÍTÍ</t>
  </si>
  <si>
    <t>"`práce v ochranném pásmu IS - zejména pak propustku převádějící potok Rejznarka, místní kanalizace, vedení NN` 1 = 1,000 [A] "_x000d_
 "Celkem "1 = 1,000 [B]</t>
  </si>
  <si>
    <t>Položka zahrnuje:
- veškeré náklady spojené s ochranou inženýrských sítí
Položka nezahrnuje:
- x</t>
  </si>
  <si>
    <t>"NEOCEŇOVAT – Evidenční položka (neoceňovat v objektu SO/PS, položka se oceňuje pouze v objektu SO 90-90) 
 285,840*2 = 571,680 [A] "_x000d_
 "Celkem "571,68 = 571,680 [B]</t>
  </si>
  <si>
    <t>"NEOCEŇOVAT – Evidenční položka (neoceňovat v objektu SO/PS, položka se oceňuje pouze v objektu SO 90-90) 
`dle pol. 968122 PB 5,906*2,3 = 13,584 [A] "_x000d_
 "Celkem "59,769 = 59,769 [B]</t>
  </si>
  <si>
    <t>"NEOCEŇOVAT – Evidenční položka (neoceňovat v objektu SO/PS, položka se oceňuje pouze v objektu SO 90-90) 
`dle pol. 96613: 5,906*2,6 = 15,356 [A] "_x000d_
 "Celkem "15,356 = 15,356 [B]</t>
  </si>
  <si>
    <t>"NEOCEŇOVAT – Evidenční položka (neoceňovat v objektu SO/PS, položka se oceňuje pouze v objektu SO 90-90) 
stávající izolace 
přepoklad 93*0,005*2,4 = 1,116 [B] "_x000d_
 "Celkem "1,116 = 1,116 [B]</t>
  </si>
  <si>
    <t>"za křídly 
O01 10*13*2 = 260,000 [B]
O02 10*13*2 = 260,000 [C]
Celkové množství = 520,000 "_x000d_
 "Celkem "520 = 520,000 [B]</t>
  </si>
  <si>
    <t>"za křídly 
O01 10*13*2*0,15 = 39,000 [B]
O02 10*13*2*0,15 = 39,000 [C]
Celkové množství = 78,000 "_x000d_
 "Celkem "78 = 78,000 [B]</t>
  </si>
  <si>
    <t>"Natěžení a doprava ornice z dočasné mezideponie pro opětovné rozprostření 520*0,15 = 78,000 [A] "_x000d_
 "Celkem "78 = 78,000 [B]</t>
  </si>
  <si>
    <t>"odkop předpolí a pro nasazenou desku 
směr Havlíčkův Brod 9*13,5 = 121,500 [B]
směr Brno 11*13,5 = 148,500 [C]
odkop za křídly pro dlažbu 11*1,2*0,3*2+11*1,2*0,3*2 = 15,840 [D]
Celkové množství = 285,840 "_x000d_
 "Celkem "285,84 = 285,840 [B]</t>
  </si>
  <si>
    <t>"285,840 = 285,840 [A] "_x000d_
 "Celkem "285,84 = 285,840 [B]</t>
  </si>
  <si>
    <t>"ornice zpět 
O01 10*13*2 = 260,000 [B]
O02 10*13*2 = 260,000 [C]
Celkové množství = 520,000 "_x000d_
 "Celkem "520 = 520,000 [B]</t>
  </si>
  <si>
    <t>"osetí ornice 
O01 10*13*2 = 260,000 [B]
O02 10*13*2 = 260,000 [C]
Celkové množství = 520,000 "_x000d_
 "Celkem "520 = 520,000 [B]</t>
  </si>
  <si>
    <t>"O01 10*13*2 = 260,000 [B]
O02 10*13*2 = 260,000 [C]
Celkové množství = 520,000 "_x000d_
 "Celkem "520 = 520,000 [B]</t>
  </si>
  <si>
    <t>"obysp rubové drenáže 
O01 0,16*13,5 = 2,160 [B]
O02 0,16*13,5 = 2,160 [C]
Celkové množství = 4,320 "_x000d_
 "Celkem "4,32 = 4,320 [B]</t>
  </si>
  <si>
    <t>21263</t>
  </si>
  <si>
    <t xml:space="preserve">TRATIVODY KOMPLET  Z TRUB Z PLAST HM DN DO 150MM</t>
  </si>
  <si>
    <t>"drenáž na plovoucí desce 
O01 13,5 = 13,500 [B]
O02 13,5 = 13,500 [C]
Celkové množství = 27,000 "_x000d_
 "Celkem "27 = 27,000 [B]</t>
  </si>
  <si>
    <t>"dle přílohy 
SP2+SP3 - HEB 140 128,80*33,7/1000 = 4,341 [B]
převázka U 200 
P1 123,2*25,3/1000 = 3,117 [D]
P2 19,2*25,3/1000 = 0,486 [E]
Celkové množství = 7,944 "_x000d_
 "Celkem "7,944 = 7,944 [B]</t>
  </si>
  <si>
    <t>"dle přílohy 62 = 62,000 [A] "_x000d_
 "Celkem "62 = 62,000 [B]</t>
  </si>
  <si>
    <t>"30 = 30,000 [A] "_x000d_
 "Celkem "30 = 30,000 [B]</t>
  </si>
  <si>
    <t>"dle přílohy 45*0,4 = 18,000 [A] "_x000d_
 "Celkem "18 = 18,000 [B]</t>
  </si>
  <si>
    <t>"dle přílohy 
křídla 132 = 132,000 [B] "_x000d_
 "Celkem "132 = 132,000 [B]</t>
  </si>
  <si>
    <t>"vrty pro kotvení, včetně prostupů mostní konstrukcí 
táhla 18+18+135+20 = 191,000 [B] "_x000d_
 "Celkem "191 = 191,000 [B]</t>
  </si>
  <si>
    <t>"dle přílohy 75,80 = 75,800 [A] "_x000d_
 "Celkem "75,8 = 75,800 [B]</t>
  </si>
  <si>
    <t>"`záporové pažení pro výstavbu plovoucí desky a přechodových zdí` 3,6 = 3,600 [A] "_x000d_
 "Celkem "3,6 = 3,600 [B]</t>
  </si>
  <si>
    <t>"křídla 15% mezerovitost 44*4*1*0,15 = 26,400 [A] "_x000d_
 "Celkem "26,4 = 26,400 [B]</t>
  </si>
  <si>
    <t>"dle přílohy-táhla 4+4+27+4 = 39,000 [A]
Celkové množství = 39,000 "_x000d_
 "Celkem "39 = 39,000 [B]</t>
  </si>
  <si>
    <t>"kotvení do prefa zídek 144 = 144,000 [A] "_x000d_
 "Celkem "144 = 144,000 [B]</t>
  </si>
  <si>
    <t>"řimsy nasazená deska - včetně letopočtu 0,44*0,3*10*2 = 2,640 [A]
římsy prefa zídek 1+1 = 2,000 [B]
Celkové množství = 4,640 "_x000d_
 "Celkem "4,64 = 4,640 [B]</t>
  </si>
  <si>
    <t>"nasazená deska 5% z celku 6341,531/1000*0,05 = 0,317 [A]
římsa prefa zídky 268,659/1000 = 0,269 [B]
Celkové množství = 0,586 "_x000d_
 "Celkem "0,586 = 0,586 [B]</t>
  </si>
  <si>
    <t>"výběhy do trati 
římsová zídka 1 1,256*4 = 5,024 [B]
římsová zídka 2 0,982*4 = 3,928 [C]
Celkové množství = 8,952 "_x000d_
 "Celkem "8,952 = 8,952 [B]</t>
  </si>
  <si>
    <t>"dle přílohy 
Panel A 156,74 = 156,740 [B]
Panel B 250,63 = 250,630 [C]
Panel C 156,74 = 156,740 [D]
Panel D 250,63 = 250,630 [E]
Celkové množství = 814,740 "_x000d_
 "Celkem "814,74 = 814,740 [B]</t>
  </si>
  <si>
    <t>421325</t>
  </si>
  <si>
    <t>MOSTNÍ NOSNÉ DESKOVÉ KONSTRUKCE ZE ŽELEZOBETONU C30/37</t>
  </si>
  <si>
    <t>"dle přílohy 
nasazená deska 43-2,640 = 40,360 [B]
Celkové množství = 40,360 "_x000d_
 "Celkem "40,36 = 40,360 [B]</t>
  </si>
  <si>
    <t>421365</t>
  </si>
  <si>
    <t>VÝZTUŽ MOSTNÍ DESKOVÉ KONSTRUKCE Z OCELI 10505</t>
  </si>
  <si>
    <t>"dle přílohy nasazená deska 95% z celku 6341,531/1000*0,95 = 6,024 [A]
Celkové množství = 6,024 "_x000d_
 "Celkem "6,024 = 6,024 [B]</t>
  </si>
  <si>
    <t>"pod zídky 2,8*5,540*0,3*4 = 18,614 [A]
pod nasazenou desku 10*7,6*0,1 = 7,600 [B]
Celkové množství = 26,214 "_x000d_
 "Celkem "26,214 = 26,214 [B]</t>
  </si>
  <si>
    <t>"plovoucí desky 
směr Havlíčkův Brod 1,5*11 = 16,500 [B]
směr Brno 1,7*11 = 18,700 [C]
Celkové množství = 35,200 "_x000d_
 "Celkem "35,2 = 35,200 [B]</t>
  </si>
  <si>
    <t>"pod dlažby 
za křídly 11*1*0,1*2+11*1*0,1*2 = 4,400 [B] "_x000d_
 "Celkem "4,4 = 4,400 [B]</t>
  </si>
  <si>
    <t>"pod dlažby 44*1,15*3,033/1000 = 0,153 [A]
do plovoucích desek 9,9*11*1,15*7,9/1000*2 = 1,979 [B]
Celkové množství = 2,132 "_x000d_
 "Celkem "2,132 = 2,132 [B]</t>
  </si>
  <si>
    <t>"zásyp prechodových oblastí 
směr Havlíčkův Brod 2,0*13,5 = 27,000 [B]
směr Brno 2,2*13,5 = 29,700 [C]
Celkové množství = 56,700 "_x000d_
 "Celkem "56,7 = 56,700 [B]</t>
  </si>
  <si>
    <t>"dlažby 
za křídly 11*1*0,2*2+11*1*0,2*2 = 8,800 [B] "_x000d_
 "Celkem "8,8 = 8,800 [B]</t>
  </si>
  <si>
    <t>"klenba 6,9*8,6 = 59,340 [A]
Celkové množství = 59,340 "_x000d_
 "Celkem "59,34 = 59,340 [B]</t>
  </si>
  <si>
    <t>62745</t>
  </si>
  <si>
    <t>SPÁROVÁNÍ STARÉHO ZDIVA CEMENTOVOU MALTOU</t>
  </si>
  <si>
    <t>"opěry 2,4*8,6+2,5*8,6 = 42,140 [B]
křídla 32*2+34*2 = 132,000 [C]
pohled zprava 25 = 25,000 [D]
pohled zleva 25 = 25,000 [E]
horní plochy křídel 11*0,6*4 = 26,400 [F]
Celkové množství = 250,540 "_x000d_
 "Celkem "250,54 = 250,540 [B]</t>
  </si>
  <si>
    <t>"1XALP 
deska 11*10 = 110,000 [B]
plovoucí desky 10*11*2 = 220,000 [C]
prefa dílce (1,2+0,910)*2,26*4 = 19,074 [D]
 (1,2+0,910)*2,960*4 = 24,982 [E]
2XALN 
prefa dílce (1,2+0,910)*2,26*4*2 = 38,149 [G]
 (1,2+0,910)*2,960*4*2 = 49,965 [H]
Celkové množství = 462,170 "_x000d_
 "Celkem "462,17 = 462,170 [B]</t>
  </si>
  <si>
    <t>"1XALP 
deska 11*10 = 110,000 [B]
plovoucí desky 10*11*2 = 220,000 [C]
Celkové množství = 330,000 "_x000d_
 "Celkem "330 = 330,000 [B]</t>
  </si>
  <si>
    <t>"`tvrdá ochrana SVI - beton C25/30- tl. 50mm, vyztužený ocelovou sítí 4x100x100` 10,64*13 10,64*13 = 138,320 [A]
Celkové množství = 138,320 "_x000d_
 "Celkem "138,32 = 138,320 [B]</t>
  </si>
  <si>
    <t>"deska 11*10 = 110,000 [A] "_x000d_
 "Celkem "110 = 110,000 [B]</t>
  </si>
  <si>
    <t>"dle SVI 
deska 11*10 = 110,000 [B]
plovoucí desky 10*11*2 = 220,000 [C]
prefa dílce (1,2+0,910)*2,26*4 = 19,074 [D]
 (1,2+0,910)*2,960*4 = 24,982 [E]
Celkové množství = 374,056 "_x000d_
 "Celkem "374,056 = 374,056 [B]</t>
  </si>
  <si>
    <t>"vana 0,5*10*2 = 10,000 [A] "_x000d_
 "Celkem "10 = 10,000 [B]</t>
  </si>
  <si>
    <t>"zábradlí včetně úpravy kotvení 
zprava 9,237 = 9,237 [B]
zleva 9,237 = 9,237 [C]
Celkové množství = 18,474 "_x000d_
 "Celkem "18,474 = 18,474 [B]</t>
  </si>
  <si>
    <t>"ohraničení dlažby 13*4 = 52,000 [A] "_x000d_
 "Celkem "52 = 52,000 [B]</t>
  </si>
  <si>
    <t>931335</t>
  </si>
  <si>
    <t>TĚSNĚNÍ DILATAČNÍCH SPAR POLYURETANOVÝM TMELEM PRŮŘEZU DO 600MM2</t>
  </si>
  <si>
    <t>"`výplň dilatačních spar říms křídel` (0,08+0,3+0,44+0,28+0,19)*2*4 = 10,320 [A] "_x000d_
 "Celkem "10,32 = 10,320 [B]</t>
  </si>
  <si>
    <t>Položka zahrnuje:
- dodávku a osazení předepsaného materiálu
- očištění ploch spáry před úpravou
- očištění okolí spáry po úpravě
Položka nezahrnuje:
- těsnící profil</t>
  </si>
  <si>
    <t>93135</t>
  </si>
  <si>
    <t>TĚSNĚNÍ DILATAČ SPAR PRYŽ PÁSKOU NEBO KRUH PROFILEM</t>
  </si>
  <si>
    <t>Položka zahrnuje:
- dodávku a osazení předepsaného materiálu
- očištění ploch spáry před úpravou
- očištění okolí spáry po úpravě
Položka nezahrnuje:
- x</t>
  </si>
  <si>
    <t>"výplň proti odletajícímu stěrku včetně VTD dle MVL 720 
Zprava 0,5*10 = 5,000 [B]
zleva 0,5*10 = 5,000 [C]
Celkové množství = 10,000 "_x000d_
 "Celkem "10 = 10,000 [B]</t>
  </si>
  <si>
    <t>93841</t>
  </si>
  <si>
    <t>OČIŠTĚNÍ ZDIVA UMYTÍM VODOU</t>
  </si>
  <si>
    <t>"klenba 6,9*8,6 = 59,340 [A]
opěry 2,4*8,6+2,5*8,6 = 42,140 [B]
křídla 32*2+34*2 = 132,000 [C]
pohled zprava 25 = 25,000 [D]
pohled zleva 25 = 25,000 [E]
horní plochy křídel 11*0,6*4 = 26,400 [F]
Celkové množství = 309,880 "_x000d_
 "Celkem "309,88 = 309,880 [B]</t>
  </si>
  <si>
    <t>938452</t>
  </si>
  <si>
    <t>OČIŠTĚNÍ ZDIVA OTRYSKÁNÍM NA SUCHO KŘEMIČ PÍSKEM</t>
  </si>
  <si>
    <t>"zprava 5,5*9 = 49,500 [A]
zleva 5,5*9 = 49,500 [B]
křídla 32*2 = 64,000 [C]
Celkové množství = 163,000 "_x000d_
 "Celkem "163 = 163,000 [B]</t>
  </si>
  <si>
    <t>"Otvor (4,5-1,7)*5*8,6 = 120,400 [A] "_x000d_
 "Celkem "120,4 = 120,400 [B]</t>
  </si>
  <si>
    <t>"křídla pro desku 0,5*4 = 2,000 [A] "_x000d_
 "Celkem "2 = 2,000 [B]</t>
  </si>
  <si>
    <t>"stávající římsy 1*9,237*2 = 18,474 [A] "_x000d_
 "Celkem "18,474 = 18,474 [B]</t>
  </si>
  <si>
    <t>"vyčištění spar kamenného zdiva 236,22*0,025 = 5,906 [A] "_x000d_
 "Celkem "5,906 = 5,906 [B]</t>
  </si>
  <si>
    <t>"Stávající SVI 10*9,3 = 93,000 [A] "_x000d_
 "Celkem "93 = 93,000 [B]</t>
  </si>
  <si>
    <t>SO 11-20-05</t>
  </si>
  <si>
    <t>03710</t>
  </si>
  <si>
    <t>POMOC PRÁCE ZAJIŠŤ NEBO ZŘÍZ OBJÍŽĎKY A PŘÍSTUP CESTY</t>
  </si>
  <si>
    <t>"dopravní řešení pod mostem 1 = 1,000 [A] "_x000d_
 "Celkem "1 = 1,000 [B]</t>
  </si>
  <si>
    <t>Položka zahrnuje:
- objednatelem povolené náklady na požadovaná zařízení zhotovitele
Položka nezahrnuje:
- x</t>
  </si>
  <si>
    <t>"NEOCEŇOVAT – Evidenční položka (neoceňovat v objektu SO/PS, položka se oceňuje pouze v objektu SO 90-90) 
 17,813*2,0 = 35,626 [A] "_x000d_
 "Celkem "35,626 = 35,626 [B]</t>
  </si>
  <si>
    <t>"NEOCEŇOVAT – Evidenční položka (neoceňovat v objektu SO/PS, položka se oceňuje pouze v objektu SO 90-90) 
`dle pol. 968122 PB 11,761*2,3 = 27,050 [A] "_x000d_
 "Celkem "27,05 = 27,050 [B]</t>
  </si>
  <si>
    <t>"výřez 
zleva 41*1,2+215*1,3 = 328,700 [B]
zprava 45*1,2+175*1,3 = 281,500 [C]
Celkové množství = 610,200 "_x000d_
 "Celkem "610,2 = 610,200 [B]</t>
  </si>
  <si>
    <t>"pro dlažbu 
zleva 50*1,25*0,15 = 9,375 [B]
zprava 45*1,25*0,15 = 8,438 [C]
Celkové množství = 17,813 "_x000d_
 "Celkem "17,813 = 17,813 [B]</t>
  </si>
  <si>
    <t>122736</t>
  </si>
  <si>
    <t>ODKOPÁVKY A PROKOPÁVKY OBECNÉ TŘ. I, ODVOZ DO 12KM</t>
  </si>
  <si>
    <t>"Natěžení a doprava ornice z dočasné mezideponie pro opětovné rozprostření 17,813 = 17,813 [A] "_x000d_
 "Celkem "17,813 = 17,813 [B]</t>
  </si>
  <si>
    <t>"17,813+17,813 = 35,626 [A] "_x000d_
 "Celkem "35,626 = 35,626 [B]</t>
  </si>
  <si>
    <t>"ornice zpět 
zleva 50*1,25 = 62,500 [B]
zprava 45*1,25 = 56,250 [C]
Celkové množství = 118,750 "_x000d_
 "Celkem "118,75 = 118,750 [B]</t>
  </si>
  <si>
    <t>"osetí ornice 
zleva 50*1,25 = 62,500 [B]
zprava 45*1,25 = 56,250 [C]
Celkové množství = 118,750 "_x000d_
 "Celkem "118,75 = 118,750 [B]</t>
  </si>
  <si>
    <t>26192</t>
  </si>
  <si>
    <t>VRTY PRO KOTV, INJEKT, MIKROPIL NA POVR TŘ V A VI D DO 100MM</t>
  </si>
  <si>
    <t>"jádrové vrtání do opěr 1,837*10*2 = 36,740 [A] "_x000d_
 "Celkem "36,74 = 36,740 [B]</t>
  </si>
  <si>
    <t>"pod zídky 1,2*0,8*35,916+1,2*0,8*36 = 69,039 [A] "_x000d_
 "Celkem "69,039 = 69,039 [B]</t>
  </si>
  <si>
    <t>"pod zídky ((1,2*2+0,8*2)*35,916+(1,2*2+0,8*2)*36)*1,3*7,9/1000 = 2,954 [A]
 1,2*0,8*4*7,9*1,3/1000 = 0,039 [B]
Celkové množství = 2,993 "_x000d_
 "Celkem "2,993 = 2,993 [B]</t>
  </si>
  <si>
    <t>"pro kotvení křídel dle přílohy 116 = 116,000 [A] "_x000d_
 "Celkem "116 = 116,000 [B]</t>
  </si>
  <si>
    <t>"římsy křídel dle přílohy 14,580 = 14,580 [A] "_x000d_
 "Celkem "14,58 = 14,580 [B]</t>
  </si>
  <si>
    <t>"dle přílohy 1621,4/1000 = 1,621 [A] "_x000d_
 "Celkem "1,621 = 1,621 [B]</t>
  </si>
  <si>
    <t>"výběhy do trati 
římsová zídka 1 1,256*8 = 10,048 [B]
Celkové množství = 10,048 "_x000d_
 "Celkem "10,048 = 10,048 [B]</t>
  </si>
  <si>
    <t>"pod dlažbu 
zleva 50*1,25*0,1 = 6,250 [B]
zprava 45*1,25*0,1 = 5,625 [C]
Celkové množství = 11,875 "_x000d_
 "Celkem "11,875 = 11,875 [B]</t>
  </si>
  <si>
    <t>"pod dlažby 118,75*1,15*3,033/1000 = 0,414 [A]
Celkové množství = 0,414 "_x000d_
 "Celkem "0,414 = 0,414 [B]</t>
  </si>
  <si>
    <t>"pro dlažbu 
zleva 50*1,25*0,2 = 12,500 [B]
zprava 45*1,25*0,2 = 11,250 [C]
Celkové množství = 23,750 "_x000d_
 "Celkem "23,75 = 23,750 [B]</t>
  </si>
  <si>
    <t>"klenba 8,833*25,580 = 225,948 [A]
Celkové množství = 225,948 "_x000d_
 "Celkem "225,948 = 225,948 [B]</t>
  </si>
  <si>
    <t>"opěry 2,550*25,580*2 = 130,458 [B]
křídla 135*2 = 270,000 [C]
pohled zprava 35 = 35,000 [D]
pohled zleva 35 = 35,000 [E]
Celkové množství = 470,458 "_x000d_
 "Celkem "470,458 = 470,458 [B]</t>
  </si>
  <si>
    <t>"1XALP 
prefa dílce (1,2+0,910)*2,960*8 = 49,965 [B]
2XALN 
prefa dílce (1,2+0,910)*2,960*8*2 = 99,930 [D]
Celkové množství = 149,895 "_x000d_
 "Celkem "149,895 = 149,895 [B]</t>
  </si>
  <si>
    <t>"stávající zábradlí 24*2 = 48,000 [A] "_x000d_
 "Celkem "48 = 48,000 [B]</t>
  </si>
  <si>
    <t>"ohraničení dlažby 12+27+12+22 = 73,000 [A] "_x000d_
 "Celkem "73 = 73,000 [B]</t>
  </si>
  <si>
    <t>9244R01</t>
  </si>
  <si>
    <t>Zpětné osazení prefabrikovaných zídek</t>
  </si>
  <si>
    <t>"24+24 = 48,000 [A] "_x000d_
 "Celkem "48 = 48,000 [B]</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</si>
  <si>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</si>
  <si>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"klenba 8,833*25,580 = 225,948 [A]
opěry 2,550*25,580*2 = 130,458 [B]
křídla 135*2 = 270,000 [C]
pohled zprava 35 = 35,000 [D]
pohled zleva 35 = 35,000 [E]
Celkové množství = 696,406 "_x000d_
 "Celkem "696,406 = 696,406 [B]</t>
  </si>
  <si>
    <t>"zprava 7*12 = 84,000 [A]
zleva 7*12 = 84,000 [B]
křídla 130*2 = 260,000 [C]
Celkové množství = 428,000 "_x000d_
 "Celkem "428 = 428,000 [B]</t>
  </si>
  <si>
    <t>"Otvor (5,0-1,7)*6*25,6 = 506,880 [A] "_x000d_
 "Celkem "506,88 = 506,880 [B]</t>
  </si>
  <si>
    <t>9655R02</t>
  </si>
  <si>
    <t>Demontáž stávajících zídek s přesunem</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</si>
  <si>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</si>
  <si>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"vyčištění spar kamenného zdiva 470,458*0,025 = 11,761 [A] "_x000d_
 "Celkem "11,761 = 11,761 [B]</t>
  </si>
  <si>
    <t>SO 11-20-06</t>
  </si>
  <si>
    <t>"NEOCEŇOVAT – Evidenční položka (neoceňovat v objektu SO/PS, položka se oceňuje pouze v objektu SO 90-90) 
zemina na skládku 3640*2,0 = 7280,000 [A]
Celkové množství = 7280,000 "_x000d_
 "Celkem "7280 = 7280,000 [B]</t>
  </si>
  <si>
    <t>"NEOCEŇOVAT – Evidenční položka (neoceňovat v objektu SO/PS, položka se oceňuje pouze v objektu SO 90-90) 
`plovoucí desky dle pol. 96616` 73,649*2,2 = 162,028 [A]
Celkové množství = 162,028 "_x000d_
 "Celkem "645,58 = 645,580 [B]</t>
  </si>
  <si>
    <t>"`dle pol. 96613:` 174,848*2,6 = 454,605 [A] "_x000d_
 "Celkem "454,605 = 454,605 [B]</t>
  </si>
  <si>
    <t>"stávající izolace 
`z pol. 97817: 139,00*0,005*2,4 = 1,668 [B]
Celkové množství = 1,668 "_x000d_
 "Celkem "1,668 = 1,668 [B]</t>
  </si>
  <si>
    <t>"Svahy podél křídel 
zprava 100*2 = 200,000 [B]
zleva 100*2 = 200,000 [C]
Celkové množství = 400,000 "_x000d_
 "Celkem "400 = 400,000 [B]</t>
  </si>
  <si>
    <t>"vč. kompletní likvidace a odvozu v režii dodavatele 3 = 3,000 [A] "_x000d_
 "Celkem "3 = 3,000 [B]</t>
  </si>
  <si>
    <t>"Svahy podél křídel 
zprava 100*2*0,15 = 30,000 [B]
zleva 100*2*0,15 = 30,000 [C]
Celkové množství = 60,000 "_x000d_
 "Celkem "60 = 60,000 [B]</t>
  </si>
  <si>
    <t>"`pro pol. 18222:` 400*0,15 = 60,000 [A] "_x000d_
 "Celkem "60 = 60,000 [B]</t>
  </si>
  <si>
    <t>"odkopávka pro most 
za O01 91*20 = 1820,000 [B]
za O02 91*20 = 1820,000 [C]
Celkové množství = 3640,000 "_x000d_
 "Celkem "3640 = 3640,000 [B]</t>
  </si>
  <si>
    <t>"3640 = 3640,000 [A] "_x000d_
 "Celkem "3640 = 3640,000 [B]</t>
  </si>
  <si>
    <t>"Ornice zpět 
zprava 100*2 = 200,000 [B]
zleva 100*2 = 200,000 [C]
Celkové množství = 400,000 "_x000d_
 "Celkem "400 = 400,000 [B]</t>
  </si>
  <si>
    <t>"osetí ornice 
zprava 100*2 = 200,000 [B]
zleva 100*2 = 200,000 [C]
Celkové množství = 400,000 "_x000d_
 "Celkem "400 = 400,000 [B]</t>
  </si>
  <si>
    <t>"zprava 100*2 = 200,000 [B]
zleva 100*2 = 200,000 [C]
Celkové množství = 400,000 "_x000d_
 "Celkem "400 = 400,000 [B]</t>
  </si>
  <si>
    <t>"obysp rubové drenáže 
O01 0,22*11,310 = 2,488 [B]
O02 0,22*11,310 = 2,488 [C]
Celkové množství = 4,976 "_x000d_
 "Celkem "4,976 = 4,976 [B]</t>
  </si>
  <si>
    <t>"dle přílohy 358,06 = 358,060 [A] "_x000d_
 "Celkem "358,06 = 358,060 [B]</t>
  </si>
  <si>
    <t>"dle přílohy 45971,849/1000 = 45,972 [A] "_x000d_
 "Celkem "45,972 = 45,972 [B]</t>
  </si>
  <si>
    <t>"dle přílohy 
HEB 
SP2 654,6*61,3/1000 = 40,127 [B]
Převázky U200 
SP2 (120,4+12,8+38,4+10,8)*25,30/1000 = 4,615 [F]
Celkové množství = 44,742 "_x000d_
 "Celkem "44,742 = 44,742 [B]</t>
  </si>
  <si>
    <t>"dle přílohy 
SP2 418 = 418,000 [B]
Celkové množství = 418,000 "_x000d_
 "Celkem "418 = 418,000 [B]</t>
  </si>
  <si>
    <t>"SP2 (17+16)*2 = 66,000 [A]
SP3 0 = 0,000 [B]
Celkové množství = 66,000 "_x000d_
 "Celkem "66 = 66,000 [B]</t>
  </si>
  <si>
    <t>"dle přílohy 
SP2 90 = 90,000 [B] "_x000d_
 "Celkem "90 = 90,000 [B]</t>
  </si>
  <si>
    <t>"vrty pro kotvení, včetně prostupů mostní konstrukcí 
vrty pro kotvy SP2 10*42 = 420,000 [B]
vrty pro táhla SP3 4,5*5+5,5*12+4,5*14+4,5*14+4,5*12 = 268,500 [D]
Celkové množství = 688,500 "_x000d_
 "Celkem "688,5 = 688,500 [B]</t>
  </si>
  <si>
    <t>264416</t>
  </si>
  <si>
    <t>VRTY PRO PILOTY TŘ. IV D DO 400MM</t>
  </si>
  <si>
    <t>"`vrty pro záporové pažení, včetně nájezdů mechanizace po etapách` 
SP2 2*(5,0+7,0+8,0*2+9,0+10,0+11,0+12,0*9+2,5)+2*(5,0*2+7,0+8,0*2+9,0+10,0+11,0+12,0*7) = 631,000 [B]
SP3 0 = 0,000 [C]
Celkové množství = 631,000 "_x000d_
 "Celkem "631 = 631,000 [B]</t>
  </si>
  <si>
    <t>"`vrty pro piloty DN 900, včetně hluchého vrtání` 
SP2 (10,05+0,50)*2*14 = 295,400 [B]
SP3 (10,05+0,50)*2*14 = 295,400 [C]
Celkové množství = 590,800 "_x000d_
 "Celkem "590,8 = 590,800 [B]</t>
  </si>
  <si>
    <t>"dle přílohy- konstrukční výztuž obsažena v konstrukcích 
křídla 2.201 57,68 = 57,680 [B]
křídla 2.202 57,68 = 57,680 [C]
opěry 2.302 104,888 = 104,888 [D]
Celkové množství = 220,248 "_x000d_
 "Celkem "220,248 = 220,248 [B]</t>
  </si>
  <si>
    <t>"dle přílohy 
2.141 1085/1000 = 1,085 [B] "_x000d_
 "Celkem "1,085 = 1,085 [B]</t>
  </si>
  <si>
    <t>"dle přílohy 
fáze I 32,6 = 32,600 [B]
fáze II 0 = 0,000 [C]
Celkové množství = 32,600 "_x000d_
 "Celkem "32,6 = 32,600 [B]</t>
  </si>
  <si>
    <t>"dle přílohy-táhla 
SP2 5+14+14+12 = 45,000 [B]
SP3 0 = 0,000 [C]
Celkové množství = 45,000 "_x000d_
 "Celkem "45 = 45,000 [B]</t>
  </si>
  <si>
    <t>285364</t>
  </si>
  <si>
    <t>KOTVENÍ NA POVRCHU Z BETONÁŘSKÉ VÝZTUŽE DL. DO 6M</t>
  </si>
  <si>
    <t>"dle přílohy-táhla 
SP2 12 = 12,000 [B]
SP3 0 = 0,000 [C]
Celkové množství = 12,000 "_x000d_
 "Celkem "12 = 12,000 [B]</t>
  </si>
  <si>
    <t>285378</t>
  </si>
  <si>
    <t>KOTVENÍ NA POVRCHU Z PŘEDPÍNACÍ VÝZTUŽE DL. DO 10M</t>
  </si>
  <si>
    <t>"kotvy 
SP2 42 = 42,000 [B] "_x000d_
 "Celkem "42 = 42,000 [B]</t>
  </si>
  <si>
    <t>"dle přílohy včetně letopočtu 
2.302 3,63 = 3,630 [B]
2.201 1,82 = 1,820 [C]
2.202 1,82 = 1,820 [D]
Celkové množství = 7,270 "_x000d_
 "Celkem "7,27 = 7,270 [B]</t>
  </si>
  <si>
    <t>"dle přílohy 
Křídla 10% z celku 33628,765/1000*0,1 = 3,363 [B]
NK 10% z celku 46943,152/1000*0,1 = 4,694 [C]
Celkové množství = 8,057 "_x000d_
 "Celkem "8,057 = 8,057 [B]</t>
  </si>
  <si>
    <t>"dle přílohy 
dříky křídel 2.201 71,62 = 71,620 [B]
dříky křídel 2.202 70,90 = 70,900 [C]
Celkové množství = 142,520 "_x000d_
 "Celkem "142,52 = 142,520 [B]</t>
  </si>
  <si>
    <t>"dle přélohy 90% z celku 33628,765/1000*0,9 = 30,266 [A] "_x000d_
 "Celkem "30,266 = 30,266 [B]</t>
  </si>
  <si>
    <t>"dle přílohy včetně ztraceného bednění mezi nosníky 
NK - 2.302 240,16 = 240,160 [B] "_x000d_
 "Celkem "240,16 = 240,160 [B]</t>
  </si>
  <si>
    <t>"dle opřílohy 90% z celku 46943,152/1000*0,9 = 42,249 [A] "_x000d_
 "Celkem "42,249 = 42,249 [B]</t>
  </si>
  <si>
    <t>42417B</t>
  </si>
  <si>
    <t>MOSTNÍ NOSNÍKY Z OCELI S 355</t>
  </si>
  <si>
    <t>"dle příílohy včetně svorníku a tyčí 
Ocelové nosnmíky 2.311 41862,4/1000 = 41,862 [B] "_x000d_
 "Celkem "41,862 = 41,862 [B]</t>
  </si>
  <si>
    <t>"dle přílohy 
2.141 31 = 31,000 [B] "_x000d_
 "Celkem "31 = 31,000 [B]</t>
  </si>
  <si>
    <t>"dle přílohy 
pod SVI 1,71*11,31*2 = 38,680 [B]
Celkové množství = 38,680 "_x000d_
 "Celkem "38,68 = 38,680 [B]</t>
  </si>
  <si>
    <t>"podél křídel 
zleva 22*1,15*0,1 = 2,530 [B]
zprava 22*1,15*0,1 = 2,530 [C]
Celkové množství = 5,060 "_x000d_
 "Celkem "5,06 = 5,060 [B]</t>
  </si>
  <si>
    <t>"pod dlažby 50,6*1,15*3,033/1000 = 0,176 [A]
do podkladních desek SVI 6,6*11,31*1,2*7,9*1,15/1000*2 = 1,628 [B]
Celkové množství = 1,804 "_x000d_
 "Celkem "1,804 = 1,804 [B]</t>
  </si>
  <si>
    <t>"nad SVI přechodová oblast bez Sk 01-00-01 
O01 33*12 = 396,000 [B]
O02 39*12 = 468,000 [C]
svahové kužele 60*3,8*2*2 = 912,000 [D]
Celkové množství = 1776,000 "_x000d_
 "Celkem "1776 = 1776,000 [B]</t>
  </si>
  <si>
    <t>"rovnanina za opěrami 2,5*9,2*2 = 46,000 [A]
Celkové množství = 46,000 "_x000d_
 "Celkem "46 = 46,000 [B]</t>
  </si>
  <si>
    <t>"pod podkladní beton za opěrami 
O01 33*11,31 = 373,230 [B]
O02 32,5*11,31 = 367,575 [C]
Celkové množství = 740,805 "_x000d_
 "Celkem "740,805 = 740,805 [B]</t>
  </si>
  <si>
    <t>"podél křídel 
zleva 22*1,15*0,2 = 5,060 [B]
zprava 22*1,15*0,2 = 5,060 [C]
Celkové množství = 10,120 "_x000d_
 "Celkem "10,12 = 10,120 [B]</t>
  </si>
  <si>
    <t>"1X ALP 
Vana 11*15 = 165,000 [B]
svislé stěny rámu včetně základu 9*11,31*2 = 203,580 [C]
svislé stěny křídel včetně základu 55*4 = 220,000 [D]
přechodová oblast svi 7*11,31*2 = 158,340 [E]
pohledové plochy křídel 35*4 = 140,000 [J]
v otvoru 3*11,3*2 = 67,800 [F]
Mezisoučet = 954,720 [L]
2X ALN 
v otvoru 3*11,3*2*2 = 135,600 [M]
pohledové plochy křídel 35*4*2 = 280,000 [N]
Mezisoučet = 415,600 [O]
Celkové množství = 1370,320 "_x000d_
 "Celkem "1370,32 = 1370,320 [B]</t>
  </si>
  <si>
    <t>"dle SVI 
Vana 11*15 = 165,000 [B]
svislé stěny rámu včetně základu 9*11,31*2 = 203,580 [C]
svislé stěny křídel včetně základu 55*4 = 220,000 [D]
přechodová oblast svi 7*11,31*2 = 158,340 [E]
Celkové množství = 746,920 "_x000d_
 "Celkem "746,92 = 746,920 [B]</t>
  </si>
  <si>
    <t>"tvrdá ochrana SVI vana včetně výztuže 11*12,460 = 137,060 [A]
Celkové množství = 137,060 "_x000d_
 "Celkem "137,06 = 137,060 [B]</t>
  </si>
  <si>
    <t>"Vana 11*15 = 165,000 [A]
Celkové množství = 165,000 "_x000d_
 "Celkem "165 = 165,000 [B]</t>
  </si>
  <si>
    <t>"dle SVI 
Vana 0,5*15*2 = 15,000 [B]
svislé stěny rámu včetně základu 9*11,31*2 = 203,580 [C]
svislé stěny křídel včetně základu 55*4 = 220,000 [D]
Celkové množství = 438,580 "_x000d_
 "Celkem "438,58 = 438,580 [B]</t>
  </si>
  <si>
    <t>"`PKO - typ B - spodní pásnice 205,5 = 205,500 [A] "_x000d_
 "Celkem "205,5 = 205,500 [B]</t>
  </si>
  <si>
    <t>"doačasné zábradlí 45*2 = 90,000 [A] "_x000d_
 "Celkem "90 = 90,000 [B]</t>
  </si>
  <si>
    <t>"stávající zábradlí 10,520*2 = 21,040 [A]
dočasné zábradlí 45*2 = 90,000 [B]
Celkové množství = 111,040 "_x000d_
 "Celkem "111,04 = 111,040 [B]</t>
  </si>
  <si>
    <t>"nájem zábrdlí 90*114 = 10260,000 [A] "_x000d_
 "Celkem "10260 = 10260,000 [B]</t>
  </si>
  <si>
    <t>"ohraničení dlažby 16*4 = 64,000 [A] "_x000d_
 "Celkem "64 = 64,000 [B]</t>
  </si>
  <si>
    <t>"`dělení konstrukce pro realizaci po etapách - postup dle stávající dilatace` 
základy 4,27+4,25 = 8,520 [B]
opěry 10,44+10,39 = 20,830 [C]
klenba 4,58 = 4,580 [D]
Celkové množství = 33,930 "_x000d_
 "Celkem "33,93 = 33,930 [B]</t>
  </si>
  <si>
    <t>"dle přílohy 
2.303 - prostup 63,12+65,86 = 128,980 [B]
2.303 - bludné proudy 6,32 = 6,320 [C]
2.303 - bludné proudy 6,32 = 6,320 [D]
Celkové množství = 141,620 "_x000d_
 "Celkem "141,62 = 141,620 [B]</t>
  </si>
  <si>
    <t>"křídla 
zleva 38*0,8*2 = 60,800 [B]
zprava 45*0,8*2 = 72,000 [C]
kamenný líc opěr 2,4*8,760*2 = 42,048 [D]
Celkové množství = 174,848 "_x000d_
 "Celkem "174,848 = 174,848 [B]</t>
  </si>
  <si>
    <t>"opěry včetně založení 12*8,760*2 = 210,240 [A] "_x000d_
 "Celkem "210,24 = 210,240 [B]</t>
  </si>
  <si>
    <t>"bourání stávající konstrukce 
NK včetně říms 6,5*10,522 = 68,393 [B]
uložné prahy 0,3*8,760*2 = 5,256 [C]
Celkové množství = 73,649 "_x000d_
 "Celkem "73,649 = 73,649 [B]</t>
  </si>
  <si>
    <t>"stavající SVI 139 = 139,000 [A] "_x000d_
 "Celkem "139 = 139,000 [B]</t>
  </si>
  <si>
    <t>SO 11-21-01</t>
  </si>
  <si>
    <t>"NEOCEŇOVAT – Evidenční položka (neoceňovat v objektu SO/PS, položka se oceňuje pouze v objektu SO 90-90) 
zemina na skládku (447,8-74,8)*2,0 = 746,000 [A]
Celkové množství = 746,000 "_x000d_
 "Celkem "746 = 746,000 [B]</t>
  </si>
  <si>
    <t>"Svahy propustku 
zprava 10*13 = 130,000 [B]
zleva 8*13 = 104,000 [C]
Celkové množství = 234,000 "_x000d_
 "Celkem "234 = 234,000 [B]</t>
  </si>
  <si>
    <t>"Svahy propustku 
zprava 10*13*0,15 = 19,500 [B]
zleva 8*13*0,15 = 15,600 [C]
Celkové množství = 35,100 "_x000d_
 "Celkem "35,1 = 35,100 [B]</t>
  </si>
  <si>
    <t>12996</t>
  </si>
  <si>
    <t>ČIŠTĚNÍ POTRUBÍ DN DO 800MM</t>
  </si>
  <si>
    <t>"pročištění propustku pro zalití 21,785 = 21,785 [A] "_x000d_
 "Celkem "21,785 = 21,785 [B]</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</si>
  <si>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</si>
  <si>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13173AR</t>
  </si>
  <si>
    <t>"výkop pro nový propustek včetně boxů TWF 690 
NK 21*20,6 = 432,600 [B]
na výtoku práh dlažba 2,1*4 = 8,400 [C]
na vtoku práh dlažba 1,7*4 = 6,800 [D]
Celkové množství = 447,800 "_x000d_
 "Celkem "447,8 = 447,800 [B]</t>
  </si>
  <si>
    <t>"447,800 = 447,800 [A] "_x000d_
 "Celkem "447,8 = 447,800 [B]</t>
  </si>
  <si>
    <t>"zasyp stávajícího propustku a svahů 6,8*11 = 74,800 [A] "_x000d_
 "Celkem "74,8 = 74,800 [B]</t>
  </si>
  <si>
    <t>17481</t>
  </si>
  <si>
    <t>ZÁSYP JAM A RÝH Z NAKUPOVANÝCH MATERIÁLŮ</t>
  </si>
  <si>
    <t>"Zásyp propustku 17,1*22,6 = 386,460 [A]
Celkové množství = 386,460 "_x000d_
 "Celkem "386,46 = 386,460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</si>
  <si>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</si>
  <si>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17750</t>
  </si>
  <si>
    <t>ZEMNÍ HRÁZKY ZE ZEMIN NEPROPUSTNÝCH</t>
  </si>
  <si>
    <t>"na vtoku 0,4*4 = 1,600 [A] "_x000d_
 "Celkem "1,6 = 1,600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</si>
  <si>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</si>
  <si>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"ornice zpět 
zprava 10*13 = 130,000 [B]
zleva 8*13 = 104,000 [C]
Celkové množství = 234,000 "_x000d_
 "Celkem "234 = 234,000 [B]</t>
  </si>
  <si>
    <t>"osetí ornice 
zprava 10*13 = 130,000 [B]
zleva 8*13 = 104,000 [C]
Celkové množství = 234,000 "_x000d_
 "Celkem "234 = 234,000 [B]</t>
  </si>
  <si>
    <t>"zprava 10*13 = 130,000 [B]
zleva 8*13 = 104,000 [C]
Celkové množství = 234,000 "_x000d_
 "Celkem "234 = 234,000 [B]</t>
  </si>
  <si>
    <t>"dle přílohy - pažící boxy v ceně zemních prací 
fáze I 44*33,7/1000 = 1,483 [B]
fáze II 0 = 0,000 [C]
Celkové množství = 1,483 "_x000d_
 "Celkem "1,483 = 1,483 [B]</t>
  </si>
  <si>
    <t>"dle přílohy 
fáze I 20+12,5*2 = 45,000 [B]
fáze II 0 = 0,000 [C]
Celkové množství = 45,000 "_x000d_
 "Celkem "45 = 45,000 [B]</t>
  </si>
  <si>
    <t>"dle přílohy 
fáze I 41,6 = 41,600 [B]
fáze II 0 = 0,000 [C]
Celkové množství = 41,600 "_x000d_
 "Celkem "41,6 = 41,600 [B]</t>
  </si>
  <si>
    <t>"deska včetně prahů 11 = 11,000 [A]
zesílený konec 1,6 = 1,600 [B]
Celkové množství = 12,600 "_x000d_
 "Celkem "12,6 = 12,600 [B]</t>
  </si>
  <si>
    <t>"dle přílohy 665,086/1000 = 0,665 [A] "_x000d_
 "Celkem "0,665 = 0,665 [B]</t>
  </si>
  <si>
    <t>"výztuž deska 711/1000 = 0,711 [B] "_x000d_
 "Celkem "0,711 = 0,711 [B]</t>
  </si>
  <si>
    <t>"dle přílohy 
fáze I 0,85 = 0,850 [B]
fáze II 0 = 0,000 [C]
Celkové množství = 0,850 "_x000d_
 "Celkem "0,85 = 0,850 [B]</t>
  </si>
  <si>
    <t>281452</t>
  </si>
  <si>
    <t>INJEKTOVÁNÍ NÍZKOTLAKÉ Z CEMENTOVÉ MALTY V PODZEMÍ</t>
  </si>
  <si>
    <t>"zrušení stávajícího propustku cementopopílkovou směsí včetně bednění 0,51*21,785 = 11,110 [A] "_x000d_
 "Celkem "11,11 = 11,110 [B]</t>
  </si>
  <si>
    <t>"dle přílohy 4,9 = 4,900 [A] "_x000d_
 "Celkem "4,9 = 4,900 [B]</t>
  </si>
  <si>
    <t>"pod dlažby 
vtok 12,5*1,15*0,1 = 1,438 [B]
výtok 11,5*1,15*0,1 = 1,323 [C]
Celkové množství = 2,761 "_x000d_
 "Celkem "2,761 = 2,761 [B]</t>
  </si>
  <si>
    <t>"pod dlažby 27,6*1,15*3,033/1000 = 0,096 [A] "_x000d_
 "Celkem "0,096 = 0,096 [B]</t>
  </si>
  <si>
    <t>"dlažby 
vtok 12,5*1,15*0,2 = 2,875 [B]
výtok 11,5*1,15*0,2 = 2,645 [C]
Celkové množství = 5,520 "_x000d_
 "Celkem "5,52 = 5,520 [B]</t>
  </si>
  <si>
    <t>"1X ALP 
NK 5,7*21,3 = 121,410 [B]
prahy 0,735*0,4*4+1*1,8*2+0,8*1,8*2 = 7,656 [C]
Mezisoučet = 129,066 [D]
2XALN 129,066*2 = 258,132 [E]
Celkové množství = 387,198 "_x000d_
 "Celkem "387,198 = 387,198 [B]</t>
  </si>
  <si>
    <t>"ohraničení dlažby 16+17 = 33,000 [A] "_x000d_
 "Celkem "33 = 33,000 [B]</t>
  </si>
  <si>
    <t>9183G2</t>
  </si>
  <si>
    <t>PROPUSTY Z TRUB DN 1200MM ŽELEZOBETONOVÝCH</t>
  </si>
  <si>
    <t>"patková trou dle přílohy 21,365 = 21,365 [A] "_x000d_
 "Celkem "21,365 = 21,365 [B]</t>
  </si>
  <si>
    <t>Položka zahrnuje:
- dodání a položení potrubí z trub z dokumentací předepsaného materiálu a předepsaného průměru
- případné úpravy trub (zkrácení, šikmé seříznutí)
Položka nezahrnuje:
- podkladní vrstvy a obetonování</t>
  </si>
  <si>
    <t>SO 11-21-02</t>
  </si>
  <si>
    <t>027121</t>
  </si>
  <si>
    <t>PROVIZORNÍ PŘÍSTUPOVÉ CESTY - ZŘÍZENÍ</t>
  </si>
  <si>
    <t>"`zřízení dočasné cesty pro zajištění přístupu k oběma čelům propustku` 
`Zajištění přístupu pracovníků, dopravy materiálu a mechanismů` 
vtokové čelo 41*2,5 = 102,500 [C]
výtokové čelo 37*2,5 = 92,500 [D]
Celkové množství = 195,000 "_x000d_
 "Celkem "195 = 195,000 [B]</t>
  </si>
  <si>
    <t>Položka zahrnuje:
- veškeré náklady spojené se zřízením přístupové cesty
Položka nezahrnuje:
- x</t>
  </si>
  <si>
    <t>027123</t>
  </si>
  <si>
    <t>PROVIZORNÍ PŘÍSTUPOVÉ CESTY - ZRUŠENÍ</t>
  </si>
  <si>
    <t>Položka zahrnuje:
- veškeré náklady spojené se zrušením přístupové cesty
Položka nezahrnuje:
- x</t>
  </si>
  <si>
    <t>"NEOCEŇOVAT – Evidenční položka (neoceňovat v objektu SO/PS, položka se oceňuje pouze v objektu SO 90-90) 
zemina na skládku 16,150*2 = 32,300 [A]
z čištění 15,366*2 = 30,732 [B]
Celkové množství = 63,032 "_x000d_
 "Celkem "63,032 = 63,032 [B]</t>
  </si>
  <si>
    <t>"NEOCEŇOVAT – Evidenční položka (neoceňovat v objektu SO/PS, položka se oceňuje pouze v objektu SO 90-90) 
`předláždění` 4,830*0,67*2,3 = 7,443 [A] "_x000d_
 "Celkem "13,06 = 13,060 [B]</t>
  </si>
  <si>
    <t>"NEOCEŇOVAT – Evidenční položka (neoceňovat v objektu SO/PS, položka se oceňuje pouze v objektu SO 90-90) 
kámen na sucho 0,450*2,6 = 1,170 [A] "_x000d_
 "Celkem "1,17 = 1,170 [B]</t>
  </si>
  <si>
    <t>"Svahy propustku 
zprava 20*21 = 420,000 [B]
zleva 18*21 = 378,000 [C]
Celkové množství = 798,000 "_x000d_
 "Celkem "798 = 798,000 [B]</t>
  </si>
  <si>
    <t>11525</t>
  </si>
  <si>
    <t>PŘEVEDENÍ VODY POTRUBÍM DN 600 NEBO ŽLABY R.O. DO 2,0M</t>
  </si>
  <si>
    <t>"`Převedení vody pro provedení sanace propustku, nového odláždění a přespárování stávajicí dlažby` (8+31,7+11)*2 = 101,400 [A] "_x000d_
 "Celkem "101,4 = 101,400 [B]</t>
  </si>
  <si>
    <t>Položka zahrnuje:
- převedení vody na povrchu
- zřízení, udržování a odstranění příslušného zařízení
Položka nezahrnuje:
- x
Způsob měření:
- převedení vody se uvádí buď průměrem potrubí (DN) nebo délkou rozvinutého obvodu žlabu (r.o.)</t>
  </si>
  <si>
    <t>"pro dlažbu za čely 
zprava 2*8,05*0,15 = 2,415 [B]
zleva 2,135*8,5*0,15 = 2,722 [C]
Celkové množství = 5,137 "_x000d_
 "Celkem "5,137 = 5,137 [B]</t>
  </si>
  <si>
    <t>"pro dlažbu za čely 
zprava 1*8,5 = 8,500 [B]
zleva 0,9*8,5 = 7,650 [C]
zemní hrázky 1,5*1*6*2 = 18,000 [D]
Celkové množství = 34,150 "_x000d_
 "Celkem "34,15 = 34,150 [B]</t>
  </si>
  <si>
    <t>"Natěžení a doprava ornice z dočasné mezideponie pro opětovné rozprostření 34,248*0,15 = 5,137 [A] "_x000d_
 "Celkem "5,137 = 5,137 [B]</t>
  </si>
  <si>
    <t>12940</t>
  </si>
  <si>
    <t>ČIŠTĚNÍ RÁMOVÝCH A KLENBOVÝCH PROPUSTŮ OD NÁNOSŮ</t>
  </si>
  <si>
    <t>"odstranění naplavenín 2*31,665*0,2+13,5*0,2 = 15,366 [A] "_x000d_
 "Celkem "15,366 = 15,366 [B]</t>
  </si>
  <si>
    <t>"odkopávky 34,15 = 34,150 [A]
ornice 5,137 = 5,137 [B]
Celkové množství = 39,287 "_x000d_
 "Celkem "39,287 = 39,287 [B]</t>
  </si>
  <si>
    <t>17680</t>
  </si>
  <si>
    <t>VÝPLNĚ Z NAKUPOVANÝCH MATERIÁLŮ</t>
  </si>
  <si>
    <t>"u dlažby a za čely 0,15*8,5*2 = 2,550 [A] "_x000d_
 "Celkem "2,55 = 2,550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</si>
  <si>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</si>
  <si>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17780</t>
  </si>
  <si>
    <t>ZEMNÍ HRÁZKY Z NAKUPOVANÝCH MATERIÁLŮ</t>
  </si>
  <si>
    <t>"`Navedení vody do provizorního zatrubnění` 1,5*1*6*2 = 18,000 [A] "_x000d_
 "Celkem "18 = 18,000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</si>
  <si>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</si>
  <si>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"ornice zpět 
zprava 2*8,05 = 16,100 [B]
zleva 2,135*8,5 = 18,148 [C]
Celkové množství = 34,248 "_x000d_
 "Celkem "34,248 = 34,248 [B]</t>
  </si>
  <si>
    <t>"ornice osetí 
zprava 2*8,05 = 16,100 [B]
zleva 2,135*8,5 = 18,148 [C]
Celkové množství = 34,248 "_x000d_
 "Celkem "34,248 = 34,248 [B]</t>
  </si>
  <si>
    <t>"osetí 
zprava 2*8,05 = 16,100 [B]
zleva 2,135*8,5 = 18,148 [C]
Celkové množství = 34,248 "_x000d_
 "Celkem "34,248 = 34,248 [B]</t>
  </si>
  <si>
    <t>"kotvící trny pro římsy dle přílohy 18*2 = 36,000 [A] "_x000d_
 "Celkem "36 = 36,000 [B]</t>
  </si>
  <si>
    <t>289973</t>
  </si>
  <si>
    <t>OPLÁŠTĚNÍ (ZPEVNĚNÍ) Z GEOSÍTÍ A GEOROHOŽÍ</t>
  </si>
  <si>
    <t>"protierozní kokosová rohož 1*(10,5+3,250+3,250)*2 = 34,000 [A] "_x000d_
 "Celkem "34 = 34,000 [B]</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</si>
  <si>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</si>
  <si>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"dle přílohy - včetně letopočtu 
LEVÁ ŘÍMSA 1,5 = 1,500 [B]
PRAVÁ ŘÍMSA 2,9 = 2,900 [C]
Celkové množství = 4,400 "_x000d_
 "Celkem "4,4 = 4,400 [B]</t>
  </si>
  <si>
    <t>"dle přílohy 353,906/1000 = 0,354 [A] "_x000d_
 "Celkem "0,354 = 0,354 [B]</t>
  </si>
  <si>
    <t>"pod dlažby 
zprava 10*1,15*0,5 = 5,750 [B]
zleva 12,6*1,15*0,3 = 4,347 [C]
předláždění 
na vtoku 12*1,15*0,1 = 1,380 [E]
na výtoku 9*1,15*0,1 = 1,035 [F]
Celkové množství = 12,512 "_x000d_
 "Celkem "12,512 = 12,512 [B]</t>
  </si>
  <si>
    <t>"pod dlažby 50,140*1,15*3,033/1000 = 0,175 [A] "_x000d_
 "Celkem "0,175 = 0,175 [B]</t>
  </si>
  <si>
    <t>"na vtoku 0,1*2,6 = 0,260 [A] "_x000d_
 "Celkem "0,26 = 0,260 [B]</t>
  </si>
  <si>
    <t>"kolem čel 
zprava 10*1,15*0,2 = 2,300 [B]
zleva 12,6*1,15*0,2 = 2,898 [C]
Celkové množství = 5,198 "_x000d_
 "Celkem "5,198 = 5,198 [B]</t>
  </si>
  <si>
    <t>465513</t>
  </si>
  <si>
    <t>PŘEDLÁŽDĚNÍ DLAŽBY Z LOMOVÉHO KAMENE</t>
  </si>
  <si>
    <t>"předláždění 
na vtoku 12*1,15*0,2 = 2,760 [B]
na výtoku 9*1,15*0,2 = 2,070 [C]
Celkové množství = 4,830 "_x000d_
 "Celkem "4,83 = 4,830 [B]</t>
  </si>
  <si>
    <t xml:space="preserve">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
- dodávku nového materiálu</t>
  </si>
  <si>
    <t>"Sanace TYP B 
opěry 0,830*31,665*2 = 52,564 [B]
klenba 3,135*5,530+3,130*5,720 = 35,240 [C]
čelo zprava 6,8 = 6,800 [D]
čelo zleva 2,1+2,18+1,8 = 6,080 [E]
Celkové množství = 100,684 "_x000d_
 "Celkem "100,684 = 100,684 [B]</t>
  </si>
  <si>
    <t>626131</t>
  </si>
  <si>
    <t>REPROFIL PODHL, SVIS PLOCH SANAČ MALTOU TŘÍVRST TL DO 70MM</t>
  </si>
  <si>
    <t>"sanace TYP C 0,1 = 0,100 [A] "_x000d_
 "Celkem "0,1 = 0,100 [B]</t>
  </si>
  <si>
    <t>626133</t>
  </si>
  <si>
    <t>REPROFIL PODHL, SVIS PLOCH SANAČ MALTOU TŘÍVRST TL DO 90MM</t>
  </si>
  <si>
    <t>"snace TYP D 0,25+0,4+0,1+0,2+0,1 = 1,050 [A] "_x000d_
 "Celkem "1,05 = 1,050 [B]</t>
  </si>
  <si>
    <t>"na sanované části reprofilovanou maltou 100,684+0,1+1,050 = 101,834 [A] "_x000d_
 "Celkem "101,834 = 101,834 [B]</t>
  </si>
  <si>
    <t>62661</t>
  </si>
  <si>
    <t>INJEKTÁŽ TRHLIN UZAVÍRACÍ</t>
  </si>
  <si>
    <t>"trhliny dle příílohy 1,130+0,750+2,7+1,5 = 6,080 [A] "_x000d_
 "Celkem "6,08 = 6,080 [B]</t>
  </si>
  <si>
    <t>62845</t>
  </si>
  <si>
    <t>SPÁROVÁNÍ STÁVAJÍCÍCH DLAŽEB CEMENT MALTOU</t>
  </si>
  <si>
    <t>"oprava stávající dlažby 
v otvoru 2*31,665 = 63,330 [B]
na vtoku 11 = 11,000 [C]
na výtoku 13,5 = 13,500 [D]
Celkové množství = 87,830 "_x000d_
 "Celkem "87,83 = 87,830 [B]</t>
  </si>
  <si>
    <t>"nátěr betonových částí 
klenba 3,135*31,665 = 99,270 [B]
opěry 0,830*31,665*2 = 52,564 [C]
čelo zprava 6,82 = 6,820 [D]
čelo zleva 7,12 = 7,120 [E]
Celkové množství = 165,774 "_x000d_
 "Celkem "165,774 = 165,774 [B]</t>
  </si>
  <si>
    <t>"ohraničení dlažby 17+20 = 37,000 [A] "_x000d_
 "Celkem "37 = 37,000 [B]</t>
  </si>
  <si>
    <t>919134</t>
  </si>
  <si>
    <t>ŘEZÁNÍ BETONOVÝCH KONSTRUKCÍ TL DO 200MM</t>
  </si>
  <si>
    <t>"`vyčištění dilatačních spar v opěrách a klenbě propustku` 3*4,8 = 14,400 [A] "_x000d_
 "Celkem "14,4 = 14,400 [B]</t>
  </si>
  <si>
    <t>Položka zahrnuje:
- řezání betonových konstrukcí bez ohledu na tloušťku
- spotřeba vody
Položka nezahrnuje:
- x</t>
  </si>
  <si>
    <t>931231</t>
  </si>
  <si>
    <t>VÝPLŇ DILATAČNÍCH SPAR Z PRYŽOVÝCH PÁSŮ ŠÍŘKY DO 200MM HLADKÝCH</t>
  </si>
  <si>
    <t>"`bentonitový těsnící pásek pro utěsnění pracovní spáry mezi stávající konstrukcí propustku a novými římsami` 2*7,5 = 15,000 [A] "_x000d_
 "Celkem "15 = 15,000 [B]</t>
  </si>
  <si>
    <t>"za čely 7,5*2 = 15,000 [A] "_x000d_
 "Celkem "15 = 15,000 [B]</t>
  </si>
  <si>
    <t>93831</t>
  </si>
  <si>
    <t>OČIŠTĚNÍ DLAŽEB UMYTÍM VODOU</t>
  </si>
  <si>
    <t>"stávají dlažby k přespárování 87,830 = 87,830 [A] "_x000d_
 "Celkem "87,83 = 87,830 [B]</t>
  </si>
  <si>
    <t>"otryskání vodou 
klenba 3,135*31,665 = 99,270 [B]
opěry 0,830*31,665*2 = 52,564 [C]
čelo zprava 6,82 = 6,820 [D]
čelo zleva 7,12 = 7,120 [E]
Celkové množství = 165,774 "_x000d_
 "Celkem "165,774 = 165,774 [B]</t>
  </si>
  <si>
    <t>96712</t>
  </si>
  <si>
    <t>VYBOURÁNÍ ČÁSTÍ KONSTRUKCÍ KAMENNÝCH NA SUCHO</t>
  </si>
  <si>
    <t>"zprava 7,5*0,3*0,2 = 0,450 [A] "_x000d_
 "Celkem "0,45 = 0,450 [B]</t>
  </si>
  <si>
    <t>967166</t>
  </si>
  <si>
    <t>VYBOURÁNÍ ČÁSTÍ KONSTRUKCÍ ŽELEZOBET S ODVOZEM DO 12KM</t>
  </si>
  <si>
    <t>"stávající římsy 0,15*7,5*2 = 2,250 [A] "_x000d_
 "Celkem "2,25 = 2,250 [B]</t>
  </si>
  <si>
    <t>"`vyčištění spar stávající dlažby v otvoru klenby, na vtoku a na výtoku` 87,83*0,025 = 2,196 [A] "_x000d_
 "Celkem "2,196 = 2,196 [B]</t>
  </si>
  <si>
    <t>SO 11-21-03</t>
  </si>
  <si>
    <t>"NEOCEŇOVAT – Evidenční položka (neoceňovat v objektu SO/PS, položka se oceňuje pouze v objektu SO 90-90) 
zemina na skládku 102,816*2,0 = 205,632 [A]
Celkové množství = 205,632 "_x000d_
 "Celkem "205,632 = 205,632 [B]</t>
  </si>
  <si>
    <t>"NEOCEŇOVAT – Evidenční položka (neoceňovat v objektu SO/PS, položka se oceňuje pouze v objektu SO 90-90) 
PB 54,661*2,3 = 125,720 [A] "_x000d_
 "Celkem "129,505 = 129,505 [B]</t>
  </si>
  <si>
    <t>"Svahy propustku 
zleva 7*10 = 70,000 [C]
Celkové množství = 70,000 "_x000d_
 "Celkem "70 = 70,000 [B]</t>
  </si>
  <si>
    <t>"Svahy propustku 
zleva 7*10*0,15 = 10,500 [C]
Celkové množství = 10,500 "_x000d_
 "Celkem "10,5 = 10,500 [B]</t>
  </si>
  <si>
    <t>"Natěžení a doprava ornice z dočasné mezideponie pro opětovné rozprostření 10,5 = 10,500 [A] "_x000d_
 "Celkem "10,5 = 10,500 [B]</t>
  </si>
  <si>
    <t>"výkop pro nový propustek 
NK 9,6*12,6 = 120,960 [B]
na výtoku práh dlažba 2,5*4 = 10,000 [C]
Mezisoučet = 130,960 [D]
odpočet 1,2*8,720*-1 = -10,464 [E]
čelo výtok 3,4*5,2*-1 = -17,680 [F]
Celkové množství = 102,816 "_x000d_
 "Celkem "102,816 = 102,816 [B]</t>
  </si>
  <si>
    <t>"102,816 = 102,816 [A] "_x000d_
 "Celkem "102,816 = 102,816 [B]</t>
  </si>
  <si>
    <t>"Zásyp propustku 8*12,650 = 101,200 [A]
Celkové množství = 101,200 "_x000d_
 "Celkem "101,2 = 101,200 [B]</t>
  </si>
  <si>
    <t>"ornice zpět 
zleva 7*10 = 70,000 [C]
Celkové množství = 70,000 "_x000d_
 "Celkem "70 = 70,000 [B]</t>
  </si>
  <si>
    <t>"osetí ornice 
zleva 7*10 = 70,000 [C]
Celkové množství = 70,000 "_x000d_
 "Celkem "70 = 70,000 [B]</t>
  </si>
  <si>
    <t>"zleva 7*10 = 70,000 [C]
Celkové množství = 70,000 "_x000d_
 "Celkem "70 = 70,000 [B]</t>
  </si>
  <si>
    <t>"dle přílohy - pažící boxy v ceně zemních prací 
fáze I 66*33,7/1000 = 2,224 [B]
fáze II 0 = 0,000 [C]
převázka U200 (6+10)*25,7/1000 = 0,411 [D]
Celkové množství = 2,635 "_x000d_
 "Celkem "2,635 = 2,635 [B]</t>
  </si>
  <si>
    <t>"dle přílohy 
fáze I 18 = 18,000 [B]
fáze II 15 = 15,000 [C]
Celkové množství = 33,000 "_x000d_
 "Celkem "33 = 33,000 [B]</t>
  </si>
  <si>
    <t>"dle přílohy 10*0,4 = 4,000 [A] "_x000d_
 "Celkem "4 = 4,000 [B]</t>
  </si>
  <si>
    <t>"dle přílohy 
fáze I 55,5 = 55,500 [B]
fáze II 0 = 0,000 [C]
Celkové množství = 55,500 "_x000d_
 "Celkem "55,5 = 55,500 [B]</t>
  </si>
  <si>
    <t>"deska včetně prahů 6,9 = 6,900 [A]
zesílený konec 1,00 = 1,000 [B]
jímka dno 5,8 = 5,800 [C]
Celkové množství = 13,700 "_x000d_
 "Celkem "13,7 = 13,700 [B]</t>
  </si>
  <si>
    <t>"dle přílohy 40 % z celku 743,721/1000*0,4 = 0,297 [A] "_x000d_
 "Celkem "0,297 = 0,297 [B]</t>
  </si>
  <si>
    <t>"výztuž deska 616/1000 = 0,616 [B] "_x000d_
 "Celkem "0,616 = 0,616 [B]</t>
  </si>
  <si>
    <t>"dle přílohy 1,85 = 1,850 [A]
Celkové množství = 1,850 "_x000d_
 "Celkem "1,85 = 1,850 [B]</t>
  </si>
  <si>
    <t>"táhla 4+6 = 10,000 [A] "_x000d_
 "Celkem "10 = 10,000 [B]</t>
  </si>
  <si>
    <t>"táhla 4 = 4,000 [A] "_x000d_
 "Celkem "4 = 4,000 [B]</t>
  </si>
  <si>
    <t>386325</t>
  </si>
  <si>
    <t>KOMPLETNÍ KONSTRUKCE JÍMEK ZE ŽELEZOBETONU C30/37</t>
  </si>
  <si>
    <t>"stěny jímky 6,4 = 6,400 [A] "_x000d_
 "Celkem "6,4 = 6,400 [B]</t>
  </si>
  <si>
    <t>386365</t>
  </si>
  <si>
    <t>VÝZTUŽ KOMPLETNÍCH KONSTRUKCÍ JÍMEK Z OCELI 10505, B500B</t>
  </si>
  <si>
    <t>"dle přílohy 60 % z celku 743,721/1000*0,6 = 0,446 [A] "_x000d_
 "Celkem "0,446 = 0,446 [B]</t>
  </si>
  <si>
    <t>"dle přílohy 3,5 = 3,500 [A] "_x000d_
 "Celkem "3,5 = 3,500 [B]</t>
  </si>
  <si>
    <t>"pod dlažby 
v šachtě 3*1,215*0,8 = 2,916 [B]
výtok 3,2*3*0,3 = 2,880 [C]
Celkové množství = 5,796 "_x000d_
 "Celkem "5,796 = 5,796 [B]</t>
  </si>
  <si>
    <t>"pod dlažby 13,3*1,15*3,033/1000 = 0,046 [A] "_x000d_
 "Celkem "0,046 = 0,046 [B]</t>
  </si>
  <si>
    <t>"dlažby 
v šachtě 3*1,215*0,2 = 0,729 [B]
výtok 3,2*3*0,2 = 1,920 [C]
Celkové množství = 2,649 "_x000d_
 "Celkem "2,649 = 2,649 [B]</t>
  </si>
  <si>
    <t>"1X ALP 
NK 5,2*12,650 = 65,780 [B]
práh 1,5*1,8+1,280*1,8+0,6*1,5*2 = 6,804 [C]
jímka 1,360*1,8*2+3,2*2,760 = 13,728 [F]
Mezisoučet = 86,312 [D]
2XALN 86,312*2 = 172,624 [E]
Celkové množství = 258,936 "_x000d_
 "Celkem "258,936 = 258,936 [B]</t>
  </si>
  <si>
    <t>89915</t>
  </si>
  <si>
    <t>STUPADLA (A POD)</t>
  </si>
  <si>
    <t>"do jímky 6 = 6,000 [A] "_x000d_
 "Celkem "6 = 6,000 [B]</t>
  </si>
  <si>
    <t>Položka zahrnuje:
- veškerý materiál, výrobky a polotovary
- mimostaveništní a vnitrostaveništní dopravy (rovněž přesuny), včetně naložení a složení,případně s uložením
Položka nezahrnuje:
- x</t>
  </si>
  <si>
    <t>"stávající propustek 4,965+5,130 = 10,095 [A] "_x000d_
 "Celkem "10,095 = 10,095 [B]</t>
  </si>
  <si>
    <t>"ohraničení dlažby 17 = 17,000 [A] "_x000d_
 "Celkem "17 = 17,000 [B]</t>
  </si>
  <si>
    <t>9183F2</t>
  </si>
  <si>
    <t>PROPUSTY Z TRUB DN 1000MM ŽELEZOBETONOVÝCH</t>
  </si>
  <si>
    <t>"patková trouba dle přílohy 12,650 = 12,650 [A] "_x000d_
 "Celkem "12,65 = 12,650 [B]</t>
  </si>
  <si>
    <t>"na jímku včetně kotvení 1,2*2,6 = 3,120 [A] "_x000d_
 "Celkem "3,12 = 3,120 [B]</t>
  </si>
  <si>
    <t>"bourání stávající konstrukce 
čela 3,4*5,2+3,4*4,965 = 34,561 [B]
betonový základ včetně obetonování 3,0*6,7 = 20,100 [C]
Celkové množství = 54,661 "_x000d_
 "Celkem "54,661 = 54,661 [B]</t>
  </si>
  <si>
    <t>"římsy čel 0,15*5,130+0,15*4,965 = 1,514 [A] "_x000d_
 "Celkem "1,514 = 1,514 [B]</t>
  </si>
  <si>
    <t>966371</t>
  </si>
  <si>
    <t>BOURÁNÍ PROPUSTŮ Z TRUB DN DO 1000MM</t>
  </si>
  <si>
    <t>"stávající NK včetně poplatku 8,8 = 8,800 [A] "_x000d_
 "Celkem "8,8 = 8,800 [B]</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</si>
  <si>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</si>
  <si>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SO 11-21-04</t>
  </si>
  <si>
    <t>"`zřízení dočasné cesty pro zajištění přístupu k oběma čelům propustku` 
`Zajištění přístupu pracovníků, dopravy materiálu a mechanismů` 
vtokové čelo 10*2,5 = 25,000 [C]
výtokové čelo 8*2,5 = 20,000 [D]
Celkové množství = 45,000 "_x000d_
 "Celkem "45 = 45,000 [B]</t>
  </si>
  <si>
    <t>"`odstranění dočasné cesty` 
`uvedení do původního stavu` 
vtokové čelo 10*2,5 = 25,000 [C]
výtokové čelo 8*2,5 = 20,000 [D]
Celkové množství = 45,000 "_x000d_
 "Celkem "45 = 45,000 [B]</t>
  </si>
  <si>
    <t>"NEOCEŇOVAT – Evidenční položka (neoceňovat v objektu SO/PS, položka se oceňuje pouze v objektu SO 90-90) 
zemina na skládku 28,175*2 = 56,350 [A]
z čištění 11,496*2 = 22,992 [B]
Celkové množství = 79,342 "_x000d_
 "Celkem "79,342 = 79,342 [B]</t>
  </si>
  <si>
    <t>"Svahy propustku 
zprava 22*18 = 396,000 [B]
zleva 23*18 = 414,000 [C]
Celkové množství = 810,000 "_x000d_
 "Celkem "810 = 810,000 [B]</t>
  </si>
  <si>
    <t>"`Převedení vody pro provedení sanace propustku, nového odláždění a přespárování stávajicí dlažby` (3+21,2+5,8+30,3+3)*2 = 126,600 [A] "_x000d_
 "Celkem "126,6 = 126,600 [B]</t>
  </si>
  <si>
    <t>"pro dlažbu za čely 
výtok 26*1,15*0,15 = 4,485 [B]
vtok 23*1,15*0,15 = 3,968 [C]
Celkové množství = 8,453 "_x000d_
 "Celkem "8,453 = 8,453 [B]</t>
  </si>
  <si>
    <t>"pro dlažbu za čely 
vtok 26*1,15*0,5 = 14,950 [B]
výtok 23*1,15*0,5 = 13,225 [C]
zemní hrázky 1,5*1*6*2 = 18,000 [D]
Celkové množství = 46,175 "_x000d_
 "Celkem "46,175 = 46,175 [B]</t>
  </si>
  <si>
    <t>"Natěžení a doprava ornice z dočasné mezideponie pro opětovné rozprostření 56,35*0,15 = 8,453 [A] "_x000d_
 "Celkem "8,453 = 8,453 [B]</t>
  </si>
  <si>
    <t>"odstranění naplavenín 2*57,480*0,1 = 11,496 [A] "_x000d_
 "Celkem "11,496 = 11,496 [B]</t>
  </si>
  <si>
    <t>"odkopávky 46,175 = 46,175 [A]
ornice 8,453 = 8,453 [B]
Celkové množství = 54,628 "_x000d_
 "Celkem "54,628 = 54,628 [B]</t>
  </si>
  <si>
    <t>"ornice zpět 
výtok 26*1,15 = 29,900 [B]
vtok 23*1,15 = 26,450 [C]
Celkové množství = 56,350 "_x000d_
 "Celkem "56,35 = 56,350 [B]</t>
  </si>
  <si>
    <t>"ornice osetí 
výtok 26*1,15 = 29,900 [B]
vtok 23*1,15 = 26,450 [C]
Celkové množství = 56,350 "_x000d_
 "Celkem "56,35 = 56,350 [B]</t>
  </si>
  <si>
    <t>"osetí 
výtok 26*1,15 = 29,900 [B]
vtok 23*1,15 = 26,450 [C]
Celkové množství = 56,350 "_x000d_
 "Celkem "56,35 = 56,350 [B]</t>
  </si>
  <si>
    <t>285391</t>
  </si>
  <si>
    <t>"`snace TYP D - vlepení spon z betonářské výztuže průměru 6mm v rozteči 0,2x0,2m` 30 = 30,000 [A] "_x000d_
 "Celkem "30 = 30,000 [B]</t>
  </si>
  <si>
    <t>"pod dlažby 
vtok 26*1,15*0,1 = 2,990 [B]
výtok 23*1,15*0,1 = 2,645 [C]
prahy podél dlažby 0,06*20*2 = 2,400 [D]
Celkové množství = 8,035 "_x000d_
 "Celkem "8,035 = 8,035 [B]</t>
  </si>
  <si>
    <t>"pod dlažby 56,35*1,15*3,033/1000 = 0,197 [A] "_x000d_
 "Celkem "0,197 = 0,197 [B]</t>
  </si>
  <si>
    <t>"kolem čel 
vtok 26*1,15*0,2 = 5,980 [B]
výtok 23*1,15*0,2 = 5,290 [C]
Celkové množství = 11,270 "_x000d_
 "Celkem "11,27 = 11,270 [B]</t>
  </si>
  <si>
    <t>"Sanace TYP B 
opěry 0,830*50,550*2 = 83,913 [B]
klenba 3,140*4,210+3,140*3,415 = 23,943 [C]
římsy 8,8+6 = 14,800 [D]
věnec klenby 2,3 = 2,300 [E]
Celkové množství = 124,956 "_x000d_
 "Celkem "124,956 = 124,956 [B]</t>
  </si>
  <si>
    <t>"sanace TYP C 
římsa výtok 0,9 = 0,900 [B]
věnec klenby 0,8 = 0,800 [C]
Celkové množství = 1,700 "_x000d_
 "Celkem "1,7 = 1,700 [B]</t>
  </si>
  <si>
    <t>"snace TYP D 1,3 = 1,300 [A] "_x000d_
 "Celkem "1,3 = 1,300 [B]</t>
  </si>
  <si>
    <t>"na sanované části reprofilovanou maltou 124,956+1,7+1,3 = 127,956 [A] "_x000d_
 "Celkem "127,956 = 127,956 [B]</t>
  </si>
  <si>
    <t>"na sanované části reprofilovanou maltou 127,956 = 127,956 [A] "_x000d_
 "Celkem "127,956 = 127,956 [B]</t>
  </si>
  <si>
    <t>"trhliny dle příílohy 0,270 = 0,270 [A] "_x000d_
 "Celkem "0,27 = 0,270 [B]</t>
  </si>
  <si>
    <t>"stávají dlažby 2,0*57,480 = 114,960 [A]
vtok 21 = 21,000 [B]
výtok 17,5 = 17,500 [C]
Mezisoučet = 153,460 [D]
předpolad 10% 153,460*0,1 = 15,346 [E] "_x000d_
 "Celkem "15,346 = 15,346 [B]</t>
  </si>
  <si>
    <t>"nátěr betonu 
klenba 3,140*57,480 = 180,487 [B]
opěry 0,830*57,480*2 = 95,417 [C]
čelov tok 11 = 11,000 [D]
čelo výtok 12 = 12,000 [E]
římsy 1*9,620+1*9,760 = 19,380 [F]
Celkové množství = 318,284 "_x000d_
 "Celkem "318,284 = 318,284 [B]</t>
  </si>
  <si>
    <t>"ohraničení dlažby 27+27 = 54,000 [A] "_x000d_
 "Celkem "54 = 54,000 [B]</t>
  </si>
  <si>
    <t>"`vyčištění dilatačních spar v opěrách a klenbě propustku` 6*5,2 = 31,200 [A] "_x000d_
 "Celkem "31,2 = 31,200 [B]</t>
  </si>
  <si>
    <t>"stávají dlažby 2,0*57,480 = 114,960 [A]
vtok 21 = 21,000 [B]
výtok 17,5 = 17,500 [C]
Celkové množství = 153,460 "_x000d_
 "Celkem "153,46 = 153,460 [B]</t>
  </si>
  <si>
    <t>"otryskání vodou 
klenba 3,140*57,480 = 180,487 [B]
opěry 0,830*57,480*2 = 95,417 [C]
čelov tok 11 = 11,000 [D]
čelo výtok 12 = 12,000 [E]
římsy 1*9,620+1*9,760 = 19,380 [F]
Celkové množství = 318,284 "_x000d_
 "Celkem "318,284 = 318,284 [B]</t>
  </si>
  <si>
    <t>97614</t>
  </si>
  <si>
    <t>VYBOURÁNÍ DROBNÝCH PŘEDMĚTŮ BETONOVÝCH</t>
  </si>
  <si>
    <t>"`snace TYP D - odbourání odtržené části čela klenby` 1 = 1,000 [A] "_x000d_
 "Celkem "1 = 1,000 [B]</t>
  </si>
  <si>
    <t>SO 11-21-05</t>
  </si>
  <si>
    <t>"NEOCEŇOVAT – Evidenční položka (neoceňovat v objektu SO/PS, položka se oceňuje pouze v objektu SO 90-90) 
zemina na skládku 20,448*2,0 = 40,896 [A]
Celkové množství = 40,896 "_x000d_
 "Celkem "40,896 = 40,896 [B]</t>
  </si>
  <si>
    <t>"NEOCEŇOVAT – Evidenční položka (neoceňovat v objektu SO/PS, položka se oceňuje pouze v objektu SO 90-90) 
ŽB 16,679*2,5 = 41,698 [A] "_x000d_
 "Celkem "41,698 = 41,698 [B]</t>
  </si>
  <si>
    <t>"odkop pro zásyp 1,98*12,7 = 25,146 [A]
odpočet bourání 
trouba 0,54*8,7*-1 = -4,698 [C]
Celkové množství = 20,448 "_x000d_
 "Celkem "20,448 = 20,448 [B]</t>
  </si>
  <si>
    <t>"20,448 = 20,448 [A] "_x000d_
 "Celkem "20,448 = 20,448 [B]</t>
  </si>
  <si>
    <t>"po vybourání stávajícího propustku 1,98*12,850 = 25,443 [A] "_x000d_
 "Celkem "25,443 = 25,443 [B]</t>
  </si>
  <si>
    <t>966358</t>
  </si>
  <si>
    <t>BOURÁNÍ PROPUSTŮ Z TRUB DN DO 600MM</t>
  </si>
  <si>
    <t>"vybourání stávajícího propustku Nk včetně poplatku 8,73 = 8,730 [A] "_x000d_
 "Celkem "8,73 = 8,730 [B]</t>
  </si>
  <si>
    <t>"čelo zprava 1,7*4,9 = 8,330 [A]
čelo zleva 1,65*5,060 = 8,349 [B]
Celkové množství = 16,679 "_x000d_
 "Celkem "16,679 = 16,679 [B]</t>
  </si>
  <si>
    <t>SO 11-21-06</t>
  </si>
  <si>
    <t>"`zřízení dočasné cesty pro zajištění přístupu k oběma čelům propustku` 
`Zajištění přístupu pracovníků, dopravy materiálu a mechanismů` 
vtokové čelo 35*2,5 = 87,500 [C]
výtokové čelo 80*2,5 = 200,000 [D]
Celkové množství = 287,500 "_x000d_
 "Celkem "287,5 = 287,500 [B]</t>
  </si>
  <si>
    <t>"`odstranění dočasné cesty`` 
`uvedení do původního stavu` 
vtokové čelo 35*2,5 = 87,500 [C]
výtokové čelo 80*2,5 = 200,000 [D]
Celkové množství = 287,500 "_x000d_
 "Celkem "287,5 = 287,500 [B]</t>
  </si>
  <si>
    <t>"NEOCEŇOVAT – Evidenční položka (neoceňovat v objektu SO/PS, položka se oceňuje pouze v objektu SO 90-90) 
zemina na skládku 36,2*2 = 72,400 [A]
z čištění 25,158*2 = 50,316 [B]
Celkové množství = 122,716 "_x000d_
 "Celkem "122,716 = 122,716 [B]</t>
  </si>
  <si>
    <t>"NEOCEŇOVAT – Evidenční položka (neoceňovat v objektu SO/PS, položka se oceňuje pouze v objektu SO 90-90) 
`předláždění` 4,830*0,67*2,3 = 7,443 [A] "_x000d_
 "Celkem "12,026 = 12,026 [B]</t>
  </si>
  <si>
    <t>"Svahy propustku 
zprava 20*12 = 240,000 [B]
zleva 50*12 = 600,000 [C]
Celkové množství = 840,000 "_x000d_
 "Celkem "840 = 840,000 [B]</t>
  </si>
  <si>
    <t>"`Převedení vody pro provedení sanace propustku, nového odláždění a přespárování stávajicí dlažby` 2*6+64+10 = 86,000 [A] "_x000d_
 "Celkem "86 = 86,000 [B]</t>
  </si>
  <si>
    <t>"Svahy propustku za čely 
zprava 2,6*5*0,15 = 1,950 [B]
zleva 2,6*7*0,15 = 2,730 [C]
Celkové množství = 4,680 "_x000d_
 "Celkem "4,68 = 4,680 [B]</t>
  </si>
  <si>
    <t>"pro dlažbu za čely 
zprava 1*5 = 5,000 [B]
zleva 1*7 = 7,000 [C]
za jímkou 1*8*0,4 = 3,200 [D]
zemní hrázky 1,5*1*6+1,5*1*4*2 = 21,000 [E]
Celkové množství = 36,200 "_x000d_
 "Celkem "36,2 = 36,200 [B]</t>
  </si>
  <si>
    <t>"Natěžení a doprava ornice z dočasné mezideponie pro opětovné rozprostření 31,2*0,15 = 4,680 [A] "_x000d_
 "Celkem "4,68 = 4,680 [B]</t>
  </si>
  <si>
    <t>"odstranění naplavenín 65*1*0,1+8,5*10,975*0,2 = 25,158 [A] "_x000d_
 "Celkem "25,158 = 25,158 [B]</t>
  </si>
  <si>
    <t>"odkopávka 36,2 = 36,200 [A]
ornice 4,688 = 4,688 [B]
Celkové množství = 40,888 "_x000d_
 "Celkem "40,888 = 40,888 [B]</t>
  </si>
  <si>
    <t>"u dlažby a za čely 0,4*7 = 2,800 [A]
zprava 0,6*5 = 3,000 [B]
Celkové množství = 5,800 "_x000d_
 "Celkem "5,8 = 5,800 [B]</t>
  </si>
  <si>
    <t>"ornice zpět 
zprava 2,6*5 = 13,000 [B]
zleva 2,6*7 = 18,200 [C]
Celkové množství = 31,200 "_x000d_
 "Celkem "31,2 = 31,200 [B]</t>
  </si>
  <si>
    <t>"osetí ornice 
zprava 2,6*5 = 13,000 [B]
zleva 2,6*7 = 18,200 [C]
Celkové množství = 31,200 "_x000d_
 "Celkem "31,2 = 31,200 [B]</t>
  </si>
  <si>
    <t>"zprava 2,6*5 = 13,000 [B]
zleva 2,6*7 = 18,200 [C]
Celkové množství = 31,200 "_x000d_
 "Celkem "31,2 = 31,200 [B]</t>
  </si>
  <si>
    <t>"kotvení říms 62 = 62,000 [A]
zajištění ubourané betonové jímky na vtoku 3*7 = 21,000 [B]
Celkové množství = 83,000 "_x000d_
 "Celkem "83 = 83,000 [B]</t>
  </si>
  <si>
    <t>"`zajištění ubourané betonové jímky na vtoku` 0,2*2,1 = 0,420 [A] "_x000d_
 "Celkem "0,42 = 0,420 [B]</t>
  </si>
  <si>
    <t>289368</t>
  </si>
  <si>
    <t>VÝZTUŽ STŘÍKANÉHO BETONU ZE SVAŘ SÍTÍ</t>
  </si>
  <si>
    <t>"`zajištění ubourané betonové jímky na vtoku - sít 100/100/6 2,1*2*0,00444 = 0,019 [A] "_x000d_
 "Celkem "0,019 = 0,019 [B]</t>
  </si>
  <si>
    <t>"dle přílohy - včetně letopočtu 
LEVÁ ŘÍMSA 0,3*5,9 = 1,770 [B]
PRAVÁ ŘÍMSA 0,35*3,4 = 1,190 [C]
Celkové množství = 2,960 "_x000d_
 "Celkem "2,96 = 2,960 [B]</t>
  </si>
  <si>
    <t>"dle přílohy 367,987/1000 = 0,368 [A] "_x000d_
 "Celkem "0,368 = 0,368 [B]</t>
  </si>
  <si>
    <t>"kolem čel 
na výtoku 17*1,15*0,1 = 1,955 [B]
na vtoku 5,275*4,4*1,15*0,1 = 2,669 [C]
předláždění 
na výtoku 4,7*1,15*0,1 = 0,541 [E]
navýšení jímka 3*0,4 = 1,200 [F]
Celkové množství = 6,365 "_x000d_
 "Celkem "6,365 = 6,365 [B]</t>
  </si>
  <si>
    <t>"pod dlažby 51,645*1,15*3,033/1000 = 0,180 [A] "_x000d_
 "Celkem "0,18 = 0,180 [B]</t>
  </si>
  <si>
    <t>"kolem čel 
na výtoku 17*1,15*0,2 = 3,910 [B]
na vtoku 5,275*4,4*1,15*0,2 = 5,338 [C]
Celkové množství = 9,248 "_x000d_
 "Celkem "9,248 = 9,248 [B]</t>
  </si>
  <si>
    <t>"předláždění 
na výtoku 4,7*1,15*0,2 = 1,081 [C]
Celkové množství = 1,081 "_x000d_
 "Celkem "1,081 = 1,081 [B]</t>
  </si>
  <si>
    <t>626111</t>
  </si>
  <si>
    <t>REPROFILACE PODHLEDŮ, SVISLÝCH PLOCH SANAČNÍ MALTOU JEDNOVRST TL 10MM</t>
  </si>
  <si>
    <t>"otryskání vodou 
klenba 5% 1,570*64*0,05 = 5,024 [B]
čelo zprava 1 = 1,000 [D]
čelo zleva 1 = 1,000 [E]
jimka vtok 3*9 = 27,000 [F]
Celkové množství = 34,024 "_x000d_
 "Celkem "34,024 = 34,024 [B]</t>
  </si>
  <si>
    <t>"`opěry 20%` 1,120*64*2*0,2 = 28,672 [A]
Celkové množství = 28,672 "_x000d_
 "Celkem "28,672 = 28,672 [B]</t>
  </si>
  <si>
    <t>"34,024+28,672 = 62,696 [A] "_x000d_
 "Celkem "62,696 = 62,696 [B]</t>
  </si>
  <si>
    <t>"sanace 
klenba 5% 1,570*64*0,05 = 5,024 [B]
opěry 20% 1,120*64*2*0,2 = 28,672 [C]
čelo zprava 3*0,05 = 0,150 [D]
čelo zleva 6*0,05 = 0,300 [E]
jimka vtok 3*9 = 27,000 [F]
odpočet kámen na opěrách -17,474 = -17,474 [G]
Celkové množství = 43,672 "_x000d_
 "Celkem "43,672 = 43,672 [B]</t>
  </si>
  <si>
    <t>"kamenné plochy 
opěry 1,12*7,6*2 = 17,024 [B]
čelo zprava 3*0,05 = 0,150 [C]
čelo zleva 6*0,05 = 0,300 [D]
Celkové množství = 17,474 "_x000d_
 "Celkem "17,474 = 17,474 [B]</t>
  </si>
  <si>
    <t>"oparva stávající dlažby 
v otvoru 1*64 = 64,000 [B]
na výtoku 10,62*0,15 = 1,593 [D]
Celkové množství = 65,593 "_x000d_
 "Celkem "65,593 = 65,593 [B]</t>
  </si>
  <si>
    <t>"nátěr betonových povrchů 
klenba 1,570*64 = 100,480 [B]
opěry 1,120*64*2 = 143,360 [C]
čelo zprava 1 = 1,000 [D]
čelo zleva 1 = 1,000 [E]
jimka vtok 3*9 = 27,000 [F]
odpočet kámen 17,474*-1 = -17,474 [G]
Celkové množství = 255,366 "_x000d_
 "Celkem "255,366 = 255,366 [B]</t>
  </si>
  <si>
    <t>"ohraničení dlažby 5+5+6,9+4,4+4,4+5,275+5,275 = 36,250 [A] "_x000d_
 "Celkem "36,25 = 36,250 [B]</t>
  </si>
  <si>
    <t>"`vyčištění dilatačních spar v opěrách a klenbě propustku` 7*(2*1,12+1,57) = 26,670 [A] "_x000d_
 "Celkem "26,67 = 26,670 [B]</t>
  </si>
  <si>
    <t>"`bentonitový těsnící pásek pro utěsnění pracovní spáry mezi stávající konstrukcí propustku a novými římsami` 3,4+5,9 = 9,300 [A] "_x000d_
 "Celkem "9,3 = 9,300 [B]</t>
  </si>
  <si>
    <t>"za čely 7+4 = 11,000 [A] "_x000d_
 "Celkem "11 = 11,000 [B]</t>
  </si>
  <si>
    <t>"v otvoru 1*64 = 64,000 [A]
na výtoku 11+5 = 16,000 [B]
Celkové množství = 80,000 "_x000d_
 "Celkem "80 = 80,000 [B]</t>
  </si>
  <si>
    <t>"otryskání vodou 
klenba 1,570*64 = 100,480 [B]
opěry 1,120*64*2 = 143,360 [C]
čelo zprava 3 = 3,000 [D]
čelo zleva 6 = 6,000 [E]
jimka vtok 3*9 = 27,000 [F]
Celkové množství = 279,840 "_x000d_
 "Celkem "279,84 = 279,840 [B]</t>
  </si>
  <si>
    <t>"stávající římsy 0,15*5,9+0,15*3,520 = 1,413 [A]
betonová jímka 0,2*2,1 = 0,420 [B]
Celkové množství = 1,833 "_x000d_
 "Celkem "1,833 = 1,833 [B]</t>
  </si>
  <si>
    <t>"`vyčištění spar stávající dlažby v otvoru klenby, na vtoku a na výtoku` 66,4*0,025 = 1,660 [A] "_x000d_
 "Celkem "1,66 = 1,660 [B]</t>
  </si>
  <si>
    <t>SO 11-21-07</t>
  </si>
  <si>
    <t>"NEOCEŇOVAT – Evidenční položka (neoceňovat v objektu SO/PS, položka se oceňuje pouze v objektu SO 90-90) 
zemina na skládku z položky č.12273A 148,740*2,0 = 297,480 [A]
zemina na skládku z položky č.124940 18,6*2,0 = 37,200 [B]
Celkové množství = 334,680 "_x000d_
 "Celkem "334,68 = 334,680 [B]</t>
  </si>
  <si>
    <t>"NEOCEŇOVAT – Evidenční položka (neoceňovat v objektu SO/PS, položka se oceňuje pouze v objektu SO 90-90) 
dle pol. 96713A 2,430*2,6 = 6,318 [A] "_x000d_
 "Celkem "6,318 = 6,318 [B]</t>
  </si>
  <si>
    <t>"Svahy propustku 
zprava 17*20 = 340,000 [B]
Celkové množství = 340,000 "_x000d_
 "Celkem "340 = 340,000 [B]</t>
  </si>
  <si>
    <t>"svah zprava pod cestou 5,8*10*0,15 = 8,700 [A] "_x000d_
 "Celkem "8,7 = 8,700 [B]</t>
  </si>
  <si>
    <t>"zprava 
pro římsu 1,4*9,1 = 12,740 [B]
zleva 
pro založení uhlových zdí 8*(12+5) = 136,000 [D]
Celkové množství = 148,740 "_x000d_
 "Celkem "148,74 = 148,740 [B]</t>
  </si>
  <si>
    <t>"Natěžení a doprava ornice z dočasné mezideponie pro opětovné rozprostření 8,7 = 8,700 [A] "_x000d_
 "Celkem "8,7 = 8,700 [B]</t>
  </si>
  <si>
    <t>"odstranění naplavenin 2*0,2*46,5 = 18,600 [A] "_x000d_
 "Celkem "18,6 = 18,600 [B]</t>
  </si>
  <si>
    <t>"148,740+18,6 = 167,340 [A] "_x000d_
 "Celkem "167,34 = 167,340 [B]</t>
  </si>
  <si>
    <t>"zásyp úhlových zídek 2,0*(12+5) = 34,000 [A]
zásyp za římsou zprava 0,5*10 = 5,000 [B]
Celkové množství = 39,000 "_x000d_
 "Celkem "39 = 39,000 [B]</t>
  </si>
  <si>
    <t>"ornice zpět 5,8*10 = 58,000 [A] "_x000d_
 "Celkem "58 = 58,000 [B]</t>
  </si>
  <si>
    <t>"osetí ornice 5,8*10 = 58,000 [A]
Celkové množství = 58,000 "_x000d_
 "Celkem "58 = 58,000 [B]</t>
  </si>
  <si>
    <t>"5,8*10 = 58,000 [A]
Celkové množství = 58,000 "_x000d_
 "Celkem "58 = 58,000 [B]</t>
  </si>
  <si>
    <t>"dle přílohy 41 = 41,000 [A] "_x000d_
 "Celkem "41 = 41,000 [B]</t>
  </si>
  <si>
    <t>"dle přílohy 2292/1000 = 2,292 [A] "_x000d_
 "Celkem "2,292 = 2,292 [B]</t>
  </si>
  <si>
    <t>264142</t>
  </si>
  <si>
    <t>VRTY PRO PILOTY TŘ. I D DO 1200MM</t>
  </si>
  <si>
    <t>"piloty 8*9*0,9 = 64,800 [A] "_x000d_
 "Celkem "64,8 = 64,800 [B]</t>
  </si>
  <si>
    <t>264242</t>
  </si>
  <si>
    <t>VRTY PRO PILOTY TŘ. II D DO 1200MM</t>
  </si>
  <si>
    <t>"8*9*0,1 = 7,200 [A] "_x000d_
 "Celkem "7,2 = 7,200 [B]</t>
  </si>
  <si>
    <t>"DC 12,00m 20,63 = 20,630 [A]
DC 4,00m 7,22 = 7,220 [B]
propustek 4,8 = 4,800 [C]
Celkové množství = 32,650 "_x000d_
 "Celkem "32,65 = 32,650 [B]</t>
  </si>
  <si>
    <t>"dle přílohy 50% 7999,789/1000*0,5 = 4,000 [A] "_x000d_
 "Celkem "4 = 4,000 [B]</t>
  </si>
  <si>
    <t>"kotvení říms 28 = 28,000 [A] "_x000d_
 "Celkem "28 = 28,000 [B]</t>
  </si>
  <si>
    <t>"opěrná zeď DC 12,0 1,58 = 1,580 [A]
opěrná zeď DC 4,00 0,55 = 0,550 [B]
římsa PS 4,54 = 4,540 [C]
Celkové množství = 6,670 "_x000d_
 "Celkem "6,67 = 6,670 [B]</t>
  </si>
  <si>
    <t>"dle přílohy 497,656/1000 = 0,498 [A] "_x000d_
 "Celkem "0,498 = 0,498 [B]</t>
  </si>
  <si>
    <t>327325</t>
  </si>
  <si>
    <t>ZDI OPĚRNÉ, ZÁRUBNÍ, NÁBŘEŽNÍ ZE ŽELEZOVÉHO BETONU DO C30/37 (B37)</t>
  </si>
  <si>
    <t>"dřík 
DC 12,00 25,23 = 25,230 [B]
DC 4,00 10,86 = 10,860 [C]
Celkové množství = 36,090 "_x000d_
 "Celkem "36,09 = 36,090 [B]</t>
  </si>
  <si>
    <t>327365</t>
  </si>
  <si>
    <t>VÝZTUŽ ZDÍ OPĚRNÝCH, ZÁRUBNÍCH, NÁBŘEŽNÍCH Z OCELI 10505</t>
  </si>
  <si>
    <t>"dle přílohy 30% 7999,789/1000*0,3 = 2,400 [A] "_x000d_
 "Celkem "2,4 = 2,400 [B]</t>
  </si>
  <si>
    <t>"dle přílohy 402,57 = 402,570 [A] "_x000d_
 "Celkem "402,57 = 402,570 [B]</t>
  </si>
  <si>
    <t>"PR. ČÁST PROPUST. 10,86 = 10,860 [A] "_x000d_
 "Celkem "10,86 = 10,860 [B]</t>
  </si>
  <si>
    <t>"dle přílohy 20% 7999,789/1000*0,2 = 1,600 [A] "_x000d_
 "Celkem "1,6 = 1,600 [B]</t>
  </si>
  <si>
    <t>"dle přílohy 6,96 = 6,960 [A] "_x000d_
 "Celkem "6,96 = 6,960 [B]</t>
  </si>
  <si>
    <t>"prodloužení 2,0*3,7*0,1+5*0,1 = 1,240 [A]
zprava 35*1,15*0,1 = 4,025 [B]
Celkové množství = 5,265 "_x000d_
 "Celkem "5,265 = 5,265 [B]</t>
  </si>
  <si>
    <t>"prodloužení 2,0*3,7*0,2+5*0,2 = 2,480 [A]
zprava 35*1,15*0,2 = 8,050 [B]
Celkové množství = 10,530 "_x000d_
 "Celkem "10,53 = 10,530 [B]</t>
  </si>
  <si>
    <t>"předláždění 
v otvoru 5% 2*46,250*0,2*0,05 = 0,925 [B]
na vtoku 100% 22*0,2 = 4,400 [C]
Celkové množství = 5,325 "_x000d_
 "Celkem "5,325 = 5,325 [B]</t>
  </si>
  <si>
    <t>"otryskání vodou 
klenba 10% 3,140*46,250*0,1 = 14,523 [B]
Celkové množství = 14,523 "_x000d_
 "Celkem "14,523 = 14,523 [B]</t>
  </si>
  <si>
    <t>"předpoklad 10 = 10,000 [A] "_x000d_
 "Celkem "10 = 10,000 [B]</t>
  </si>
  <si>
    <t>"kamenné plochy 
opěry 1,12*46,260*2 = 103,622 [B]
čelo zprava 9*0,2 = 1,800 [C]
Celkové množství = 105,422 "_x000d_
 "Celkem "105,422 = 105,422 [B]</t>
  </si>
  <si>
    <t>"oprava dlažby 2*46,260 = 92,520 [A] "_x000d_
 "Celkem "92,52 = 92,520 [B]</t>
  </si>
  <si>
    <t>"klenba 3,140*46,250 = 145,225 [B]
Celkové množství = 145,225 "_x000d_
 "Celkem "145,225 = 145,225 [B]</t>
  </si>
  <si>
    <t>"otryskání vodou 
klenba 3,140*46,250 = 145,225 [B]
opěry 1,175*46,250*2 = 108,688 [C]
čelo zprava 10 = 10,000 [D]
dlažba otvor 2,0*46,250 = 92,500 [E]
dlažba vtok 22 = 22,000 [F]
Celkové množství = 378,413 "_x000d_
 "Celkem "378,413 = 378,413 [B]</t>
  </si>
  <si>
    <t>96713A</t>
  </si>
  <si>
    <t>VYBOURÁNÍ ČÁSTÍ KONSTRUKCÍ KAMENNÝCH NA MC - BEZ DOPRAVY</t>
  </si>
  <si>
    <t>"stávající římsy 0,5*0,3*8,1*2 = 2,430 [A] "_x000d_
 "Celkem "2,43 = 2,430 [B]</t>
  </si>
  <si>
    <t>Položka zahrnuje: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</si>
  <si>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SO 11-21-08</t>
  </si>
  <si>
    <t>"`odstranění dočasné cesty`` 
`uvedení do původního stavu` 
vtokové čelo 41*2,5 = 102,500 [C]
výtokové čelo 37*2,5 = 92,500 [D]
Celkové množství = 195,000 "_x000d_
 "Celkem "195 = 195,000 [B]</t>
  </si>
  <si>
    <t>"zemina na skládku 24,5*2 = 49,000 [A]
z čištění 7,150*2 = 14,300 [B]
Celkové množství = 63,300 "_x000d_
 "Celkem "63,3 = 63,300 [B]</t>
  </si>
  <si>
    <t>"NEOCEŇOVAT – Evidenční položka (neoceňovat v objektu SO/PS, položka se oceňuje pouze v objektu SO 90-90) 
`předláždění` 5,175*0,67*2,3 = 7,975 [A]
`vysekání spar 0,388*2,3 = 0,892 [C]
Celkové množství = 8,867 "_x000d_
 "Celkem "11,087 = 11,087 [B]</t>
  </si>
  <si>
    <t>"Svahy propustku 
zprava 29,90*12 = 358,800 [B]
zleva 32*12 = 384,000 [C]
Celkové množství = 742,800 "_x000d_
 "Celkem "742,8 = 742,800 [B]</t>
  </si>
  <si>
    <t>"`Převedení vody pro provedení sanace propustku, nového odláždění a přespárování stávajicí dlažby` 8+58+8 = 74,000 [A] "_x000d_
 "Celkem "74 = 74,000 [B]</t>
  </si>
  <si>
    <t>"Svahy propustku za čely 
zprava 6*7*0,15 = 6,300 [B]
zleva 7*7*0,15 = 7,350 [C]
Celkové množství = 13,650 "_x000d_
 "Celkem "13,65 = 13,650 [B]</t>
  </si>
  <si>
    <t>"pro dlažbu za čely 
zprava 1,5*7 = 10,500 [B]
zleva 2,0*7 = 14,000 [C]
zemní hrázky 1,5*1*6*2 = 18,000 [D]
Celkové množství = 42,500 "_x000d_
 "Celkem "42,5 = 42,500 [B]</t>
  </si>
  <si>
    <t>"Natěžení a doprava ornice z dočasné mezideponie pro opětovné rozprostření 91*0,15 = 13,650 [A] "_x000d_
 "Celkem "13,65 = 13,650 [B]</t>
  </si>
  <si>
    <t>"odstranění naplavenín 58*1*0,1+4,5*1*0,15+4,5*1*0,15 = 7,150 [A] "_x000d_
 "Celkem "7,15 = 7,150 [B]</t>
  </si>
  <si>
    <t>"odkopávky 42,5 = 42,500 [A]
ornice 13,65 = 13,650 [B]
Celkové množství = 56,150 "_x000d_
 "Celkem "56,15 = 56,150 [B]</t>
  </si>
  <si>
    <t>"u dlažby za čely 
zleva 0,2*7 = 1,400 [B]
zprava 0,1*7 = 0,700 [C]
Celkové množství = 2,100 "_x000d_
 "Celkem "2,1 = 2,100 [B]</t>
  </si>
  <si>
    <t>"ornice zpět 
zprava 6*7 = 42,000 [B]
zleva 7*7 = 49,000 [C]
Celkové množství = 91,000 "_x000d_
 "Celkem "91 = 91,000 [B]</t>
  </si>
  <si>
    <t>"osetí ornice 
zprava 6*7 = 42,000 [B]
zleva 7*7 = 49,000 [C]
Celkové množství = 91,000 "_x000d_
 "Celkem "91 = 91,000 [B]</t>
  </si>
  <si>
    <t>"zprava 6*7 = 42,000 [B]
zleva 7*7 = 49,000 [C]
Celkové množství = 91,000 "_x000d_
 "Celkem "91 = 91,000 [B]</t>
  </si>
  <si>
    <t>"kotvení říms 20 = 20,000 [A] "_x000d_
 "Celkem "20 = 20,000 [B]</t>
  </si>
  <si>
    <t>"dle přílohy - včetně letopočtu 
LEVÁ ŘÍMSA 0,3*0,5*6 = 0,900 [B]
Celkové množství = 0,900 "_x000d_
 "Celkem "0,9 = 0,900 [B]</t>
  </si>
  <si>
    <t>"dle přílohy 114,528/1000 = 0,115 [A] "_x000d_
 "Celkem "0,115 = 0,115 [B]</t>
  </si>
  <si>
    <t>"kolem čel 
na výtoku 6*1,15*0,1 = 0,690 [B]
na vtoku 9*1,15*0,1 = 1,035 [C]
nová dlažba v propustku 37*0,1*1 = 3,700 [G]
předláždění 
na výtoku kužele 9,5*1,15*0,1 = 1,093 [E]
na vtoku kužele 13*1,15*0,1 = 1,495 [F]
Celkové množství = 8,013 "_x000d_
 "Celkem "8,013 = 8,013 [B]</t>
  </si>
  <si>
    <t>"pod dlažby 80,131*1,15*3,033/1000 = 0,279 [A] "_x000d_
 "Celkem "0,279 = 0,279 [B]</t>
  </si>
  <si>
    <t>451523</t>
  </si>
  <si>
    <t>VÝPLŇ VRSTVY Z KAMENIVA DRCENÉHO, INDEX ZHUTNĚNÍ ID DO 0,9</t>
  </si>
  <si>
    <t>"`nová dlažba v propustku - hutněný podsyp ze ŠD 0-32 37*1*0,3 = 11,100 [A] "_x000d_
 "Celkem "11,1 = 11,100 [B]</t>
  </si>
  <si>
    <t>"kolem čel 
na výtoku 6*1,15*0,2 = 1,380 [B]
na vtoku 9*1,15*0,2 = 2,070 [C]
`nová dlažba v propustku 37*1,0*0,2 = 7,400 [D]
Celkové množství = 10,850 "_x000d_
 "Celkem "10,85 = 10,850 [B]</t>
  </si>
  <si>
    <t>"předláždění 
na vtoku kužele 13*1,15*0,2 = 2,990 [B]
na výtoku kužele 9,5*1,15*0,2 = 2,185 [C]
Celkové množství = 5,175 "_x000d_
 "Celkem "5,175 = 5,175 [B]</t>
  </si>
  <si>
    <t>"otryskání vodou 
klenba 15% 1,570*57,9*0,15 = 13,635 [B]
čelo zprava, římsa 1+1,2*5,9+0,5*0,3*2 = 8,380 [D]
čelo zleva 1 = 1,000 [E]
Celkové množství = 23,015 "_x000d_
 "Celkem "23,015 = 23,015 [B]</t>
  </si>
  <si>
    <t>"opěry 80% 1*50*2*0,8 = 80,000 [A] "_x000d_
 "Celkem "80 = 80,000 [B]</t>
  </si>
  <si>
    <t>"opěry 20% při dnu 1*50*2*0,2 = 20,000 [A] "_x000d_
 "Celkem "20 = 20,000 [B]</t>
  </si>
  <si>
    <t>"23,015+80+20 = 123,015 [A] "_x000d_
 "Celkem "123,015 = 123,015 [B]</t>
  </si>
  <si>
    <t>"klenba 1,57*57,9 = 90,903 [A]
čelo zprava římsa 1+1,2*5,9+0,5*0,3*2 = 8,380 [B]
čelo zleva 1 = 1,000 [C]
opěry 1*50*2 = 100,000 [D]
Celkové množství = 200,283 "_x000d_
 "Celkem "200,283 = 200,283 [B]</t>
  </si>
  <si>
    <t>"kamenné plochy 
opěry 5% (1*4,210*2+1*4,5*2)*0,05 = 0,871 [B]
čelo zprava 4*0,05 = 0,200 [C]
čelo zleva 4*0,05 = 0,200 [D]
Celkové množství = 1,271 "_x000d_
 "Celkem "1,271 = 1,271 [B]</t>
  </si>
  <si>
    <t>"oparva stávající dlažby 50% 
v otvoru 1*58*0,5 = 29,000 [B]
na výtoku 1*5*0,5 = 2,500 [C]
na vtoku 1*5*0,5 = 2,500 [D]
odpočet nerpovedené dlažby 1*37*0,5*-1 = -18,500 [E]
Celkové množství = 15,500 "_x000d_
 "Celkem "15,5 = 15,500 [B]</t>
  </si>
  <si>
    <t>"nátěr betonových povrchů 
klenba 1,570*58 = 91,060 [B]
opěry 1,0*58*2 = 116,000 [C]
čelo zprava+ římsa 1+1,2*5,9+0,5*0,3*2 = 8,380 [D]
čelo zleva 1 = 1,000 [E]
Celkové množství = 216,440 "_x000d_
 "Celkem "216,44 = 216,440 [B]</t>
  </si>
  <si>
    <t>"ohraničení dlažby 7+5+5+7,5+5+5 = 34,500 [A] "_x000d_
 "Celkem "34,5 = 34,500 [B]</t>
  </si>
  <si>
    <t>"`vyčištění dilatačních spar v opěrách a klenbě propustku` 11*(1,57+2*1,0) = 39,270 [A] "_x000d_
 "Celkem "39,27 = 39,270 [B]</t>
  </si>
  <si>
    <t>"`bentonitový těsnící pásek pro utěsnění pracovní spáry mezi stávající konstrukcí propustku a novými římsami` 1*6 = 6,000 [A] "_x000d_
 "Celkem "6 = 6,000 [B]</t>
  </si>
  <si>
    <t>931336</t>
  </si>
  <si>
    <t>TĚSNĚNÍ DILATAČNÍCH SPAR POLYURETANOVÝM TMELEM PRŮŘEZU DO 800MM2</t>
  </si>
  <si>
    <t>"`nová dlažba v propustku - min. 30mm trvale pružného tmelu 37,0*2 = 74,000 [A]
Celkové množství = 74,000 "_x000d_
 "Celkem "74 = 74,000 [B]</t>
  </si>
  <si>
    <t>"za čely 7+7 = 14,000 [A] "_x000d_
 "Celkem "14 = 14,000 [B]</t>
  </si>
  <si>
    <t>"oparva stávající dlažby 50% 
v otvoru 1*58 = 58,000 [B]
na výtoku 1*5 = 5,000 [C]
na vtoku 1*5 = 5,000 [D]
odpočet nerpovedené dlažby -1*37 = -37,000 [E]
Celkové množství = 31,000 "_x000d_
 "Celkem "31 = 31,000 [B]</t>
  </si>
  <si>
    <t>"otryskání vodou 
klenba 1,570*58 = 91,060 [B]
opěry 1,0*58*2 = 116,000 [C]
čelo zprava+ římsa 4,5+1,2*5,9+0,5*0,3*2 = 11,880 [D]
čelo zleva 4,5 = 4,500 [E]
Celkové množství = 223,440 "_x000d_
 "Celkem "223,44 = 223,440 [B]</t>
  </si>
  <si>
    <t>"stávající římsa 0,15*5,920 = 0,888 [A] "_x000d_
 "Celkem "0,888 = 0,888 [B]</t>
  </si>
  <si>
    <t>"`vyčištění spar stávající dlažby v otvoru klenby, na vtoku a na výtoku` 15,5*0,025 = 0,388 [A] "_x000d_
 "Celkem "0,388 = 0,388 [B]</t>
  </si>
  <si>
    <t>SO 11-22-01</t>
  </si>
  <si>
    <t>014201R</t>
  </si>
  <si>
    <t>POPLATKY ZA ZEMNÍK - ZEMINA</t>
  </si>
  <si>
    <t>Zemina vhodná nebo podmínečně vhodná (dle ČSN 73 6133) 
VČ. DOPRAVY NA STAVBU
Bude čerpáno pouze se souhlasem a v rozsahu určeném TDS v případě nedostatku vhodného mat z výzisků stavby</t>
  </si>
  <si>
    <t>"pro pol. 17511: "330,252"m3" = 330,252 [A]</t>
  </si>
  <si>
    <t>Položka zahrnuje:
- veškeré poplatky majiteli zemníku související s nákupem zeminy (nikoliv s otvírkou zemníku)
Položka nezahrnuje:
- x</t>
  </si>
  <si>
    <t>Veškerá opatření pro zajištění ochrany stávajících IS v prostoru staveniště, viz Technická a Souhrnná technická zpráva</t>
  </si>
  <si>
    <t>029412</t>
  </si>
  <si>
    <t>OSTATNÍ POŽADAVKY - VYPRACOVÁNÍ MOSTNÍHO LISTU</t>
  </si>
  <si>
    <t>Vč. vložení do BMS</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</si>
  <si>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</si>
  <si>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</si>
  <si>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
Položka nezahrnuje:
- x</t>
  </si>
  <si>
    <t>029611</t>
  </si>
  <si>
    <t>A</t>
  </si>
  <si>
    <t>OSTATNÍ POŽADAVKY - ODBORNÝ DOZOR - GEOTECHNICKÝ</t>
  </si>
  <si>
    <t>"odhad: "160"hod""hod" = 160,000 [A]</t>
  </si>
  <si>
    <t>zahrnuje veškeré náklady spojené s objednatelem požadovaným dozorem</t>
  </si>
  <si>
    <t>"předpoklad:"_x000d_
 "z pol. 131*3: "922,554*0,4*2"t/m3""t" = 738,043 [A]</t>
  </si>
  <si>
    <t>"předpoklad:"_x000d_
 "z pol. 96615: "58,586*2,3"t/m3""t" = 134,748 [A]_x000d_
 "z pol. 96616: "486,445*2,5"t/m3""t" = 1216,113 [B]_x000d_
 A+B"t" = 1350,861 [C]</t>
  </si>
  <si>
    <t>"předpoklad:"_x000d_
 "z pol. 12841: "12*2,6"t/m3""t" = 31,200 [A]_x000d_
 "z pol. 131*3: "922,554*(0,35+0,25)/5*2"t/m3""t" = 221,413 [B]_x000d_
 A+B"t" = 252,613 [C]</t>
  </si>
  <si>
    <t>"předpoklad:"_x000d_
 "z pol. 97817: "345,39"m2"*0,005"m"*2,4"t/m3""t" = 4,145 [A]</t>
  </si>
  <si>
    <t>113765</t>
  </si>
  <si>
    <t>FRÉZOVÁNÍ DRÁŽKY PRŮŘEZU DO 600MM2 V ASFALTOVÉ VOZOVCE</t>
  </si>
  <si>
    <t>Dle VL 4 - 403.41 a 403.42</t>
  </si>
  <si>
    <t>"viz Nový stav:"_x000d_
 "spáry podél obrubníku říms + odvodňovacího proužku na NK: "6*17,4"m" = 104,400 [A]_x000d_
 "spáry podél protažení odvodňovacího za NK: "2*(2,6+3,6)"m" = 12,400 [B]_x000d_
 "spáry podél obrubníku říms za NK: "2*(40,5-17,4)"m" = 46,200 [C]_x000d_
 A+B+C"m" = 163,000 [D]</t>
  </si>
  <si>
    <t>Položka zahrnuje:
- veškerou manipulaci s vybouranou sutí a s vybouranými hmotami vč. uložení na skládku.
Položka nezahrnuje:
- x</t>
  </si>
  <si>
    <t>Na mezideponii stavby</t>
  </si>
  <si>
    <t>"v rozsahu nezpevněných ploch""dotčených stavbou, viz Nový stav""(předpoklad): "180*0,25"m3" = 45,000 [A]</t>
  </si>
  <si>
    <t>Z mezideponie stavby (v rámci celého projektu / všech SO) vč. dopravy</t>
  </si>
  <si>
    <t>"pro pol. 17511: "330,252"m3" = 330,252 [A]_x000d_
 "pro pol. 182*0: "45"m3" = 45,000 [B]_x000d_
 A+B"m3" = 375,252 [C]</t>
  </si>
  <si>
    <t>12841</t>
  </si>
  <si>
    <t>DOLAMOVÁNÍ ODKOPÁVEK TŘ. II</t>
  </si>
  <si>
    <t>Bude čerpáno pouze se souhlasem a v rozsahu určeném TDS v případě potřeby odstranění nadvýlomů (o rozměrech á 1x1 m), viz TZ</t>
  </si>
  <si>
    <t>"odstr. nadvýlomů, viz TZ a pol. 3683*, odhad: "12"m3" = 12,000 [A]</t>
  </si>
  <si>
    <t>13173</t>
  </si>
  <si>
    <t>HLOUBENÍ JAM ZAPAŽ I NEPAŽ TŘ. I</t>
  </si>
  <si>
    <t>"stavební jáma, viz Nový a Stávající stav (plochy odměř. z dwg/předpoklad): "70"m2"*15,12- (37,26+40+58,586" (viz pol. 9661*)")"m3" = 922,554 [A]_x000d_
 "odhad podílu ve tř. I: "A*0,4"m3" = 369,022 [B]</t>
  </si>
  <si>
    <t>"stavební jáma, viz Nový a Stávající stav (plochy odměř. z dwg/předpoklad): "70"m2"*15,12- (37,26+40+58,586" (viz pol. 9661*)")"m3" = 922,554 [A]_x000d_
 "odhad podílu ve tř. II: "A*0,35"m3" = 322,894 [B]</t>
  </si>
  <si>
    <t>13193</t>
  </si>
  <si>
    <t>HLOUBENÍ JAM ZAPAŽ I NEPAŽ TŘ III</t>
  </si>
  <si>
    <t>"stavební jáma, viz Nový a Stávající stav (plochy odměř. z dwg/předpoklad): "70"m2"*15,12- (37,26+40+58,586" (viz pol. 9661*)")"m3" = 922,554 [A]_x000d_
 "odhad podílu ve tř. III: "A*0,25"m3" = 230,639 [B]</t>
  </si>
  <si>
    <t>"z pol. 12110: "45"m3" = 45,000 [A]_x000d_
 "z pol. 12841: "12"m3" = 12,000 [B]_x000d_
 "z pol. 131*3: "922,554"m3" = 922,554 [C]_x000d_
 A+B+C"m3" = 979,554 [D]</t>
  </si>
  <si>
    <t>17511</t>
  </si>
  <si>
    <t>OBSYP POTRUBÍ A OBJEKTŮ SE ZHUTNĚNÍM</t>
  </si>
  <si>
    <t>(Zeminou vhodnou nebo podmínečně vhodnou)</t>
  </si>
  <si>
    <t>"vnější obsyp kolem opěr a křídel, viz Nový stav - řezy a pohledy (plochy odměř. z dwg), předpoklad: "2*2,3"m2"*12,12 "(před opěrami) "+ (45,9+45,6)"m2"*3" (podél křídel)""m3 " = 330,252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</si>
  <si>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</si>
  <si>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"zpětná úprava území, viz pol. 12110, předpoklad: "45"m3" = 45,000 [A]</t>
  </si>
  <si>
    <t>18242</t>
  </si>
  <si>
    <t>ZALOŽENÍ TRÁVNÍKU HYDROOSEVEM NA ORNICI</t>
  </si>
  <si>
    <t>"viz pol. 182*0""(předpoklad): "45"m3"/0,25"m2" = 180,000 [A]</t>
  </si>
  <si>
    <t>Položka zahrnuje:
- dodání předepsané travní směsi, hydroosev na ornici, zalévání, první pokosení, to vše bez ohledu na sklon terénu
Položka nezahrnuje:
- x</t>
  </si>
  <si>
    <t>18600</t>
  </si>
  <si>
    <t>ZALÉVÁNÍ VODOU</t>
  </si>
  <si>
    <t>"cca 10l/m2 x 5x zálivka: "180*0,010*5"m3" = 9,000 [A]</t>
  </si>
  <si>
    <t>Položka zahrnuje
- veškerý materiál, výrobky a polotovary, včetně mimostaveništní a vnitrostaveništní dopravy (rovněž přesuny), včetně naložení a složení, případně s uložením
Položka nezahrnuje:
- x</t>
  </si>
  <si>
    <t>21331</t>
  </si>
  <si>
    <t>DRENÁŽNÍ VRSTVY Z BETONU MEZEROVITÉHO (DRENÁŽNÍHO)</t>
  </si>
  <si>
    <t>"obet. drenáže za opěrou, viz NOVÝ STAV (plochy odměř. z dwg): "0,07"m2"*2*10,664"m3" = 1,493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</si>
  <si>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</si>
  <si>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</si>
  <si>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</si>
  <si>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Drenážní polymerbeton dle VL4-406-12 a VL4-406-12a</t>
  </si>
  <si>
    <t>"odvodnění povrchu izolace NK, viz Nový stav - řezy a pohledy: "_x000d_
 "proužek: "17,4*2*0,16*0,03"m3" = 0,167 [A]_x000d_
 "žebra po 4-5 m:" 2*5*0,4*0,35*0,035"m3" = 0,049 [B]_x000d_
 A+B"m3" = 0,216 [C]</t>
  </si>
  <si>
    <t>21450</t>
  </si>
  <si>
    <t>SANAČNÍ VRSTVY Z KAMENIVA</t>
  </si>
  <si>
    <t>ŠP</t>
  </si>
  <si>
    <t>"podsyp a obsyp těsnící fólie v rubu opěr, viz Nový stav - řezy a pohledy:" (6,583+7,336)*10,664"m2" = 148,432 [A]_x000d_
 A*(0,15"m"+0,15"m")"m3" = 44,530 [B]</t>
  </si>
  <si>
    <t>Položka zahrnuje
- dodávku předepsaného kameniva
- mimostaveništní a vnitrostaveništní dopravu a jeho uložení
- není-li v zadávací dokumentaci uvedeno jinak, jedná se o nakupovaný materiál
Položka nezahrnuje:
- x</t>
  </si>
  <si>
    <t>261816</t>
  </si>
  <si>
    <t>VRT PRO KOTV, INJEK, MIKROPIL NA POVR TŘ III A IV D DO 80MM</t>
  </si>
  <si>
    <t>Vrty do skalních stěn prováděné horolezeckou technikou přenosnými kladivy, prům. do 56 mm.
Bude čerpáno pouze se souhlasem a v rozsahu určeném TDS v případě nutnosti zajištění nadvýlomu/uvolněných bloků, viz TZ.</t>
  </si>
  <si>
    <t>"viz pol. 2853**, odhad: "32*4,9"m""m" = 156,800 [A]</t>
  </si>
  <si>
    <t>C30/37 - XA1, XC3, XF1
(pozn: výztuž je vykázána společně s výztuží dříků křídel v pol. 333365)</t>
  </si>
  <si>
    <t>"základové části samostatných rovnoběžných křídel, viz Tvar křídel a Nový stav (plochy odměř. z dwg): "4,163"m2"*(2*4,53+2*5,28) + 1,388"m2"*(2*4,53+2*5,28)"m3" = 108,911 [A]</t>
  </si>
  <si>
    <t>285373</t>
  </si>
  <si>
    <t>KOTVENÍ NA POVRCHU Z PŘEDPÍNACÍ VÝZTUŽE DL. DO 5M</t>
  </si>
  <si>
    <t>Horninové kotvy CKT (celozávitové kotevní tyče ocel. prům. 25 mm, dl. 5 m) do skalních stěn prováděné horolezeckou technikou.
Bude čerpáno pouze se souhlasem a v rozsahu určeném TDS v případě nutnosti zajištění nadvýlomu/uvolněných bloků, viz TZ.</t>
  </si>
  <si>
    <t>"zajištění případných nadvýlomů/uvolněných bloků, odhad: "2*2*8"ks" = 32,000 [A]</t>
  </si>
  <si>
    <t>31717</t>
  </si>
  <si>
    <t>KOVOVÉ KONSTRUKCE PRO KOTVENÍ ŘÍMSY</t>
  </si>
  <si>
    <t>"viz Tvar říms (předpoklad):"_x000d_
 "na NK: "(18+18+9)*6"kg/ks""kg" = 270,000 [A]_x000d_
 "na vetknutých křídlech: "4*2*6"kg/ks""kg" = 48,000 [B]_x000d_
 A+B"kg" = 318,000 [C]</t>
  </si>
  <si>
    <t>Položka zahrnuje:
- dodávku (výrobu) kotevního prvku předepsaného tvaru
- jeho osazení do předepsané polohy včetně nezbytných prací (vrty, zálivky apod.)
Položka nezahrnuje:
- x</t>
  </si>
  <si>
    <t>C30/37 - XC4, XD3, XF4</t>
  </si>
  <si>
    <t>"nové římsy, viz Tvar říms (plochy odměř. z dwg): "_x000d_
 "na NK: "(0,763+1,051)"m2"*17,4"m3" = 31,564 [A]_x000d_
 "na křídlech: "(0,318+0,316)"m2"*(40,5-17,4)"m3" = 14,645 [B]_x000d_
 A+B"m3" = 46,209 [C]</t>
  </si>
  <si>
    <t>"viz Výztuž říms: "4,448315"t" = 4,448 [A]</t>
  </si>
  <si>
    <t>C30/37 - XC3, XD1, XF2</t>
  </si>
  <si>
    <t>"samostatná rovnoběžná křídla, viz Tvar křídel a Nový stav (plochy odměř. z dwg): "_x000d_
 "dříky""křídel za opěrami:" 1,68"m2"*(2*4,53+2*5,28) "(spodní sešikmená část) "+ 4,53*((3,038+3,073)/2*0,5-(0,15*0,3)) + 4,53*((3,032+2,99)/2*0,5-(0,15*0,3)) + 5,28*((3,505+3,547)/2*0,5-(0,15*0,3)) + 5,28*((3,56+3,511)/2*0,5-(0,15*0,3))"m3" = 64,462 [A]_x000d_
 "dříky""krajních křídel: "4,53*((2,587+2,638)/2*0,5-(0,15*0,3)) + 4,53*((2,589+2,534)/2*0,5-(0,15*0,3)) + 5,28*((2,589+0,15+2,805)/2*0,5-(0,15*0,3)) + 5,28*((2,811+2,743)/2*0,5-(0,15*0,3))"m3" = 25,486 [B]_x000d_
 A+B"m3" = 89,948 [C]</t>
  </si>
  <si>
    <t>"výztuž samostatných rovnoběž. křídel vč. základů, viz Výztuž křídel: "18,060675"t" = 18,061 [A]</t>
  </si>
  <si>
    <t>36831</t>
  </si>
  <si>
    <t>VÝPLŇ TECHNOLOGICKÉHO NADVÝLOMU Z PROST BET</t>
  </si>
  <si>
    <t>Bude čerpáno pouze se souhlasem a v rozsahu určeném TDS v případě potřeby nahrazení odstraněných nadvýlomů (o rozměrech á 1x1 m), viz TZ</t>
  </si>
  <si>
    <t>"nahraz. odstr. nadvýlomů, viz TZ, odhad: "12"m3" = 12,000 [A]</t>
  </si>
  <si>
    <t>Položka zahrnuje:
- dodání čerstvé betonové směsi požadované kvality, jeho uložení do požadovaného tvaru; 
- zhotovení betonu požadované trvanlivosti a vlastností; 
- užití potřebných přísad a technologií výroby betonu; 
- ošetření a ochrana betonu; 
- vodorovná a svislá doprava, přemístění, přeložení a manipulace s betonem; 
- doprava, dodání, zřízení, údržbu a odstranění bednění s úpravou povrchu podle požadované kvality povrchu betonu, včetně odbědňovacích prostředků, podpěrných a pomocných konstrukcí a materiálů; 
- nátěry zabraňující soudržnost betonu a bednění; 
- rozepření bednění; 
- zřízení otvorů pro ukládání betonu a pro jeho řádné zpracování; 
- montážní plošiny nebo lešení nutné pro provedení prací.
Položka nezahrnuje:
- x</t>
  </si>
  <si>
    <t>389326</t>
  </si>
  <si>
    <t>MOSTNÍ RÁMOVÉ KONSTR ZE ŽELEZOBETONU DO C40/50</t>
  </si>
  <si>
    <t>C35/45 - XC3, XD1, XF2</t>
  </si>
  <si>
    <t>"kce příčle, stojek/opěr, vetknutých křídel a základů, viz Nový stav - řezy a pohledy a Tvar rámové konstrukce (plochy odměř. z dwg):"_x000d_
 "základy: 2*(4,2*13,12*1,265 + 0,085/3*((4,2*13,12)+(1,2*12,12)+((4,2*13,12)*(1,2*12,12))^(1/2))m3"_x000d_
 "vetknutá křídla: "4*5,5"m2"*1,69"m3" = 37,180 [B]_x000d_
 "stojky/opěry: "2*(1,2*12,12*(577,436-570,5))"m3" = 201,754 [C]_x000d_
 "poříčle rámu: "8,431"m2"*15 + 3,5*7,6*(1,3-0,85) "(nad otvorem) "+ 2*1,557"m2"*12,12 + (0,124+0,118)"m2"*6,9 "(koncové části)""m3" = 177,846 [D]_x000d_
 A+B+C+D"m3" = 0,000 [E]</t>
  </si>
  <si>
    <t>"výztuž příčle, stojek/opěr, vetknutých křídel a základů, vč. výztuže přechodových desek, viz Výztuž rámové konstrukce: "64,806044"t" = 64,806 [A]</t>
  </si>
  <si>
    <t>420325</t>
  </si>
  <si>
    <t>PŘECHODOVÉ DESKY MOSTNÍCH OPĚR ZE ŽELEZOBETONU C30/37</t>
  </si>
  <si>
    <t>C30/37 - XC3, XD1, XF2
(pozn: výztuž je vykázána společně s výztuží rámové kce v pol. 389365)</t>
  </si>
  <si>
    <t>"vlečené přechod. desky, viz Nový stav - řezy a pohledy (plochy odměř. z dwg): "2*2,3"m2"*6,9"m3" = 31,740 [A]</t>
  </si>
  <si>
    <t>434125</t>
  </si>
  <si>
    <t>SCHODIŠŤOVÉ STUPNĚ, Z DÍLCŮ ŽELEZOBETON DO C30/37</t>
  </si>
  <si>
    <t>Dílce z bet. C30/37 - XC4, XD3, XF4</t>
  </si>
  <si>
    <t>"služební schodiště, viz Nový stav - řezy a pohledy: "(46+41)"ks"*0,18*0,6*0,75"m3" = 7,047 [A]</t>
  </si>
  <si>
    <t>451311</t>
  </si>
  <si>
    <t>PODKL A VÝPLŇ VRSTVY Z PROST BET DO C8/10</t>
  </si>
  <si>
    <t>C8/10 - X0</t>
  </si>
  <si>
    <t>"viz Nový stav, Tvar rámové konstrukce a Tvar křídel (plochy odměř. z dwg):"_x000d_
 "pod základy stojek/opěr:" 2*(4,2+2*0,15)*(13,501+2*0,15)*0,15"m3" = 18,631 [A]_x000d_
 "pod základy křídel: "(5,26*(2*4,79+2*5,54) + 3,26*(2*4,79+2*5,54))*0,15"m3" = 26,403 [B]_x000d_
 "pod drenáž za opěrami: "2*0,81"m2"*10,664"m3" = 17,276 [C]_x000d_
 "pod přechod. desky: "2*(6,9+2*0,15)*6*0,1"m3" = 8,640 [D]_x000d_
 A+B+C+D"m3" = 70,950 [E]</t>
  </si>
  <si>
    <t>45131A</t>
  </si>
  <si>
    <t>PODKLADNÍ A VÝPLŇOVÉ VRSTVY Z PROSTÉHO BETONU C20/25</t>
  </si>
  <si>
    <t>C20/25n - XF3</t>
  </si>
  <si>
    <t>"podklad pro odláždění LK, viz pol. 465512: "90,876"m2"*0,15"m"*1,05" (koef. pro prahy)""m3" = 14,313 [A]</t>
  </si>
  <si>
    <t>45138A</t>
  </si>
  <si>
    <t>PODKL VRSTVY ZE ŽELEZOBET DO C20/25 VČET VÝZTUŽE</t>
  </si>
  <si>
    <t>C20/25n - XF3, vyztužení čtyřmi betonářskými podélnými pruty (pod schodišťovými stupni a obrubníky)</t>
  </si>
  <si>
    <t>"pod schodiště dle VL 4-206.21, viz pol. 434125: "7,047"m3"*4/5"m3" = 5,638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</si>
  <si>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
- úpravy pro osazení zařízení ochrany konstrukce proti vlivu bludných proudů
Položka nezahrnuje:
- x</t>
  </si>
  <si>
    <t>Přechodová oblast dle VL 4-201.07 - ochranný zásyp s drenážní fcí</t>
  </si>
  <si>
    <t>"ochranný zásyp s drenážní fcí za opěrami i podél křídel se základ. blokem + podkladní přechod. klín, viz Nový stav - řezy a pohledy (plochy odměř. z dwg): "(6,15+6,24)"m2"*10,664 "(za opěrami + podkl. přechod. klín) "+ (25,5+30,14)"m2"*0,6*2" (za křídly)""m3" = 198,895 [A]</t>
  </si>
  <si>
    <t>"podklad pro odláždění LK, viz pol. 465512: "90,876"m2"*0,1"m"*1,05"m3" = 9,542 [A]</t>
  </si>
  <si>
    <t>Přechodová oblast dle VL 4-201.07 - zásyp za opěrou ŠDA 0/32</t>
  </si>
  <si>
    <t>"zásyp za opěrami, viz Nový stav - řezy a pohledy (plochy odměř. z dwg): "((12,43+34,5)+(16,28+40,94))"m2"*12,12 - 44,53"m3 (viz pol. 21450)" - 198,859"m3 (objem křídel)" - (25,5+30,14)"m2"*0,6*2" (ochr. zásyp""za křídly, viz pol. 45152)""m3" = 952,141 [A]</t>
  </si>
  <si>
    <t>Spárování maltou MC 25 na odolnost XF4</t>
  </si>
  <si>
    <t>"opevnění lom. kam., viz Nový stav (plochy odměř. z dwg):"_x000d_
 "před opěrami: "13,72*(2,39+2,24)"m2" = 63,524 [A]_x000d_
 "podél opěr: "(11,075+12,383)*(0,2+0,8)"m2" = 23,458 [B]_x000d_
 "přídlažby za konci schodišť: "1,824+2,07"m2" = 3,894 [C]_x000d_
 A+B+C"m2" = 90,876 [D]_x000d_
 D*0,2"m3" = 18,175 [E]</t>
  </si>
  <si>
    <t>572214</t>
  </si>
  <si>
    <t>SPOJOVACÍ POSTŘIK Z MODIFIK EMULZE DO 0,5KG/M2</t>
  </si>
  <si>
    <t>PS-CP, 0,3 kg/m2</t>
  </si>
  <si>
    <t>"nová kce vozovky na mostě, viz Nový stav - řezy a pohledy: "17,4*7"m2" = 121,800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</si>
  <si>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</si>
  <si>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57222R</t>
  </si>
  <si>
    <t>NÁSTŘIK Z MODIFIK EMULZE DO 1,5KG/M2</t>
  </si>
  <si>
    <t>Vyztužení vozovky dle TP 115
Množství zbytkového asfaltu 1,0 až 1,5 kg/m2</t>
  </si>
  <si>
    <t>"v přechodové oblasti, viz pol. 57475 a TZ: "2*9"m"*6"m""m2" = 108,000 [A]</t>
  </si>
  <si>
    <t>57475</t>
  </si>
  <si>
    <t>VOZOVKOVÉ VÝZTUŽNÉ VRSTVY Z GEOMŘÍŽOVINY</t>
  </si>
  <si>
    <t>Vyztužení vozovky dle TP 115</t>
  </si>
  <si>
    <t>"v přechodové oblasti, viz VL 4-201.07: "2*9"m"*6"m""m2" = 108,000 [A]</t>
  </si>
  <si>
    <t>Položka zahrnuje:
- dodání geomříže v požadované kvalitě a v množství včetně přesahů (přesahy započteny v jednotkové ceně)
- očištění podkladu
- pokládka geomříže dle předepsaného technologického předpisu
Položka nezahrnuje:
- x</t>
  </si>
  <si>
    <t>574D06</t>
  </si>
  <si>
    <t>ASFALTOVÝ BETON PRO LOŽNÍ VRSTVY MODIFIK ACL 16+, 16S</t>
  </si>
  <si>
    <t>ACL 16 S PMB 25/55-60</t>
  </si>
  <si>
    <t>"nová kce vozovky na mostě, viz Nový stav - řezy a pohledy: "17,4*7*0,05"m3" = 6,090 [A]</t>
  </si>
  <si>
    <t>574J04</t>
  </si>
  <si>
    <t>ASFALTOVÝ KOBEREC MASTIXOVÝ MODIFIK SMA 11S</t>
  </si>
  <si>
    <t>SMA 11S PMB 45/80-65</t>
  </si>
  <si>
    <t>"nová kce vozovky na mostě, viz Nový stav - řezy a pohledy: "6,5*17,4*0,04"m3" = 4,524 [A]</t>
  </si>
  <si>
    <t>575C03</t>
  </si>
  <si>
    <t>LITÝ ASFALT MA IV (OCHRANA MOSTNÍ IZOLACE) 11</t>
  </si>
  <si>
    <t>"ochr. izolace NK/kce vozovky na NK, viz Nový stav - řezy a pohledy: "17,4*7*0,035 - 0,216"m3 (viz pol. 21341)""m3" = 4,047 [A]</t>
  </si>
  <si>
    <t>575F03</t>
  </si>
  <si>
    <t>LITÝ ASFALT MA IV (OCHRANA MOSTNÍ IZOLACE) 11 MODIFIK</t>
  </si>
  <si>
    <t>Proužek z MA dle VL4-403.41</t>
  </si>
  <si>
    <t>"odvodňovací proužek zapuštěný o 10-25 mm, viz Nový stav: "_x000d_
 "kolem říms na NK: "17,4*2*0,25*(0,04-(0,01+0,020)/2)"m3" = 0,218 [A]_x000d_
 "protažení za NK: "(2,6+3,6)*0,25*(0,04-(0,01+0,020)/2)"m3" = 0,039 [B]_x000d_
 A+B"m3" = 0,257 [C]</t>
  </si>
  <si>
    <t>576411</t>
  </si>
  <si>
    <t>POSYP KAMENIVEM OBALOVANÝM 2KG/M2</t>
  </si>
  <si>
    <t>á 1,5 kg/m2</t>
  </si>
  <si>
    <t>"kce vozovky na NK, viz Nový stav - řezy a pohledy: "_x000d_
 "ochr. izol. MA: "17,4*7"m2" = 121,800 [A]_x000d_
 "SMA: "17,4*6,5"m2" = 113,100 [B]_x000d_
 A+B"m2" = 234,900 [C]</t>
  </si>
  <si>
    <t>Položka zahrnuje:
- dodání obalovaného kameniva předepsané kvality a zrnitosti
- posyp předepsaným množstvím
Položka nezahrnuje:
- x</t>
  </si>
  <si>
    <t>58920</t>
  </si>
  <si>
    <t>VÝPLŇ SPAR MODIFIKOVANÝM ASFALTEM</t>
  </si>
  <si>
    <t>Za horka typu N1 dle ČSN 14188-1</t>
  </si>
  <si>
    <t>"viz pol. 919111: "2*7"m" = 14,000 [A]</t>
  </si>
  <si>
    <t>Položka zahrnuje: 
- dodávku předepsaného materiálu
- vyčištění a výplň spar tímto materiálem
Položka nezahrnuje:
- x</t>
  </si>
  <si>
    <t>62592</t>
  </si>
  <si>
    <t>ÚPRAVA POVRCHU BETONOVÝCH PLOCH A KONSTRUKCÍ - STRIÁŽ</t>
  </si>
  <si>
    <t>Příčná striáž dle VL4-101.01</t>
  </si>
  <si>
    <t>"povrchová úpr. říms na mostě, viz TZ a Tvar říms: "17,4*((2,31-0,275)+(3,41+0,275))"m2" = 99,528 [A]</t>
  </si>
  <si>
    <t>Položka zahrnuje:
- provedení předepsané úpravy
Položka nezahrnuje:
- x</t>
  </si>
  <si>
    <t>711132</t>
  </si>
  <si>
    <t>IZOLACE BĚŽNÝCH KONSTRUKCÍ PROTI VOLNĚ STÉKAJÍCÍ VODĚ ASFALTOVÝMI PÁSY</t>
  </si>
  <si>
    <t>NAIP modifikované tl. 5 mm vč. předepsaných úprav povrchu podkladu, viz TZ</t>
  </si>
  <si>
    <t>"viz Nový stav - řezy a pohledya výkresy tvaru kcí (plochy odměř. z dwg):"_x000d_
 "rub opěr (-&gt;GTX 600): "2*64,1"m2""m2" = 128,200 [A]_x000d_
 "rub vetknutých křídel (-&gt;GTX 300):" 1,69*(8,908+8,947+8,936+8,921)"m2" = 60,353 [B]_x000d_
 "rub samostatných rovnoběž. křídel u opěr (-&gt;GTX 300): "4,53*(0,3+2,433+(3,038+3,073)/2+0,5) + 4,53*(0,3+2,433+(3,032+2,99)/2+0,5) + 5,28*(0,3+2,433+(3,505+3,547)/2+0,5) + 5,28*(0,3+2,433+(3,56+3,511)/2+0,5)"m2" = 128,197 [C]_x000d_
 "rub samostatných rovnoběž. křídel krajních (-&gt;GTX 300): "4,53*(0,3+(2,587+2,638)/2+0,5) + 4,53*(0,3+(2,589+2,534)/2+0,5) + 5,28*(0,3+(2,589+0,15+2,805)/2+0,5) + 5,28*(0,3+(2,811+2,743)/2+0,5)"m2" = 68,433 [D]_x000d_
 A+B+C+D"m2" = 385,183 [E]</t>
  </si>
  <si>
    <t>711137</t>
  </si>
  <si>
    <t>IZOLACE BĚŽN KONSTR PROTI VOL STÉK VODĚ Z PE FÓLIÍ</t>
  </si>
  <si>
    <t>HDPE, min. pevnost 20 kN/m</t>
  </si>
  <si>
    <t>"těsnící fólie v rubu opěr, viz Nový stav - řezy a pohledy:" (6,905+7,659)*10,664"m2" = 155,310 [A]</t>
  </si>
  <si>
    <t>NAIP modifikované tl. 5 mm vč. všech předepsaných úprav povrchu podkladu</t>
  </si>
  <si>
    <t>"na mostovce + přetažení na přechod. desky á 1 m, viz Nový stav - řezy a pohledy: "(17,4+2*1)*12,12"m2 " = 235,128 [A]</t>
  </si>
  <si>
    <t>711502</t>
  </si>
  <si>
    <t>OCHRANA IZOLACE NA POVRCHU ASFALTOVÝMI PÁSY</t>
  </si>
  <si>
    <t>S Al tl. 5 mm</t>
  </si>
  <si>
    <t>"pod římsami, viz Nový stav - řezy a pohledy a výkr. tvaru kcí: "_x000d_
 "na NK: "17,4*(2,31+0,15+3,41+0,15)"m2" = 104,748 [A]_x000d_
 "na vetknutých křídlech: "0,355*(1,753+1,627+1,627+1,753)"m2" = 2,400 [B]_x000d_
 A+B"m2" = 107,148 [C]</t>
  </si>
  <si>
    <t>711509a</t>
  </si>
  <si>
    <t>Geotextilie s drenážní a ochrannou funkcí, min. 600 g/m2, min. tloušťky 6 mm po stlačení, tažnost min. 70 %</t>
  </si>
  <si>
    <t>"viz Nový stav - řezy a pohledy, výkresy tvaru kcí:"_x000d_
 "rub opěr, viz pol. 711132: "128,2"m2""m2" = 128,200 [A]</t>
  </si>
  <si>
    <t>711509b</t>
  </si>
  <si>
    <t>Geotextilie s drenážní a ochrannou funkcí, min. 300 g/m2, min. tloušťky 3 mm po stlačení, tažnost min. 70 %</t>
  </si>
  <si>
    <t>"viz Nový stav - řezy a pohledy, výkresy tvaru kcí:"_x000d_
 "ochr. těsnící fólie v přechod. oblasti, viz pol. 711137: "2*155,31"m2""m2" = 310,620 [A]_x000d_
 "rub křídel, viz pol. 711132:"_x000d_
 "vetknutých:" 60,353"m2""m2" = 60,353 [B]_x000d_
 "samostatných rovnoběž. u opěr: "128,197"m2""m2" = 128,197 [C]_x000d_
 "samostatných rovnoběž. krajních: "68,433"m2""m2" = 68,433 [D]_x000d_
 A+B+C+D"m2" = 567,603 [E]</t>
  </si>
  <si>
    <t>74C962</t>
  </si>
  <si>
    <t>PROTIDOTYKOVÁ ZÁBRANA NA MOSTU</t>
  </si>
  <si>
    <t>Nad železniční tratí budou jako ochrana proti nebezpečnému dotyku osazeny svislé zábrany výšky 1,8 m dle ČSN EN 50122-1 ed 2. Dle odstavce 5.2.1. Minimální vzdušná vzdálenost od troleje je 2,25 m. V délce zábrany 16 m nesmí být mezery mezi jednotlivými díly zábrany.
Výplň bude tvořena transparentními deskami v souladu s TP 104, pro ochranu ptactva budou použity výplně s integrovanými svislými nebo vodorovnými černými linkami šíře 2 mm při rozteči 30 mm.</t>
  </si>
  <si>
    <t>"nad tratí vlevo a vpravo""(1x16m + 1x16m), viz a Nový stav - řezy a pohledy: "1+1"ks" = 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</si>
  <si>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</si>
  <si>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78383</t>
  </si>
  <si>
    <t>NÁTĚRY BETON KONSTR TYP S4 (OS-C)</t>
  </si>
  <si>
    <t>"obrubníková část říms do vzdál. 150 mm od hrany obruby, viz Nový stav - řezy a pohledy: "40,5*2*0,3"m2" = 24,300 [A]</t>
  </si>
  <si>
    <t>87334</t>
  </si>
  <si>
    <t>POTRUBÍ Z TRUB PLASTOVÝCH TLAKOVÝCH SVAŘOVANÝCH DN DO 200MM</t>
  </si>
  <si>
    <t>Vyvedení rubové drenáže před NK dle VL, HDPE DN 180, vč. příruby</t>
  </si>
  <si>
    <t>"vyústění rubové dreáže skrz křídla, viz Nový stav - příčné řezy a pohledy a Tvar rámové konstrukce: "2*1,35"m" = 2,700 [A]</t>
  </si>
  <si>
    <t>Drenáž za opěrami dle VL, HDPE DN 150</t>
  </si>
  <si>
    <t>"odvodnění rubu opěr, viz Nový stav - příčné řezy a pohledy a Tvar rámové konstrukce: "2*10,664"m" = 21,328 [A]</t>
  </si>
  <si>
    <t>87627</t>
  </si>
  <si>
    <t>CHRÁNIČKY Z TRUB PLASTOVÝCH DN DO 100MM</t>
  </si>
  <si>
    <t>110/94 dle PPK-KAB. 
Rezervní chránička bude na koncích uzavřena proti vniknutí vody.</t>
  </si>
  <si>
    <t>"ve vodorovné části pravé římsy (1x rezervní a 1x pro přeložku CETIN (PS PS 10-02-52)), viz a Nový stav - řezy a pohledy:" 2*(42,5+2*0,2" (přesahy)")"m" = 85,800 [A]</t>
  </si>
  <si>
    <t>87644</t>
  </si>
  <si>
    <t>Vyvedení rubové drenáže před NK dle VL, HDPE nebo PVC</t>
  </si>
  <si>
    <t>"pro vyvedení rubové dreáže skrz křídla, viz Nový stav - příčné řezy a pohledy a Tvar rámové konstrukce: "2*1,2"m" = 2,400 [A]</t>
  </si>
  <si>
    <t>9112B1a</t>
  </si>
  <si>
    <t>ZÁBRADLÍ MOSTNÍ SE SVISLOU VÝPLNÍ - DODÁVKA A MONTÁŽ</t>
  </si>
  <si>
    <t>Zábradlí se svislou výplní, výšky 1,10 m. Vzdálenost sloupků je 2,0 m. Sloupky jsou odnímatelné, kotvené do horního povrchu říms přes patní desky. Barevný odstín vrchního nátěru si zvolí správce.</t>
  </si>
  <si>
    <t>"nové zábradlí na římse vlevo, viz Nový stav - řezy a pohledy: "40,5"m" = 40,500 [A]</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</si>
  <si>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</si>
  <si>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9112B1b</t>
  </si>
  <si>
    <t>Zábradlí se svislou výplní, výšky 1,30 m. Vzdálenost sloupků je 2,0 m. Sloupky jsou odnímatelné, kotvené do horního povrchu říms přes patní desky. Barevný odstín vrchního nátěru si zvolí správce.</t>
  </si>
  <si>
    <t>"nové zábradlí na římse vpravo, viz Nový stav - řezy a pohledy: "40,5"m" = 40,500 [A]</t>
  </si>
  <si>
    <t>9112B3</t>
  </si>
  <si>
    <t>ZÁBRADLÍ MOSTNÍ SE SVISLOU VÝPLNÍ - DEMONTÁŽ S PŘESUNEM</t>
  </si>
  <si>
    <t>(S vyzískaným materiálem nutno nakládat v souladu s platnou legislativou a vnitřními předpisy investora/stavebníka, smluvními dokumenty apod.)</t>
  </si>
  <si>
    <t>"odstr.""stáv. zábradlí v. 1,1 m vč. protidotykových zábran v. 1,9 m (dl. 10 m na každé str.), viz Stáv. stav: "36,015+37,585"m" = 73,600 [A]</t>
  </si>
  <si>
    <t>91345</t>
  </si>
  <si>
    <t>NIVELAČNÍ ZNAČKY KOVOVÉ</t>
  </si>
  <si>
    <t>Do vyvrtaných otvorů. Osazení a umístění měřičské značky musí odpovídat ČSN ISO 4463-2 a „Metodickému pokynu pro sledování výškového přetvoření mostů“. Značka bude vlepena do vrtu pomocí dvousložkového lepidla pro chemické kotvení kovových tyčí, vrt bude lepidlem zcela vyplněn. Značka bude z korozivzdorné oceli třídy 1.4401 a bude vyrobena z jednoho kusu. V případě čepové značky bude osazena vodorovně a půdorysně kolmo na podpěru (platí obecně pro všechny měřičské značky osazené na konstrukci mostu).</t>
  </si>
  <si>
    <t>"v bočním líci opěr, viz TZ: "2"ks"*2"ks" = 4,000 [A]</t>
  </si>
  <si>
    <t>Položka zahrnuje:
- dodání a osazení nivelační značky včetně nutných zemních prací
- vnitrostaveništní a mimostaveništní dopravu
Položka nezahrnuje:
- x</t>
  </si>
  <si>
    <t>914A21</t>
  </si>
  <si>
    <t>EV ČÍSLO MOSTU OCEL S FÓLIÍ TŘ.1 DODÁVKA A MONTÁŽ</t>
  </si>
  <si>
    <t>Provedení tabulky dle PPK-TOM (ŘSD).
Kompletní provedení vč. sloupku apod.</t>
  </si>
  <si>
    <t>"viz TZ: "2"ks" = 2,000 [A]</t>
  </si>
  <si>
    <t>Položka zahrnuje:
- dodávku a montáž značek v požadovaném provedení
Položka nezahrnuje:
- x</t>
  </si>
  <si>
    <t>914A23</t>
  </si>
  <si>
    <t>EV ČÍSLO MOSTU OCEL S FÓLIÍ TŘ.1 DEMONTÁŽ</t>
  </si>
  <si>
    <t>"odstr. stáv. tab. ev.č. mostu: "2"ks" = 2,000 [A]</t>
  </si>
  <si>
    <t>Položka zahrnuje:
- odstranění, demontáž a odklizení materiálu s odvozem na předepsané místo
Položka nezahrnuje:
- x</t>
  </si>
  <si>
    <t>917212</t>
  </si>
  <si>
    <t>ZÁHONOVÉ OBRUBY Z BETONOVÝCH OBRUBNÍKŮ ŠÍŘ 80MM</t>
  </si>
  <si>
    <t>Z bet. min. C30/37 - XF4 do lože z bet. C20/25n - XF3 s opěrou</t>
  </si>
  <si>
    <t>"lem ploch opevnění lom. kam., viz Nový stav:"_x000d_
 "před opěrami: "2,39+2,24"m" = 4,630 [A]_x000d_
 "podél opěr bez schodiště: "11,075+12,383"m" = 23,458 [B]_x000d_
 "přídlažby za konci schodišť: "6,2+6,7"m" = 12,900 [C]_x000d_
 A+B+C"m" = 40,988 [D]</t>
  </si>
  <si>
    <t>"lem schodiště, viz Nový stav - půdorys: "2*(13,5+12)*1,2" (dl. půdorys x koef. sklonu svahu)""m" = 61,200 [A]</t>
  </si>
  <si>
    <t>919111</t>
  </si>
  <si>
    <t>ŘEZÁNÍ ASFALTOVÉHO KRYTU VOZOVEK TL DO 50MM</t>
  </si>
  <si>
    <t>Řezaná spára ve vozovce na hl. 2/3 tl. obrus.vrstvy dle VL 4-302.04</t>
  </si>
  <si>
    <t>"nad rozhraním opěra/přechod. deska, viz Nový stav - řezy a pohledy: "2*7"m" = 14,000 [A]</t>
  </si>
  <si>
    <t>Položka zahrnuje:
- řezání vozovkové vrstvy v předepsané tloušťce
- spotřeba vody
Položka nezahrnuje:
- x</t>
  </si>
  <si>
    <t>931325</t>
  </si>
  <si>
    <t>TĚSNĚNÍ DILATAČ SPAR ASF ZÁLIVKOU MODIFIK PRŮŘ DO 600MM2</t>
  </si>
  <si>
    <t>"viz pol. 113765: "163"m" = 163,000 [A]</t>
  </si>
  <si>
    <t>Předtěsnění</t>
  </si>
  <si>
    <t>"předtěsnění spáry mezi vozovkou a římsou, viz Nový stav a TZ: "2*40,5"m" = 81,000 [A]</t>
  </si>
  <si>
    <t>9388R</t>
  </si>
  <si>
    <t>OŠETŘENÍ KONSTRUKCÍ ZAKRYTÍM</t>
  </si>
  <si>
    <t>Během bouracích prací bude kolejový svršek vhodně ochráněn např. geotextilií a štěrkovým zásypem.</t>
  </si>
  <si>
    <t>"předpoklad: "10*20"m2" = 200,000 [A]</t>
  </si>
  <si>
    <t>Položka zahrnuje:
- veškerý materiál, výrobky a polotovary
- mimostaveništní a vnitrostaveništní doprava (rovněž přesuny)
- naložení a složení,případně s uložením
Položka nezahrnuje:
- x</t>
  </si>
  <si>
    <t>96615</t>
  </si>
  <si>
    <t>BOURÁNÍ KONSTRUKCÍ Z PROSTÉHO BETONU</t>
  </si>
  <si>
    <t>"odstr. stáv. kcí, viz Stávající stav a Nový stav (plochy odměř. z dwg), skryté dimenze odhad:"_x000d_
 "zpevnění pod mostem: "(10,5+10,3)*9,2*0,21 + 2"m2"*9,2" (prahy, zesílení podkl. odhad)""m3" = 58,586 [A]</t>
  </si>
  <si>
    <t>96616</t>
  </si>
  <si>
    <t>BOURÁNÍ KONSTRUKCÍ ZE ŽELEZOBETONU</t>
  </si>
  <si>
    <t>Zahrnuje odvoz na skládku/skládku odpadu/recyklační centrum
(S vyzískaným materiálem nutno nakládat v souladu s platnou legislativou a vnitřními předpisy investora/stavebníka, smluvními dokumenty apod.)</t>
  </si>
  <si>
    <t>"odstr. stáv. kcí, viz Stávající stav a Nový stav (plochy odměř. z dwg), skryté dimenze odhad:"_x000d_
 "římsy:" 0,235"m2"*36,015 + 0,61"m2"*37,585"m3" = 31,390 [A]_x000d_
 "přechodové desky vč. podkl. bet.: "2*6,0*6,9*0,45"m3" = 37,260 [B]_x000d_
 "deska: "2,392"m2"*31,7"m3" = 75,826 [C]_x000d_
 "předpj. trám. kce, vč. externích předpínacích kabelů""s příčníky:" 2,453"m2"*31,7 + 9*(3*1,4*0,625*0,3) + 2*(0,675+3*1,4+0,735)*0,7*0,6"m3" = 89,560 [D]_x000d_
 "vetknutí: "8*1,684"m2"*0,41"m3" = 5,524 [E]_x000d_
 "pilíře vč, základů: "8*4,5"m2"*0,41 + 2,5"m2"*7,25" (skryté dimenze odhad)""m3" = 32,885 [F]_x000d_
 "opěry vč. základů: "2*10"m2"*8,7" (skryté dimenze odhad)""m3" = 174,000 [G]_x000d_
 "křídla vč. základů: "40"m3 (skryté dimenze odhad)""m3" = 40,000 [H]_x000d_
 A+B+C+D+E+F+G+H"m3" = 486,445 [I]</t>
  </si>
  <si>
    <t>"stáv. AIP na mostovce + přesahy, viz Stávající stav a Nový stav (plochy odměř. z dwg), předpoklad: "8,7*(31,7+2*4)"m2 " = 345,390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</si>
  <si>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</si>
  <si>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11-22-02</t>
  </si>
  <si>
    <t>"NEOCEŇOVAT – Evidenční položka (neoceňovat v objektu SO/PS, položka se oceňuje pouze v objektu SO 90-90) 
zemina na skládku 316,290*2,0 = 632,580 [A]
Celkové množství = 632,580 "_x000d_
 "Celkem "632,58 = 632,580 [B]</t>
  </si>
  <si>
    <t>"NEOCEŇOVAT – Evidenční položka (neoceňovat v objektu SO/PS, položka se oceňuje pouze v objektu SO 90-90) 
ŽB 11,774*2,5 = 29,435 [A]
Celkové množství = 29,435 "_x000d_
 "Celkem "29,435 = 29,435 [B]</t>
  </si>
  <si>
    <t>"vtok 20 = 20,000 [A]
výtok 10 = 10,000 [B]
Celkové množství = 30,000 "_x000d_
 "Celkem "30 = 30,000 [B]</t>
  </si>
  <si>
    <t>11526</t>
  </si>
  <si>
    <t>PŘEVEDENÍ VODY POTRUBÍM DN 800 NEBO ŽLABY R.O. DO 2,8M</t>
  </si>
  <si>
    <t>"provizorní převedení vody 34 = 34,000 [A] "_x000d_
 "Celkem "34 = 34,000 [B]</t>
  </si>
  <si>
    <t>"vtok 20*0,15 = 3,000 [A]
výtok 10*0,15 = 1,500 [B]
Celkové množství = 4,500 "_x000d_
 "Celkem "4,5 = 4,500 [B]</t>
  </si>
  <si>
    <t>"výkop pro nový propustek 
NK 8*30,645 = 245,160 [B]
na výtoku čelo dlažba 6*(2,620+2,665) = 31,710 [C]
na vtoku čelo dlažba 6*(3,935+2,635) = 39,420 [D]
Celkové množství = 316,290 "_x000d_
 "Celkem "316,29 = 316,290 [B]</t>
  </si>
  <si>
    <t>"316,290 = 316,290 [A] "_x000d_
 "Celkem "316,29 = 316,290 [B]</t>
  </si>
  <si>
    <t>"Zásyp propustku v otvoru 2,47*8,6 = 21,242 [A]
zásyp v komunikaci mezi křídly 5*(34-8,6) = 127,000 [B]
čela 
vtok 2,5*(3,935+2,635) = 16,425 [D]
výtok 1,8*(2,665+2,620) = 9,513 [E]
Celkové množství = 174,180 "_x000d_
 "Celkem "174,18 = 174,180 [B]</t>
  </si>
  <si>
    <t>"na vtoku 2 = 2,000 [A] "_x000d_
 "Celkem "2 = 2,000 [B]</t>
  </si>
  <si>
    <t>"ornice zpět 
výtok 10 = 10,000 [B]
vtok 20 = 20,000 [C]
Celkové množství = 30,000 "_x000d_
 "Celkem "30 = 30,000 [B]</t>
  </si>
  <si>
    <t>"osetí ornice 
vtok 20 = 20,000 [C]
výtok 10 = 10,000 [B]
Celkové množství = 30,000 "_x000d_
 "Celkem "30 = 30,000 [B]</t>
  </si>
  <si>
    <t>"ornice zpět 
vtok 20 = 20,000 [C]
výtok 10 = 10,000 [B]
Celkové množství = 30,000 "_x000d_
 "Celkem "30 = 30,000 [B]</t>
  </si>
  <si>
    <t>"dle přílohy 
ČELNÍ ZEĎ - ZÁKLAD 25,4 = 25,400 [B]
ZÁKLADOVÁ DESKA 23,2 = 23,200 [C]
Celkové množství = 48,600 "_x000d_
 "Celkem "48,6 = 48,600 [B]</t>
  </si>
  <si>
    <t>"dle přílohy 50 % 527,019/1000*0,5 = 0,264 [A] "_x000d_
 "Celkem "0,264 = 0,264 [B]</t>
  </si>
  <si>
    <t>"dle přílohy 1253/1000 = 1,253 [A] "_x000d_
 "Celkem "1,253 = 1,253 [B]</t>
  </si>
  <si>
    <t>"dle přílohy 
ČELNÍ ZEĎ - DŘÍK 26,5 = 26,500 [B]
Celkové množství = 26,500 "_x000d_
 "Celkem "26,5 = 26,500 [B]</t>
  </si>
  <si>
    <t>311365</t>
  </si>
  <si>
    <t>VÝZTUŽ ZDÍ A STĚN PODP A VOL Z OCELI 10505, B500B</t>
  </si>
  <si>
    <t>"dle přílohy 40 % 527,019/1000*0,4 = 0,211 [A] "_x000d_
 "Celkem "0,211 = 0,211 [B]</t>
  </si>
  <si>
    <t>"dle přílohy - včetně letopočtu 
ŘÍMSA 1,6 = 1,600 [B]
Celkové množství = 1,600 "_x000d_
 "Celkem "1,6 = 1,600 [B]</t>
  </si>
  <si>
    <t>"dle přílohy 10 % 527,019/1000*0,1 = 0,053 [A] "_x000d_
 "Celkem "0,053 = 0,053 [B]</t>
  </si>
  <si>
    <t>"dle přílohy 13 = 13,000 [A]
o opěry 0,5*8,6 = 4,300 [B]
Celkové množství = 17,300 "_x000d_
 "Celkem "17,3 = 17,300 [B]</t>
  </si>
  <si>
    <t>"pod dlažby 
vtok 24*1,2*0,1 = 2,880 [B]
výtok 9*1,15*0,1 = 1,035 [C]
v otvoru 2,3*34*0,3 = 23,460 [D]
Celkové množství = 27,375 "_x000d_
 "Celkem "27,375 = 27,375 [B]</t>
  </si>
  <si>
    <t>"pod dlažby 117,35*1,15*3,033/1000 = 0,409 [A] "_x000d_
 "Celkem "0,409 = 0,409 [B]</t>
  </si>
  <si>
    <t>"dlažby 
vtok 24*1,2*0,2 = 5,760 [B]
výtok 9*1,15*0,2 = 2,070 [C]
v otvoru 2,3*34*0,2 = 15,640 [D]
Celkové množství = 23,470 "_x000d_
 "Celkem "23,47 = 23,470 [B]</t>
  </si>
  <si>
    <t>"1X ALP 
NK 6,4*34 = 217,600 [B]
čela ((4,5+2)*(2,665+2,620)+(4,5+2)*(3,995+2,635)) = 77,448 [C]
Mezisoučet = 295,048 [D]
2XALN 295,048*2 = 590,096 [E]
Celkové množství = 885,144 "_x000d_
 "Celkem "885,144 = 885,144 [B]</t>
  </si>
  <si>
    <t>"lávka 4,8*2+3,301 = 12,901 [A]
Celkové množství = 12,901 "_x000d_
 "Celkem "12,901 = 12,901 [B]</t>
  </si>
  <si>
    <t>9112B1</t>
  </si>
  <si>
    <t>"dle PD 2,620+2,665+3,935+2,635 = 11,855 [A] "_x000d_
 "Celkem "11,855 = 11,855 [B]</t>
  </si>
  <si>
    <t>91842R01</t>
  </si>
  <si>
    <t>PROPUSTY RÁMOVÉ 200/130</t>
  </si>
  <si>
    <t>"dle PD 4,745+20,125+5,810+3,195 = 33,875 [A] "_x000d_
 "Celkem "33,875 = 33,875 [B]</t>
  </si>
  <si>
    <t>Položka zahrnuje:
- dodání a položení prefabrikovaných rámů z dokumentací předepsaných rozměrů
- případné úpravy rámů
Položka nezahrnuje: 
- podkladní vrstvy
- vyrovnávací a spádový beton uvnitř rámů a na jejich povrchu
- izolaci</t>
  </si>
  <si>
    <t>"vybourání stávajícího propustku 30 = 30,000 [A] "_x000d_
 "Celkem "30 = 30,000 [B]</t>
  </si>
  <si>
    <t>"čela 1,9*2,205+2,4*2,410 = 9,974 [A]
lávka 6*0,3 = 1,800 [B]
Celkové množství = 11,774 "_x000d_
 "Celkem "11,774 = 11,774 [B]</t>
  </si>
  <si>
    <t>SO 11-23-01</t>
  </si>
  <si>
    <t>02940</t>
  </si>
  <si>
    <t>OSTATNÍ POŽADAVKY - VYPRACOVÁNÍ DOKUMENTACE</t>
  </si>
  <si>
    <t>Výrobně technická dokumentace.</t>
  </si>
  <si>
    <t>"Výrobně technická dokumentace 1 = 1,000 [A]"</t>
  </si>
  <si>
    <t xml:space="preserve">"Výkopy pro vybudování dočasné HTU pro pilotvací soupravy 2000*2,1 = 4200,000 [A]   "_x000d_
 "Vývrtek z pilot 26*((0,9/2)^2*3,14*8)*2,1 = 277,739 [B]   "_x000d_
 "Celkové množství = 4477,739"</t>
  </si>
  <si>
    <t>R027121</t>
  </si>
  <si>
    <t>PROVIZORNÍ PRÍSTUPOVÉ CESTY - ZRÍZENÍ</t>
  </si>
  <si>
    <t xml:space="preserve">Přístupová komunikace ze silničních panelů - zřízení, provoz  
šířka 6 m   
délka 110 m</t>
  </si>
  <si>
    <t>"Přístupová komunikace ze silničních panelů - zřízení 6*110 = 660,000 [A]"</t>
  </si>
  <si>
    <t>zahrnuje veškeré náklady spojené s objednatelem požadovanými zarízeními</t>
  </si>
  <si>
    <t>R027123</t>
  </si>
  <si>
    <t>PROVIZORNÍ PRÍSTUPOVÉ CESTY - ZRUŠENÍ</t>
  </si>
  <si>
    <t xml:space="preserve">Přístupová komunikace ze silničních panelů - zrušení  
šířka 6 m   
délka 110 m</t>
  </si>
  <si>
    <t>"Přístupová komunikace ze silničních panelů - zrušení 6*110 = 660,000 [A]"</t>
  </si>
  <si>
    <t>12373A</t>
  </si>
  <si>
    <t>ODKOP PRO SPOD STAVBU SILNIC A ŽELEZNIC TŘ. I - BEZ DOPRAVY</t>
  </si>
  <si>
    <t>Odstranění dočasné HTU pro pilotovací soupravy.</t>
  </si>
  <si>
    <t xml:space="preserve">"část - opěrná zeď 30*50 = 1500,000 [A]   "_x000d_
 "část - boční svahy 2/3*50*15 = 500,000 [B]   "_x000d_
 "Mezisoučet = 2000,000 [C]"</t>
  </si>
  <si>
    <t>12673A</t>
  </si>
  <si>
    <t>ZŘÍZENÍ STUPŇŮ V PODLOŽÍ NÁSYPŮ TŘ. I - BEZ DOPRAVY</t>
  </si>
  <si>
    <t>Úprava svahu zazubením.</t>
  </si>
  <si>
    <t>"zazubení svahu 2,25*54,16 = 121,860 [A]"</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</si>
  <si>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</si>
  <si>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 xml:space="preserve">Zemina vhodná do násypu   
Id &gt; 0,8</t>
  </si>
  <si>
    <t>"zásyp před zdí 1,17*54,16 = 63,367 [A]"</t>
  </si>
  <si>
    <t xml:space="preserve">Vrstva ze štěrkopísku   
fr. 0/16   
tl. 200 mm</t>
  </si>
  <si>
    <t>"štěrkopísek za zdí 6*0,2*54,16 = 64,992 [A]"</t>
  </si>
  <si>
    <t xml:space="preserve">Štěrkodrť   
fr. 0/63 mm   
Id,min = 0,8</t>
  </si>
  <si>
    <t>"zásyp za zdí 17,4*54,16 = 942,384 [A]"</t>
  </si>
  <si>
    <t xml:space="preserve">Štěrkodrť   
fr. 32/63</t>
  </si>
  <si>
    <t>"drenážní zásyp za rubem zdi 1,44*54,16 = 77,990 [A]"</t>
  </si>
  <si>
    <t xml:space="preserve">Štěrkodrť   
tl. 500 mm   
fr. 0/63 mm</t>
  </si>
  <si>
    <t>"štěrkový polštář (pod pilotami) 1,82*54,16 = 98,571 [A]"</t>
  </si>
  <si>
    <t>224324</t>
  </si>
  <si>
    <t>PILOTY ZE ŽELEZOBETONU C25/30</t>
  </si>
  <si>
    <t xml:space="preserve">Vrtané piloty   
C25/30 - XA1, XC2   
pr. 880 mm   
dl. 8,0 m   
26 kusů</t>
  </si>
  <si>
    <t>"vrtané piloty ((0,88/2)^2*3,14*8)*26 = 126,444 [A]"</t>
  </si>
  <si>
    <t xml:space="preserve">Výztuž vrtaných pilot   
Typ armokoše A1 - 26 kusů   
viz. příloha 2.102 Výkres tvaru a výztuže pilot</t>
  </si>
  <si>
    <t>"vrtané piloty - výztuž 26*283,7/1000 = 7,376 [A]"</t>
  </si>
  <si>
    <t xml:space="preserve">Vrtané piloty   
pr. 880 mm   
dl. 8,0 m   
26 kusů   
Vrtání pilot, vč. hluchého vrtání pro kratší piloty.  
Předpoklad 90% v tř.I</t>
  </si>
  <si>
    <t>"90% vrtů v tříde I. (26*8)*0,9 = 187,200 [A]"</t>
  </si>
  <si>
    <t xml:space="preserve">Vrtané piloty   
pr. 880 mm   
dl. 8,0 m   
26 kusů   
Vrtání pilot, vč. hluchého vrtání pro kratší piloty.  
Předpoklad 90% v tř.II</t>
  </si>
  <si>
    <t>"10% vrtů v tříde II. (26*8)*0,1 = 20,800 [A]"</t>
  </si>
  <si>
    <t xml:space="preserve">Objem betonu železobetonové římsy   
C30/37 - XC4, XF3   
viz. příloha 2.401 Tvar a výztuž římsy</t>
  </si>
  <si>
    <t>"železobetonová římsa 0,1237*54,16 = 6,700 [A]"</t>
  </si>
  <si>
    <t xml:space="preserve">Výztuž železobetonové římsy   
viz. příloha 2.401 Tvar a výztuž římsy</t>
  </si>
  <si>
    <t>"železobetonová římsa 12,78*54,16/1000 = 0,692 [A]"</t>
  </si>
  <si>
    <t xml:space="preserve">Objem betonu dle dilatačních celků  
dřík C30/37 - XF3, XC4  
základ C30/37 - XF3, XA1  
viz. příloha 2.201 Výkres tvaru opěrné zdi</t>
  </si>
  <si>
    <t xml:space="preserve">"DC 1-3 3,93*12*3 = 141,480 [A]   "_x000d_
 "DC 4 3,93*10*1 = 39,300 [B]   "_x000d_
 "DC 5 3,93*8*1 = 31,440 [C]   "_x000d_
 "Mezisoučet = 212,220 [D]"</t>
  </si>
  <si>
    <t xml:space="preserve">Výztuž dle dilatačních celků   
viz. příloha 2.202 Výkres výztuže opěrné zdi</t>
  </si>
  <si>
    <t xml:space="preserve">"DC 1-3 3988,3*3/1000 = 11,965 [A]   "_x000d_
 "DC 4 3297,34*1/1000 = 3,297 [B]   "_x000d_
 "DC 5 2668,16*1/1000 = 2,668 [C]   "_x000d_
 "Mezisoučet = 17,930 [D]"</t>
  </si>
  <si>
    <t xml:space="preserve">Včetně PKO dle projektu  
včetně kompletního kotvení  
viz. příloha 2.402 Výkres zábradlí</t>
  </si>
  <si>
    <t>"uhelníkové třímadlové zábradlí 1348,17 = 1348,170 [A]"</t>
  </si>
  <si>
    <t xml:space="preserve">Podkladní vrstva betonu pod izolací (za rubem zdi)   
tl. 200 mm   
C12/15-X0</t>
  </si>
  <si>
    <t>"podkladní beton pod izolací (za rubem zdi) 5,3*0,2*54,16 = 57,410 [A]"</t>
  </si>
  <si>
    <t xml:space="preserve">Podkladní beton pod zdí   
tl. 100 mm   
C12/15-X0</t>
  </si>
  <si>
    <t>"podkladní beton pod zdí 4,1*0,1*54,16 = 22,206 [A]"</t>
  </si>
  <si>
    <t>451314</t>
  </si>
  <si>
    <t>PODKLADNÍ A VÝPLŇOVÉ VRSTVY Z PROSTÉHO BETONU C25/30</t>
  </si>
  <si>
    <t xml:space="preserve">Podkladní beton pod dlažbou   
tl. 100 mm   
C25/30 - XF3</t>
  </si>
  <si>
    <t xml:space="preserve">"dlažba na líci zdi 0,9*0,1*54,16 = 4,874 [A]   "_x000d_
 "dlažba za rubem - terén 3*0,1*54,16 = 16,248 [B]   "_x000d_
 "dlažba za rubem - svah 1,1*0,1*54,16 = 5,958 [C]   "_x000d_
 "Mezisoučet = 27,080 [D]"</t>
  </si>
  <si>
    <t>458312</t>
  </si>
  <si>
    <t>VÝPLŇ ZA OPĚRAMI A ZDMI Z PROST BETONU DO C12/15</t>
  </si>
  <si>
    <t>Výplň betonem za rubem zdi</t>
  </si>
  <si>
    <t>"výplň betonem C12/15-X0 4,04*54,16 = 218,806 [A]"</t>
  </si>
  <si>
    <t xml:space="preserve">Odláždění   
tl. 200 mm   
do bet. lože tl. 100 mm (C25/30 - XF3)   
lemováno obrubníkem - 100/250/1000</t>
  </si>
  <si>
    <t xml:space="preserve">"na líci 0,9*0,2*54,16 = 9,749 [A]   "_x000d_
 "za rubem - terén 3*0,2*54,16 = 32,496 [B]   "_x000d_
 "za rubem - v svahu 1,1*0,2*54,16 = 11,915 [C]   "_x000d_
 "Mezisoučet = 54,160 [D]"</t>
  </si>
  <si>
    <t xml:space="preserve">SVI NA ZASYPANÉ ČÁSTI NK - TYP "D"   
dle přílohy 2.005 Systém vodotěsných izolací</t>
  </si>
  <si>
    <t>"SVI NA ZASYPANÉ ČÁSTI NK - TYP `D` 1,71*54,16 = 92,614 [A]"</t>
  </si>
  <si>
    <t>711112</t>
  </si>
  <si>
    <t>IZOLACE BĚŽNÝCH KONSTRUKCÍ PROTI ZEMNÍ VLHKOSTI ASFALTOVÝMI PÁSY</t>
  </si>
  <si>
    <t xml:space="preserve">SVI NA RUBU NK S MĚKKOU OCHRANOU - TYP "B"   
SVI NA ODVODNĚNÍ K DRENÁŽI - TYP "C"   
dle přílohy 2.005 Systém vodotěsných izolací</t>
  </si>
  <si>
    <t xml:space="preserve">"SVI NA RUBU NK S MĚKKOU OCHRANOU - TYP `B` 3,51*54,16 = 190,102 [A]   "_x000d_
 "SVI NA ODVODNĚNÍ K DRENÁŽI - TYP `C` (0,63+5,68+2,70)*54,16 = 487,982 [B]   "_x000d_
 "Celkové množství = 678,084"</t>
  </si>
  <si>
    <t xml:space="preserve">MĚKKÁ OCHRANNÁ VRSTVA   
- XPS DESKY tl. 50 mm   
dle přílohy 2.005 Systém vodotěsných izolací</t>
  </si>
  <si>
    <t>"MĚKKÁ OCHRANNÁ VRSTVA - XPS DESKY tl. 50 mm 3,36*54,16 = 181,978 [A]"</t>
  </si>
  <si>
    <t xml:space="preserve">- MĚKKÁ OCHRANNÁ VRSTVA   
- NETKANÁ GEOTEXTÍLIE min. 500 g/m2   
dle přílohy 2.005 Systém vodotěsných izolací</t>
  </si>
  <si>
    <t xml:space="preserve">"TYP `B` 3,51 = 3,510 [A]   "_x000d_
 "TYP `C` 0,63+5,68+2,7 = 9,010 [B]   "_x000d_
 "TYP `D` 1,71 = 1,710 [C]   "_x000d_
 "Mezisoučet = 14,230 [D]"</t>
  </si>
  <si>
    <t>87533</t>
  </si>
  <si>
    <t>POTRUBÍ DREN Z TRUB PLAST DN DO 150MM</t>
  </si>
  <si>
    <t xml:space="preserve">Včetně výpustě se zpětnou klapkou   
PE   
pr. 150 mm</t>
  </si>
  <si>
    <t>"vyústění drenáže skrz op. zeď 4*1,5 = 6,000 [A]"</t>
  </si>
  <si>
    <t xml:space="preserve">Drenážní trubka   
PEHD   
SN8   
DN150</t>
  </si>
  <si>
    <t>"drenážní trubka 54,2 = 54,200 [A]"</t>
  </si>
  <si>
    <t>Výška šachty 3,5 m.</t>
  </si>
  <si>
    <t>"šachta DN400 4 = 4,000 [A]"</t>
  </si>
  <si>
    <t>89738</t>
  </si>
  <si>
    <t>VPUSŤ DVORNÍ Z PLASTŮ</t>
  </si>
  <si>
    <t>Vpusť do plastové šachty s mříží.</t>
  </si>
  <si>
    <t>"vpusť 4 = 4,000 [A]"</t>
  </si>
  <si>
    <t>Položka zahrnuje:
- dodávku a osazení předepsaného dílce včetně mříže
- předepsané podkladní konstrukce
Položka nezahrnuje:
- x</t>
  </si>
  <si>
    <t>Obrubník (100/250/1000) podél dlažby včetně lože C25/30n-XF3.</t>
  </si>
  <si>
    <t xml:space="preserve">"Obrubník lemující dlažbu - za rubem zdi 55 = 55,000 [A]   "_x000d_
 "Obrubník lemující dlažbu - na líci zdi 59 = 59,000 [B]   "_x000d_
 "Celkové množství = 114,000"</t>
  </si>
  <si>
    <t>SO 11-24-01</t>
  </si>
  <si>
    <t xml:space="preserve">NEOCEŇOVAT - POPLATKY ZA LIKVIDACŮ ODPADŮ NEKONTAMINOVANÝCH - 17 05 04  VYTĚŽENÉ ZEMINY A HORNINY -  I. TŘÍDA TĚŽITELNOSTI VČETNĚ DOPRAVY</t>
  </si>
  <si>
    <t>"1104,6*2,0=2 209,200 [A] "_x000d_
 "Celkem "2209,2 = 2209,200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</si>
  <si>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</si>
  <si>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NEOCEŇOVAT - POPLATKY ZA LIKVIDACŮ ODPADŮ NEKONTAMINOVANÝCH - 17 01 01  ŽELEZOBETON Z DEMOLIC OBJEKTŮ, ZÁKLADŮ TV VČETNĚ DOPRAVY</t>
  </si>
  <si>
    <t>"920,5*2,5=2 301,250 [A] "_x000d_
 "Celkem "2301,25 = 2301,250 [B]</t>
  </si>
  <si>
    <t>11328</t>
  </si>
  <si>
    <t>ODSTRANĚNÍ PŘÍKOPŮ, ŽLABŮ A RIGOLŮ Z PŘÍKOPOVÝCH TVÁRNIC</t>
  </si>
  <si>
    <t>"12*0,6=7,200 [A] "_x000d_
 "Celkem "7,2 = 7,200 [B]</t>
  </si>
  <si>
    <t xml:space="preserve">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</si>
  <si>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131738</t>
  </si>
  <si>
    <t>HLOUBENÍ JAM ZAPAŽ I NEPAŽ TŘ. I, ODVOZ DO 20KM</t>
  </si>
  <si>
    <t>výkop za stáv. zdí</t>
  </si>
  <si>
    <t>"4,2*263=1 104,600 [B] "_x000d_
 "Celkem "1104,6 = 1104,600 [B]</t>
  </si>
  <si>
    <t>na skládku</t>
  </si>
  <si>
    <t>"1104,6=1 104,600 [A] "_x000d_
 "Celkem "1104,6 = 1104,600 [B]</t>
  </si>
  <si>
    <t>štěrkodrť</t>
  </si>
  <si>
    <t>"3,5*263=920,500 [A] 
3,6*39=140,400 [B] 
Celkem: A+B=1 060,900 [C] "_x000d_
 "Celkem "1060,9 = 1060,900 [B]</t>
  </si>
  <si>
    <t>21197</t>
  </si>
  <si>
    <t>OPLÁŠTĚNÍ Z GEOTEXTILIE 400 G/M2</t>
  </si>
  <si>
    <t>ULOŽENÍ SEPARAČNÍ GEOTEXTILIE MEZI PODLOŽÍ A ZPĚTNÝ ZÁSYP</t>
  </si>
  <si>
    <t>Položka zahrnuje:
- dodávku a uložení předepsané fólie včetně potřebných přesahů
- mimostaveništní a vnitrostaveništní dopravu 
Položka nezahrnuje:
- x
Způsob měření:
- přesahy se nezapočítávají do výměry</t>
  </si>
  <si>
    <t>227821</t>
  </si>
  <si>
    <t>MIKROPILOTY KOMPLET D DO 100MM NA POVRCHU</t>
  </si>
  <si>
    <t>Položka zahrnuje: kompletní práce, které jsou nutné pro předepsanou funkci mikropilot; dodání trubek a injekčních hmot; osazení a zainjektování trubek; včetně pomocných konstrukcí</t>
  </si>
  <si>
    <t>"Položka nezahrnuje: vrty "_x000d_
 "Celkem "80 = 80,000 [B]</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</si>
  <si>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</si>
  <si>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pod novou zdí</t>
  </si>
  <si>
    <t>361916</t>
  </si>
  <si>
    <t>VRTY PRO MIKROPILOTY NA POVRCHU, TŘ V A VI DO 80MM</t>
  </si>
  <si>
    <t>dl. vrtu + počet mp na stožár + počet stožárů</t>
  </si>
  <si>
    <t>"4*4*5=80 "_x000d_
 "Celkem "80 = 80,000 [B]</t>
  </si>
  <si>
    <t>32711</t>
  </si>
  <si>
    <t>ZDI OPĚR, ZÁRUB, NÁBŘEŽ Z DÍLCŮ BETON</t>
  </si>
  <si>
    <t>betonové svahovky</t>
  </si>
  <si>
    <t xml:space="preserve">"(136*2,5*0,6)+(118*3,36*0,6)+(9*2,3*0,6)=454,308 [A]  SO 11-24-01 vpravo "_x000d_
 "Celkem "454,308 = 454,308 [B]</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</si>
  <si>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</si>
  <si>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podkladní beton pod základové pasy + podkladní beton pod sloupy TV</t>
  </si>
  <si>
    <t>"10,292*6*0,1+0,11*5=6,725 [A] "_x000d_
 "Celkem "6,725 = 6,725 [B]</t>
  </si>
  <si>
    <t>DLAŽBA Z LOMOVÉHO KAMENE NA MALTU CEMENTOVOU</t>
  </si>
  <si>
    <t>předláždění terénu pod nadjezdem</t>
  </si>
  <si>
    <t xml:space="preserve">"(10,292*6)=61,752 [A]  délka v řezu x délka v sit. "_x000d_
 "Celkem "9,263 = 9,263 [B]</t>
  </si>
  <si>
    <t>875333</t>
  </si>
  <si>
    <t>DRENÁŽNÍ POTRUBÍ Z TRUB PLASTICKÝCH DO DO 150MM</t>
  </si>
  <si>
    <t>DN 150, PEVNOST SN8, 2/3 PERFOROVÁNÍ</t>
  </si>
  <si>
    <t>120,88=120,88</t>
  </si>
  <si>
    <t>9182D</t>
  </si>
  <si>
    <t>VTOKOVÉ JÍMKY BETONOVÉ VČETNĚ DLAŽBY PROPUSTU Z TRUB DN DO 600MM</t>
  </si>
  <si>
    <t>ŽB jímka (vývařiště)</t>
  </si>
  <si>
    <t>"2=2,000 [A] "_x000d_
 "Celkem "2 = 2,000 [B]</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</si>
  <si>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</si>
  <si>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"(2*12)=24,000 [A] "_x000d_
 "Celkem "24 = 24,000 [B]</t>
  </si>
  <si>
    <t>966168</t>
  </si>
  <si>
    <t>BOURÁNÍ KONSTRUKCÍ ZE ŽELEZOBETONU S ODVOZEM DO 20KM</t>
  </si>
  <si>
    <t xml:space="preserve">"3,5*263=920,500 [B]    plocha v řezu x délka stáv. zdi vpravo (11-24-01) "_x000d_
 "Celkem "920,5 = 920,500 [B]</t>
  </si>
  <si>
    <t>SO 11-24-02</t>
  </si>
  <si>
    <t>"171,6*2,0=343,200 [A] "_x000d_
 "Celkem "343,2 = 343,200 [B]</t>
  </si>
  <si>
    <t>"195*2,5=487,500 [A] "_x000d_
 "Celkem "487,5 = 487,500 [B]</t>
  </si>
  <si>
    <t>"(2*16)*0,6=19,200 [A] "_x000d_
 "Celkem "19,2 = 19,200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</si>
  <si>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</si>
  <si>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"4,4*39=171,600 [A] "_x000d_
 "Celkem "171,6 = 171,600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</si>
  <si>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</si>
  <si>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"171,6=171,600 [A] "_x000d_
 "Celkem "171,6 = 171,600 [B]</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</si>
  <si>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</si>
  <si>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t>
  </si>
  <si>
    <t>"3,6*39=140,400 [B] "_x000d_
 "Celkem "140,4 = 140,400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</si>
  <si>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</si>
  <si>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11,08*38,7=428,796</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</si>
  <si>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</si>
  <si>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"60,84*0,150=9,126 [A]   odhad 150 kg/m3 "_x000d_
 "Celkem "2,136 = 2,136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</si>
  <si>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</si>
  <si>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38,70*1,75*0,1=6,773 [A]</t>
  </si>
  <si>
    <t>327114</t>
  </si>
  <si>
    <t>ZDI OPĚR, ZÁRUB, NÁBŘEŽ Z DÍLCŮ BETON DO C25/30</t>
  </si>
  <si>
    <t xml:space="preserve">"(39*3,2*0,6)=74,880 [B]      SO 11-24-02 vlevo "_x000d_
 "Celkem "74,88 = 74,880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</si>
  <si>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</si>
  <si>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60,244*0,1=6,024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</si>
  <si>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mříž a zábradlí.</t>
  </si>
  <si>
    <t>"(2*13)=26,000 [A] "_x000d_
 "Celkem "26 = 26,000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</si>
  <si>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</si>
  <si>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pod nadjezdem vlevo</t>
  </si>
  <si>
    <t>"10,506*6=63,036 [A] "_x000d_
 "Celkem "63,036 = 63,036 [B]</t>
  </si>
  <si>
    <t>položka zahrnuje očištění předepsaným způsobem včetně odklizení vzniklého odpadu</t>
  </si>
  <si>
    <t>938441</t>
  </si>
  <si>
    <t>OČIŠTĚNÍ ZDIVA OTRYSKÁNÍM TLAKOVOU VODOU DO 200 BARŮ</t>
  </si>
  <si>
    <t>dle pol. 93831</t>
  </si>
  <si>
    <t>"63,036=63,036 [A] "_x000d_
 "Celkem "63,036 = 63,036 [B]</t>
  </si>
  <si>
    <t xml:space="preserve">"5*39,0=195,000 [A]    plocha v řezu x délka stáv. zdi vlevo (11-24-02) "_x000d_
 "Celkem "195 = 195,000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</si>
  <si>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</si>
  <si>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R875333</t>
  </si>
  <si>
    <t>40,2=40,2</t>
  </si>
  <si>
    <t>SO 11-24-03</t>
  </si>
  <si>
    <t>"848,4*2,0=1 696,800 [A] "_x000d_
 "Celkem "1696,8 = 1696,800 [B]</t>
  </si>
  <si>
    <t>"1247,8*2,5=3 119,500 [A] "_x000d_
 "Celkem "3119,5 = 3119,500 [B]</t>
  </si>
  <si>
    <t>výkop za stáv. zdí i mimo zeď</t>
  </si>
  <si>
    <t xml:space="preserve">"(2,3*340)+(3,32*20)=848,400 [A]   plocha za stáv. zdí x délka zdi + plocha bez stáv.zdi x délka "_x000d_
 "Celkem "848,4 = 848,400 [B]</t>
  </si>
  <si>
    <t>"848,4=848,400 [A] "_x000d_
 "Celkem "848,4 = 848,400 [B]</t>
  </si>
  <si>
    <t>"1,56*360=561,600 [A] "_x000d_
 "Celkem "561,6 = 561,600 [B]</t>
  </si>
  <si>
    <t>"10,277*360=3699,720 "_x000d_
 "Celkem "3699,72 = 3699,720 [B]</t>
  </si>
  <si>
    <t>"((0,5*1+0,2*1/2)+(1,2*0,75+0,15*0,75/2))*360=560,25 "_x000d_
 "Celkem "560,25 = 560,250 [B]</t>
  </si>
  <si>
    <t xml:space="preserve">"((2,55+2,82+1,72)/3)*360*0,6=510,480 [A]  SO 11-24-03 vpravo "_x000d_
 "Celkem "510,48 = 510,480 [B]</t>
  </si>
  <si>
    <t>"360*0,5*0,1+0,11*7=18,770 [A] "_x000d_
 "Celkem "18,77 = 18,770 [B]</t>
  </si>
  <si>
    <t>Položka nezahrnuje: vrty</t>
  </si>
  <si>
    <t>"4*4*7=112 "_x000d_
 "Celkem "112 = 112,000 [B]</t>
  </si>
  <si>
    <t>"361,239=361,239 "_x000d_
 "Celkem "361,239 = 361,239 [B]</t>
  </si>
  <si>
    <t>demolice stáv. zdi</t>
  </si>
  <si>
    <t xml:space="preserve">"3,67*340=1 247,800 [A]    plocha v řezu x délka stáv. zdi vpravo (11-24-03) "_x000d_
 "Celkem "1247,8 = 1247,800 [B]</t>
  </si>
  <si>
    <t>SO 11-24-04</t>
  </si>
  <si>
    <t>"1506,8*2,0=3 013,600 [A] "_x000d_
 "Celkem "3013,6 = 3013,600 [B]</t>
  </si>
  <si>
    <t>"95,2*2,5=238,000 [A] "_x000d_
 "Celkem "238 = 238,000 [B]</t>
  </si>
  <si>
    <t>výkop pro základ a žlab + výkop pro OZ</t>
  </si>
  <si>
    <t>"(3,589*40,12)+(4,695*40,12)=332,354 [B] "_x000d_
 "Celkem "332,354 = 332,354 [B]</t>
  </si>
  <si>
    <t>"332,354*1,2=398,825 [A] "_x000d_
 "Celkem "398,825 = 398,825 [B]</t>
  </si>
  <si>
    <t>"3,136*40,12=125,816 [B] "_x000d_
 "Celkem "125,816 = 125,816 [B]</t>
  </si>
  <si>
    <t xml:space="preserve">"3,4*0,6*40,12=81,845 [B]      SO 11-24-04 vlevo "_x000d_
 "Celkem "81,845 = 81,845 [B]</t>
  </si>
  <si>
    <t>"460*0,5*0,1=23,000 [A] "_x000d_
 "Celkem "23 = 23,000 [B]</t>
  </si>
  <si>
    <t xml:space="preserve">"4,76*20=95,200 [B]    plocha v řezu x délka stáv. zdi vlevo (11-24-04) "_x000d_
 "Celkem "95,2 = 95,200 [B]</t>
  </si>
  <si>
    <t>SO 11-25-01</t>
  </si>
  <si>
    <t>"zemina na skládku 61,928*2,0 = 123,856 [A]
Celkové množství = 123,856 "_x000d_
 "Celkem "123,856 = 123,856 [B]</t>
  </si>
  <si>
    <t>"svah u základu 18*4 = 72,000 [A] "_x000d_
 "Celkem "72 = 72,000 [B]</t>
  </si>
  <si>
    <t>"svah u základu 18*4*0,15 = 10,800 [A] "_x000d_
 "Celkem "10,8 = 10,800 [B]</t>
  </si>
  <si>
    <t>"výkop pro základ (4,6*4,6+7,5*7,5)/2*1,6 = 61,928 [A] "_x000d_
 "Celkem "61,928 = 61,928 [B]</t>
  </si>
  <si>
    <t>"`dle pol. 13173 61,928 = 61,928 [A]
dle pol. 12110 10,8 = 10,800 [B]
Celkové množství = 72,728 "_x000d_
 "Celkem "72,728 = 72,728 [B]</t>
  </si>
  <si>
    <t>"svah u základu ornice zpět 18*4 = 72,000 [A]
Celkové množství = 72,000 "_x000d_
 "Celkem "72 = 72,000 [B]</t>
  </si>
  <si>
    <t>"svah u základu osetí ornice 18*4 = 72,000 [A]
Celkové množství = 72,000 "_x000d_
 "Celkem "72 = 72,000 [B]</t>
  </si>
  <si>
    <t>"svah u základu 18*4 = 72,000 [A]
Celkové množství = 72,000 "_x000d_
 "Celkem "72 = 72,000 [B]</t>
  </si>
  <si>
    <t>"základ krakorce 3,4*3,4*1,2+2*2*1,1 = 18,272 [A] "_x000d_
 "Celkem "18,272 = 18,272 [B]</t>
  </si>
  <si>
    <t>"`viz výkaz vztuže 0,704 = 0,704 [A] "_x000d_
 "Celkem "0,704 = 0,704 [B]</t>
  </si>
  <si>
    <t>451382</t>
  </si>
  <si>
    <t>PODKL VRSTVY ZE ŽELEZOBET DO C12/15 VČET VÝZTUŽE</t>
  </si>
  <si>
    <t>"`pod základ 3,7*3,7*0,15 = 2,054 [A] "_x000d_
 "Celkem "2,054 = 2,054 [B]</t>
  </si>
  <si>
    <t>"`zásyp základu (výkop - základ - podkladní beton 61,928-(3,4*3,4*1,2+2*2*0,25)-2,054 = 45,002 [A] "_x000d_
 "Celkem "45,002 = 45,002 [B]</t>
  </si>
  <si>
    <t>"1X ALP 
základ (1,2*3,4*4+(3,4*3,4-2*2)+1,1*2*4) = 32,680 [B]
2XALN 
základ (1,2*3,4*4+(3,4*3,4-2*2)+1,1*2*4)*2 = 65,360 [D]
Celkové množství = 98,040 "_x000d_
 "Celkem "98,04 = 98,040 [B]</t>
  </si>
  <si>
    <t>"ochrana nátěrů 
základ 1,2*3,4*4+(3,4*3,4-2*2)+1,1*2*4 = 32,680 [B]
Celkové množství = 32,680 "_x000d_
 "Celkem "32,68 = 32,680 [B]</t>
  </si>
  <si>
    <t>74B830</t>
  </si>
  <si>
    <t>OCELOVÁ KONSTRUKCE NESTANDARDNÍ</t>
  </si>
  <si>
    <t>"Krakorec a plošina včetně VTD 
`trubky v základové konstrukci` 39 = 39,000 [B]
`revizní žebřík` 343,1 = 343,100 [C]
sloup krakorce 2751,93 = 2751,930 [D]
kotevní šrouby 195,32 = 195,320 [E]
břevno krakorce 3301,97 = 3301,970 [F]
`koš návěstidla 375,07 = 375,070 [G]
ochrany proti dotyku 279,67 = 279,670 [H]
Celkové množství = 7286,060 "_x000d_
 "Celkem "7286,06 = 7286,060 [B]</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</si>
  <si>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</si>
  <si>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"na plošinu 3,0 = 3,000 [A] "_x000d_
 "Celkem "3 = 3,000 [B]</t>
  </si>
  <si>
    <t>SO 11-32-01</t>
  </si>
  <si>
    <t>"1,3*1,2*38*0,95"</t>
  </si>
  <si>
    <t>17110</t>
  </si>
  <si>
    <t>ULOŽENÍ SYPANINY DO NÁSYPŮ SE ZHUTNĚNÍM</t>
  </si>
  <si>
    <t>"38*1,2*0,5"</t>
  </si>
  <si>
    <t>"38*1,2*0,2"</t>
  </si>
  <si>
    <t>"(0,16+0,3)*1,2*38"</t>
  </si>
  <si>
    <t>Trubní vedení</t>
  </si>
  <si>
    <t>86645</t>
  </si>
  <si>
    <t>CHRÁNIČKY Z TRUB OCELOVÝCH DN DO 300MM</t>
  </si>
  <si>
    <t>86845</t>
  </si>
  <si>
    <t>NASUNUTÍ OCELOVÉ POTRUBNÍ SEKCE DN DO 300MM DO OCELOVÉ CHRÁNIČKY</t>
  </si>
  <si>
    <t>Položka zahrnuje:
- pojízdná sedla (objímky)
- případně předepsané utěsnění konců chráničky
Položka nezahrnuje:
- dodávku potrubí</t>
  </si>
  <si>
    <t>87133</t>
  </si>
  <si>
    <t>POTRUBÍ Z TRUB PLASTOVÝCH TLAKOVÝCH HRDLOVÝCH DN DO 150MM</t>
  </si>
  <si>
    <t>899308</t>
  </si>
  <si>
    <t>DOPLŇKY NA POTRUBÍ - SIGNALIZAČ VODIČ</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</si>
  <si>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</si>
  <si>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899309</t>
  </si>
  <si>
    <t>DOPLŇKY NA POTRUBÍ - VÝSTRAŽNÁ FÓLIE</t>
  </si>
  <si>
    <t>899631</t>
  </si>
  <si>
    <t>TLAKOVÉ ZKOUŠKY POTRUBÍ DN DO 150MM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</si>
  <si>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</si>
  <si>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899632</t>
  </si>
  <si>
    <t>ZKOUŠKA VODOTĚSNOSTI POTRUBÍ DN DO 150MM</t>
  </si>
  <si>
    <t>89973</t>
  </si>
  <si>
    <t>PROPLACH A DEZINFEKCE VODOVODNÍHO POTRUBÍ DN DO 150MM</t>
  </si>
  <si>
    <t>Položka zahrnuje:
- napuštění a vypuštění vody
- dodání vody a dezinfekčního prostředku
- bakteriologický rozbor vody
Položka nezahrnuje:
- x</t>
  </si>
  <si>
    <t>SUCHOVOD</t>
  </si>
  <si>
    <t>969133</t>
  </si>
  <si>
    <t>VYBOURÁNÍ POTRUBÍ DN DO 150MM VODOVODNÍCH</t>
  </si>
  <si>
    <t>LIKVIDACE ODPADŮ</t>
  </si>
  <si>
    <t xml:space="preserve">"50.16*2,1  `převod m3 › t"</t>
  </si>
  <si>
    <t>"50*0.015"</t>
  </si>
  <si>
    <t>VRN</t>
  </si>
  <si>
    <t>Zkoušky</t>
  </si>
  <si>
    <t>funkčnost vodiče, tlaková zkouška, hutnící zkouška</t>
  </si>
  <si>
    <t xml:space="preserve">1. Položka obsahuje:  
 – veškeré potřebné zkoušky (funkčnost vodiče, tlaková zkouška, hutnící zkouška)
2. Položka neobsahuje:  
 X</t>
  </si>
  <si>
    <t>R2</t>
  </si>
  <si>
    <t>Rozbory</t>
  </si>
  <si>
    <t>rozbor vody</t>
  </si>
  <si>
    <t xml:space="preserve">1. Položka obsahuje:  
 – rozbory vody
2. Položka neobsahuje:  
 X</t>
  </si>
  <si>
    <t>R3</t>
  </si>
  <si>
    <t>Dozory</t>
  </si>
  <si>
    <t xml:space="preserve">1. Položka obsahuje:  
 – veškeré náklady na dozory
2. Položka neobsahuje:  
 X</t>
  </si>
  <si>
    <t>SO 11-50-01</t>
  </si>
  <si>
    <t>014201</t>
  </si>
  <si>
    <t>materiál do AZ dle pol. 17130</t>
  </si>
  <si>
    <t>R015130</t>
  </si>
  <si>
    <t>905</t>
  </si>
  <si>
    <t>NEOCEŇOVAT - POPLATKY ZA LIKVIDACI ODPADŮ NEKONTAMINOVANÝCH - 17 03 02 VYBOURANÝ ASFALTOVÝ BETON BEZ DEHTU VČETNĚ DOPRAVY</t>
  </si>
  <si>
    <t>"dle pol. 11372 "174,42*2,2 = 383,724 [A]</t>
  </si>
  <si>
    <t>"rozměry x koef. - obruby "34,05*(0,25*0,15)*2,4 = 3,065 [A]_x000d_
 "vpusti - odhad 0,5 m3/kus "4*0,5*2,4 = 4,800 [B]_x000d_
 "vodící proužek dle pol. 11318 "2,519*2,4 = 6,046 [C]_x000d_
 "Mezisoučet "13.911000 = 13,911 [D]</t>
  </si>
  <si>
    <t>"odhad rozměrů x koef. "171*(0,25*0,25)*2,2 = 23,513 [A]</t>
  </si>
  <si>
    <t>11318</t>
  </si>
  <si>
    <t>ODSTRANĚNÍ KRYTU ZPEVNĚNÝCH PLOCH Z DLAŽDIC</t>
  </si>
  <si>
    <t>"Vybourání betonového vodícího proužku "(85,84+82,06)*0,25*0,06 = 2,519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</si>
  <si>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</si>
  <si>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11352</t>
  </si>
  <si>
    <t>ODSTRANĚNÍ CHODNÍKOVÝCH A SILNIČNÍCH OBRUBNÍKŮ BETONOVÝCH</t>
  </si>
  <si>
    <t>21,25+12,8 = 34,050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</si>
  <si>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</si>
  <si>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11353</t>
  </si>
  <si>
    <t>ODSTRANĚNÍ CHODNÍKOVÝCH KAMENNÝCH OBRUBNÍKŮ</t>
  </si>
  <si>
    <t>Vybouraní žulových obrub</t>
  </si>
  <si>
    <t>11372</t>
  </si>
  <si>
    <t>FRÉZOVÁNÍ ZPEVNĚNÝCH PLOCH ASFALTOVÝCH</t>
  </si>
  <si>
    <t>"s odvozem na recyklační středisko "(452+517)*0,18 = 174,420 [A]</t>
  </si>
  <si>
    <t>113763</t>
  </si>
  <si>
    <t>FRÉZOVÁNÍ DRÁŽKY PRŮŘEZU DO 300MM2 V ASFALTOVÉ VOZOVCE</t>
  </si>
  <si>
    <t>"dle výpočtu kubatur "165,23*0,15 = 24,785 [A]</t>
  </si>
  <si>
    <t>12283</t>
  </si>
  <si>
    <t>ODKOPÁVKY A PROKOPÁVKY OBECNÉ TŘ. II</t>
  </si>
  <si>
    <t>"dle výkazu výměr - odečet frézování "454,47-174,42 = 280,050 [A]</t>
  </si>
  <si>
    <t>"do AZ "618,2 = 618,200 [A]_x000d_
 "do násypu "291,09 = 291,090 [B]_x000d_
 "Mezisoučet "909.290000 = 909,290 [C]</t>
  </si>
  <si>
    <t>"ornice na MDP "24,785 = 24,785 [A]_x000d_
 "zemina na MDP "280,05 = 280,050 [B]_x000d_
 "Mezisoučet "304.835000 = 304,835 [C]</t>
  </si>
  <si>
    <t>17130</t>
  </si>
  <si>
    <t>ULOŽENÍ SYPANINY DO NÁSYPŮ V AKTIVNÍ ZÓNĚ SE ZHUTNĚNÍM</t>
  </si>
  <si>
    <t>1124*0,5*1,10 = 618,200 [A]</t>
  </si>
  <si>
    <t>dle výpočtu výměr</t>
  </si>
  <si>
    <t>18222A</t>
  </si>
  <si>
    <t>ROZPROSTŘENÍ NAKUPOVANÉ ORNICE VE SVAHU V TL. DO 0,15M</t>
  </si>
  <si>
    <t>Položka zahrnuje:
- nákup a dopravu ornice
- rozprostření ornice v předepsané tloušťce ve svahu přes 1:5
Položka nezahrnuje:
- x</t>
  </si>
  <si>
    <t>"cca 10l/m2 x 5x zálivka "178*0,010*5 = 8,900 [A]</t>
  </si>
  <si>
    <t>"DN 160 "28,5+93,86+91,23 = 213,590 [A]</t>
  </si>
  <si>
    <t>"délka dle pol. 21264 - u drenáží "214*1,4 = 299,600 [A]</t>
  </si>
  <si>
    <t>56144G</t>
  </si>
  <si>
    <t xml:space="preserve">SMĚSI Z KAMENIVA STMELENÉ CEMENTEM  SC C 8/10 TL. DO 200MM</t>
  </si>
  <si>
    <t xml:space="preserve">"SC C 8/10   tl. 160 mm "1124*1,05 = 1180,200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</si>
  <si>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</si>
  <si>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</si>
  <si>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</si>
  <si>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"ŠD 0/63 "1124*1,14*0,25 = 320,340 [A]</t>
  </si>
  <si>
    <t>572224</t>
  </si>
  <si>
    <t>SPOJOVACÍ POSTŘIK Z MODIFIK EMULZE DO 1,0KG/M2</t>
  </si>
  <si>
    <t>574D56</t>
  </si>
  <si>
    <t>ASFALTOVÝ BETON PRO LOŽNÍ VRSTVY MODIFIK ACL 16+, 16S TL. 60MM</t>
  </si>
  <si>
    <t>574F46</t>
  </si>
  <si>
    <t>ASFALTOVÝ BETON PRO PODKLADNÍ VRSTVY MODIFIK ACP 16+, 16S TL. 50MM</t>
  </si>
  <si>
    <t>574I54</t>
  </si>
  <si>
    <t>ASFALTOVÝ KOBEREC MASTIXOVÝ SMA 11S TL. 40MM</t>
  </si>
  <si>
    <t>"dle kubatur "511+613 = 1124,000 [A]</t>
  </si>
  <si>
    <t>POSYP PŘEDOBALENÝM KAMENIVEM FR.2/4 V MNOŽSTVÍ 1,5 kg/m2 NA VRSTVU SMA</t>
  </si>
  <si>
    <t>58252</t>
  </si>
  <si>
    <t>DLÁŽDĚNÉ KRYTY Z BETONOVÝCH DLAŽDIC DO LOŽE Z MC</t>
  </si>
  <si>
    <t>"betonová přídlažba 100 "187,5*0,25 = 46,875 [A]</t>
  </si>
  <si>
    <t>Styčný spara zalita pružnou emulzí</t>
  </si>
  <si>
    <t>914131</t>
  </si>
  <si>
    <t>DOPRAVNÍ ZNAČKY ZÁKLADNÍ VELIKOSTI OCELOVÉ TŘ RA2 - DODÁVKA A MONTÁŽ</t>
  </si>
  <si>
    <t>"&lt;vv&gt;&lt;r&gt;&lt;/r&gt;&lt;/vv&gt; "13.000000 = 13,000 [A]</t>
  </si>
  <si>
    <t>914912</t>
  </si>
  <si>
    <t>SLOUPKY A STOJKY DZ Z OCEL TRUBEK ZABETON MONTÁŽ S PŘESUNEM</t>
  </si>
  <si>
    <t>Položka zahrnuje:
- dopravu demontovaného zařízení z dočasné skládky
- osazení (betonová patka, zemní práce)
- montáž zařízení na místě určeném projektem
- nutnou opravu poškozených částí
Položka nezahrnuje:
- dodávku sloupku, stojky a upevňovacího zařízení</t>
  </si>
  <si>
    <t>915211</t>
  </si>
  <si>
    <t>VODOROVNÉ DOPRAVNÍ ZNAČENÍ PLASTEM HLADKÉ - DODÁVKA A POKLÁDKA</t>
  </si>
  <si>
    <t>"dle výkazu kubatur "18+88,72+21,25+17 = 144,970 [A]</t>
  </si>
  <si>
    <t>Položka zahrnuje:
- dodání a pokládku nátěrového materiálu
- předznačení a reflexní úpravu
Položka nezahrnuje:
- x
Způsob měření:
- měří se pouze natíraná plocha</t>
  </si>
  <si>
    <t>917224</t>
  </si>
  <si>
    <t>SILNIČNÍ A CHODNÍKOVÉ OBRUBY Z BETONOVÝCH OBRUBNÍKŮ ŠÍŘ 150MM</t>
  </si>
  <si>
    <t>22,5+22,5+23,5+72,5+93 = 234,000 [A]</t>
  </si>
  <si>
    <t>931313</t>
  </si>
  <si>
    <t>TĚSNĚNÍ DILATAČ SPAR ASF ZÁLIVKOU PRŮŘ DO 300MM2</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</si>
  <si>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</si>
  <si>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</si>
  <si>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</si>
  <si>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11-50-02</t>
  </si>
  <si>
    <t>"dle pol. 11372 (239*0,1)*2,2 = 52,580 [A] "_x000d_
 "Celkem "52,58 = 52,580 [B]</t>
  </si>
  <si>
    <t>"rozměry x koef. - obruby 168,5*(0,25*0,15)*2,4 = 15,165 [A] "_x000d_
 "zámková dlažba 3,42*2,4 = 8,208 [B] "_x000d_
 "Mezisoučet = 23,373 [D] "_x000d_
 "Celkem "23,373 = 23,373 [D]</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</si>
  <si>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</si>
  <si>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"Vybourání zamkové dlažby 57*0,06 = 3,420 [A] "_x000d_
 "Celkem "3,42 = 3,420 [B]</t>
  </si>
  <si>
    <t>"81+81,5+6 = 168,500 [A] "_x000d_
 "Celkem "168,5 = 168,500 [B]</t>
  </si>
  <si>
    <t>"s odvozem na recyklační středisko 239*0,10 = 23,900 [A] "_x000d_
 "Celkem "23,9 = 23,900 [B]</t>
  </si>
  <si>
    <t>"dle výpočtu kubatur (40+90+73)*0,15 = 30,450 [A] "_x000d_
 "Celkem "30,45 = 30,450 [B]</t>
  </si>
  <si>
    <t>"dle výkazu výměr - odečet frézování 197,89-23,9 = 173,990 [A] "_x000d_
 "Celkem "173,99 = 173,990 [B]</t>
  </si>
  <si>
    <t>"do násypu 288,93 = 288,930 [A] "_x000d_
 "Celkem "288,93 = 288,930 [B]</t>
  </si>
  <si>
    <t>"ornice na MDP 30,45 = 30,450 [A] "_x000d_
 "zemina na MDP - odečet frézování 197,89-23,9 = 173,990 [B] "_x000d_
 "Mezisoučet = 204,440 [C] "_x000d_
 "Celkem "204,44 = 204,440 [D]</t>
  </si>
  <si>
    <t>"plochy živičné, dlážděné a sjezdy 646,31 = 646,310 [A] "_x000d_
 "Celkem "646,31 = 646,310 [B]</t>
  </si>
  <si>
    <t>"cca 10l/m2 x 5x zálivka 150*0,010*5 = 7,500 [A] "_x000d_
 "Celkem "7,5 = 7,500 [B]</t>
  </si>
  <si>
    <t>56310</t>
  </si>
  <si>
    <t>VOZOVKOVÉ VRSTVY Z MECHANICKY ZPEVNĚNÉHO KAMENIVA</t>
  </si>
  <si>
    <t>"Konstrukce vozovky stezky pro pěší a cyklisty 287*1,10*0,20 = 63,140 [A] "_x000d_
 "Konstrukce chodník ze zámkové dlažby (46+1)*1,10*0,20 = 10,340 [B] "_x000d_
 "Mezisoučet = 73,480 [D] "_x000d_
 "Celkem "73,48 = 73,480 [D]</t>
  </si>
  <si>
    <t>"Konstrukce vozovky stezky pro pěší a cyklisty 287*1,05*0,15 = 45,203 [A] "_x000d_
 "Konstrukce chodník ze zámkové dlažby (46+1)*1,05*0,15 = 7,403 [B] "_x000d_
 "Sjezdy recyklat 87*1,05*0,25 = 22,838 [C] "_x000d_
 "Mezisoučet = 75,444 [D] "_x000d_
 "Celkem "75,444 = 75,444 [E]</t>
  </si>
  <si>
    <t>56362</t>
  </si>
  <si>
    <t>VOZOVKOVÉ VRSTVY Z RECYKLOVANÉHO MATERIÁLU TL DO 100MM</t>
  </si>
  <si>
    <t>Konstrukce vozovky stezky pro pěší a cyklisty</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</si>
  <si>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</si>
  <si>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574A55</t>
  </si>
  <si>
    <t>ASFALTOVÝ BETON PRO OBRUSNÉ VRSTVY ACO 16 TL. 60MM</t>
  </si>
  <si>
    <t>582611</t>
  </si>
  <si>
    <t>KRYTY Z BETON DLAŽDIC SE ZÁMKEM ŠEDÝCH TL 60MM DO LOŽE Z KAM</t>
  </si>
  <si>
    <t>Konstrukce chodník ze zámkové dlažby</t>
  </si>
  <si>
    <t>58261A</t>
  </si>
  <si>
    <t>KRYTY Z BETON DLAŽDIC SE ZÁMKEM BAREV RELIÉF TL 60MM DO LOŽE Z KAM</t>
  </si>
  <si>
    <t>9111B1</t>
  </si>
  <si>
    <t>ZÁBRADLÍ SILNIČNÍ SE SVISLOU VÝPLNÍ - DODÁVKA A MONTÁŽ</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</si>
  <si>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</si>
  <si>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91710</t>
  </si>
  <si>
    <t>OBRUBY Z BETONOVÝCH PALISÁD</t>
  </si>
  <si>
    <t>"délka x výška x odhad šířky 44,5*1,2*0,16 = 8,544 [A] "_x000d_
 "Celkem "8,544 = 8,544 [B]</t>
  </si>
  <si>
    <t>Položka zahrnuje:
- dodání a pokládku betonových palisád o rozměrech předepsaných zadávací dokumentací
- betonové lože i boční betonovou opěrku
Položka nezahrnuje:
- x</t>
  </si>
  <si>
    <t>SO 11-50-03</t>
  </si>
  <si>
    <t>"dle pol. 11372 "(155*0,1)*2,2 = 34,100 [A]</t>
  </si>
  <si>
    <t>"rozměry x koef. - obruby "192*(0,25*0,15)*2,4 = 17,280 [A]_x000d_
 "zámková dlažba "6,48*2,4 = 15,552 [B]_x000d_
 "Mezisoučet "32.832000 = 32,832 [D]</t>
  </si>
  <si>
    <t>"Vybourání zamkové dlažby "108*0,06 = 6,480 [A]</t>
  </si>
  <si>
    <t>41+49+45+57 = 192,000 [A]</t>
  </si>
  <si>
    <t>"s odvozem na recyklační středisko "155*0,10 = 15,500 [A]</t>
  </si>
  <si>
    <t>"dle výpočtu kubatur "(3,88+18,1+44,2+124+19)*0,15 = 31,377 [A]</t>
  </si>
  <si>
    <t>"dle výkazu výměr - odečet frézování "189,56-15,5 = 174,060 [A]</t>
  </si>
  <si>
    <t>"do násypu "185,20 = 185,200 [A]</t>
  </si>
  <si>
    <t>"ornice na MDP "31,377 = 31,377 [A]_x000d_
 "zemina na MDP - odečet frézování "189,56-15,5 = 174,060 [B]_x000d_
 "Mezisoučet "205.437000 = 205,437 [C]</t>
  </si>
  <si>
    <t>"plochy živičné, dlážděné "522,20 = 522,200 [A]</t>
  </si>
  <si>
    <t>"cca 10l/m2 x 5x zálivka "308*0,010*5 = 15,400 [A]</t>
  </si>
  <si>
    <t>"Konstrukce vozovky stezky pro pěší a cyklisty "186*1,10*0,20 = 40,920 [A]_x000d_
 "Konstrukce chodník ze zámkové dlažby "(161,5+9,5)*1,10*0,20 = 37,620 [B]_x000d_
 "Mezisoučet "78.540000 = 78,540 [D]</t>
  </si>
  <si>
    <t>"Konstrukce vozovky stezky pro pěší a cyklisty "186*1,05*0,15 = 29,295 [A]_x000d_
 "Konstrukce chodník ze zámkové dlažby "(161,5+9,5)*1,05*0,15 = 26,933 [B]_x000d_
 "Mezisoučet "56.228000 = 56,228 [D]</t>
  </si>
  <si>
    <t>58101</t>
  </si>
  <si>
    <t>R</t>
  </si>
  <si>
    <t>PŘÍPLATEK ZA ÚPRAVU POVRCHU CEMENTOBET KRYTU RAŽBOU</t>
  </si>
  <si>
    <t>chodník</t>
  </si>
  <si>
    <t>95 = 95,000 [A]</t>
  </si>
  <si>
    <t>Položka zahrnuje:
- předepsanou povrchovou úpravu
Položka nezahrnuje:
- žádný materiál</t>
  </si>
  <si>
    <t>582612</t>
  </si>
  <si>
    <t>KRYTY Z BETON DLAŽDIC SE ZÁMKEM ŠEDÝCH TL 80MM DO LOŽE Z KAM</t>
  </si>
  <si>
    <t>58261B</t>
  </si>
  <si>
    <t>KRYTY Z BETON DLAŽDIC SE ZÁMKEM BAREV RELIÉF TL 80MM DO LOŽE Z KAM</t>
  </si>
  <si>
    <t>74B922</t>
  </si>
  <si>
    <t>PŘELOŽENÍ SLOUPU VO</t>
  </si>
  <si>
    <t>1. Položka obsahuje:
 – demontáž a následnou montáž jakékoliv TP
 – konečnou regulaci stožáru po jeho zatížení
2. Položka neobsahuje:
 X
3. Způsob měření:
Udává se počet kusů kompletní montážní práce.</t>
  </si>
  <si>
    <t>914921</t>
  </si>
  <si>
    <t>SLOUPKY A STOJKY DOPRAVNÍCH ZNAČEK Z OCEL TRUBEK DO PATKY - DODÁVKA A MONTÁŽ</t>
  </si>
  <si>
    <t>Položka zahrnuje:
- sloupky
- upevňovací zařízení
- osazení (betonová patka, zemní práce)
Položka nezahrnuje:
- x</t>
  </si>
  <si>
    <t>SO 11-50-04.a</t>
  </si>
  <si>
    <t>SO 11-50-04</t>
  </si>
  <si>
    <t>"dle pol. 11372 "7,2*2,2 = 15,840 [A]</t>
  </si>
  <si>
    <t>"rozměry x koef. - obruby "34,05*(0,25*0,15)*2,4 = 3,065 [A]_x000d_
 "siln. dílce "447*0,15*2,4 = 160,920 [B]_x000d_
 "Mezisoučet "163.985000 = 163,985 [C]</t>
  </si>
  <si>
    <t>"dle pol. 11332 "37,6*2,2 = 82,720 [A]</t>
  </si>
  <si>
    <t>11313</t>
  </si>
  <si>
    <t>ODSTRANĚNÍ KRYTU ZPEVNĚNÝCH PLOCH S ASFALTOVÝM POJIVEM</t>
  </si>
  <si>
    <t>"odtěžení recyklátu v chodníku "200*0,1 = 20,000 [A]</t>
  </si>
  <si>
    <t>11316</t>
  </si>
  <si>
    <t>ODSTRANĚNÍ KRYTU ZPEVNĚNÝCH PLOCH ZE SILNIČNÍCH DÍLCŮ</t>
  </si>
  <si>
    <t>"odtěžení proviz. komunikace "447*0,15 = 67,050 [A]</t>
  </si>
  <si>
    <t>11332</t>
  </si>
  <si>
    <t>ODSTRANĚNÍ PODKLADŮ ZPEVNĚNÝCH PLOCH Z KAMENIVA NESTMELENÉHO</t>
  </si>
  <si>
    <t>"Výkop sjezdy štěrky+lože pod živici "0,4*49+(72*0,25) = 37,600 [A]_x000d_
 "odtěžení proviz.komunikace - lože "(200+447)*1,5*0,25 = 242,625 [B]_x000d_
 "Mezisoučet "280.225000 = 280,225 [D]</t>
  </si>
  <si>
    <t>11372E</t>
  </si>
  <si>
    <t>FRÉZOVÁNÍ ZPEVNĚNÝCH PLOCH ASFALT DROBNÝCH OPRAV A PLOŠ ROZPADŮ DO 500M2</t>
  </si>
  <si>
    <t>"s odvozem na recyklační středisko "72*0,1 = 7,200 [A]</t>
  </si>
  <si>
    <t>"dle výpočtu kubatur "(97+41)*0,15 = 20,700 [A]</t>
  </si>
  <si>
    <t>"odečet odhumusování "323,76-20,7 = 303,060 [A]</t>
  </si>
  <si>
    <t>"do AZ "0 = 0,000 [A]_x000d_
 "do násypu "18,84 = 18,840 [B]_x000d_
 "Mezisoučet "18.840000 = 18,840 [C]</t>
  </si>
  <si>
    <t>"ornice na MDP "20,7 = 20,700 [A]_x000d_
 "zemina na MDP "303,06 = 303,060 [B]_x000d_
 "Mezisoučet "323.760000 = 323,760 [C]</t>
  </si>
  <si>
    <t>18222R</t>
  </si>
  <si>
    <t>Vč. nákupu mat.</t>
  </si>
  <si>
    <t>20,7/0,15 = 138,000 [A]</t>
  </si>
  <si>
    <t>"cca 10l/m2 x 5x zálivka "138*0,010*5 = 6,900 [A]</t>
  </si>
  <si>
    <t>"DLE ÚPRAVY PLÁNĚ "571,63 = 571,630 [A]</t>
  </si>
  <si>
    <t>"pod silniční panely "447*1,10*0,24 = 118,008 [A]_x000d_
 "chodník "200*1,10*0,25 = 55,000 [B]_x000d_
 "Mezisoučet "173.008000 = 173,008 [C]</t>
  </si>
  <si>
    <t>572731</t>
  </si>
  <si>
    <t>DVOUVRSTVÝ ASFALTOVÝ NÁTĚR DO 1,5KG/M2</t>
  </si>
  <si>
    <t>chodník - možno vypustit při pokládce nad 20°C</t>
  </si>
  <si>
    <t>Položka zahrnuje:
- dodání všech předepsaných materiálů pro nátěry v předepsaném množství
- provedení dle předepsaného technologického předpisu
- zřízení vrstvy bez rozlišení šířky, pokládání vrstvy po etapách
- úpravu napojení, ukončení
Položka nezahrnuje:
- x</t>
  </si>
  <si>
    <t>58301</t>
  </si>
  <si>
    <t>KRYT ZE SILNIČNÍCH DÍLCŮ (PANELŮ) TL 150MM</t>
  </si>
  <si>
    <t>"plochy ze silnič. dílců vč. lože tl. 50 mm "312+135 = 447,000 [A]</t>
  </si>
  <si>
    <t>74B92R</t>
  </si>
  <si>
    <t>PROVIZORNÍ PŘELOŽENÍ VO</t>
  </si>
  <si>
    <t>911CA0</t>
  </si>
  <si>
    <t>SVODIDLO BETON, ÚROVEŇ ZADRŽ N2 VÝŠ 0,5M - DODÁVKA A MONTÁŽ</t>
  </si>
  <si>
    <t>snížené betonové svodidlo</t>
  </si>
  <si>
    <t>42+18 = 60,000 [A]</t>
  </si>
  <si>
    <t>Položka zahrnuje:
- kompletní dodávku všech dílů betonového svodidla včetně spojovacích prvků
- osazení svodidla
- přechod na jiný typ svodidla nebo přes mostní závěr
Položka nezahrnuje:
- odrazky nebo retroreflexní fólie
- podkladní vrstvu
Způsob měření:
- vykazuje se délka svodidla v předepsané výšce, délka náběhů se nezapočítává</t>
  </si>
  <si>
    <t>SO 11-50-04.b</t>
  </si>
  <si>
    <t>02741</t>
  </si>
  <si>
    <t>PROVIZORNÍ MOSTY</t>
  </si>
  <si>
    <t>Kompletní provedení konstrukce provizorního přemostění sys. TMS s chodníkem (varianta Z 2p 2s - nosníky dvoupatrové dvoustěnné se ztužidly mezi příčníky) dle TP 220, vč. nájmu, zajištění jeho bezpečného a bezproblémového provozu v souladu se všemi požadavky projektu, legislativy apod., po celou dobu stavby až do převedení dopravy na novou komunikaci a následné odstranění celé konstrukce vč. uvedení dotčenéhých ploch do původního stavu. Bližší specifikace viz Technická zpráva a výkresová část PD.</t>
  </si>
  <si>
    <t>"plocha nosné kce proviz. mostu, viz TZ a výkr. proviz. přemostění: "5,67"m"*42"m""m2" = 238,140 [A]</t>
  </si>
  <si>
    <t>zahrnuje veškeré náklady spojené s objednatelem požadovanými zařízeními</t>
  </si>
  <si>
    <t>"siln. dílce "16,2*2,4"t/m3""t" = 38,880 [A]</t>
  </si>
  <si>
    <t>"dle pol. 11332: "102,021*2,2"t/m3""t" = 224,446 [A]</t>
  </si>
  <si>
    <t>"viz pol. 27512: "16,2"m3" = 16,200 [A]</t>
  </si>
  <si>
    <t>"viz pol. 45157: "102,021"m3" = 102,021 [A]</t>
  </si>
  <si>
    <t>27512</t>
  </si>
  <si>
    <t>HRANICE PODPĚRNÉ Z DÍLCŮ ŽELEZOBETONOVÝCH</t>
  </si>
  <si>
    <t>"panelová rovnanina pro uložení NK provizoria: "6*(3*3*0,3)"m3" = 16,200 [A]</t>
  </si>
  <si>
    <t>"pod panelovou rovnaninu, viz výkr. proviz. přemostění: "4*1,76"m2"*4,4+2*4,12"m2"*8,622"m3" = 102,021 [A]</t>
  </si>
  <si>
    <t>Doplnění sys. TMS (který neobsahuje bezpečnostní zábradlí) o zábradlí proti pádu osob z mostu z pletiva, jehož napínací dráty budou kotveny k příhradové konstrukci mostu. Minimální výška horní hrany pletiva je 1,1 m.</t>
  </si>
  <si>
    <t>"`zábradlí` proti pádu osob z TMS, viz TZ a výkr. proviz. přemostění: "42*1,1"m2" = 46,200 [A]</t>
  </si>
  <si>
    <t>94890</t>
  </si>
  <si>
    <t>PODPĚRNÉ SKRUŽE - ZŘÍZENÍ A ODSTRANĚNÍ</t>
  </si>
  <si>
    <t>Konstrukce pilíře provizorního přemostění sys. PIŽMO vč. úlož. prahu tvořeného roštovými nosníky. Kompletní provedení vč. dovozu, montáže, údržby, opotřebení (nájemné), demontáže, konzervace a odvozu.</t>
  </si>
  <si>
    <t>"podpěra P2, viz TZ a výkr. proviz. přemostění: "5,92*2,4*6,4"m3op" = 90,931 [A]</t>
  </si>
  <si>
    <t>SO 11-50-05</t>
  </si>
  <si>
    <t>do AZ</t>
  </si>
  <si>
    <t>"dle pol. 11372 "18*2,2 = 39,600 [A]</t>
  </si>
  <si>
    <t>"betonový žlab "(31*0,2)*2,4 = 14,880 [A]</t>
  </si>
  <si>
    <t>"lože komunikace "(180*0,3)*2,2 = 118,800 [A]</t>
  </si>
  <si>
    <t>11325</t>
  </si>
  <si>
    <t>ODSTRANĚNÍ PŘÍKOPŮ A RIGOLŮ Z MONOLIT BETONU</t>
  </si>
  <si>
    <t>"vybourání stavajícího betonového žlabu "31*0,2 = 6,200 [A]</t>
  </si>
  <si>
    <t xml:space="preserve">Položka zahrnuje:
- odstranění betonové konstrukce
- veškerou manipulaci s vybouranou sutí a s vybouranými hmotami vč. uložení na skládku. 
Položka nezahrnuje:
- odstranění nezpevněných podkladních konstrukcí, vykazuje se v pol. 11332.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</si>
  <si>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"Odtěžení lože komunikace zemina se štěrky 300 mm "180*0,30 = 54,000 [A]</t>
  </si>
  <si>
    <t>"s odvozem na recyklační středisko "180*0,10 = 18,000 [A]</t>
  </si>
  <si>
    <t>"dle výpočtu kubatur "49,62*0,15 = 7,443 [A]</t>
  </si>
  <si>
    <t>"dle výkazu výměr - odečet frézování "240,51-18 = 222,510 [A]</t>
  </si>
  <si>
    <t>"ornice zpět z MDP "27*0,15 = 4,050 [A]_x000d_
 "zemina do AZ "100,5 = 100,500 [B]_x000d_
 "Mezisoučet "104.550000 = 104,550 [C]</t>
  </si>
  <si>
    <t>"ornice na MDP "49,62*0,15 = 7,443 [A]_x000d_
 "zemina na MDP "240,51-18 = 222,510 [B]_x000d_
 "Mezisoučet "229.953000 = 229,953 [C]</t>
  </si>
  <si>
    <t>"cca 10l/m2 x 5x zálivka "27*0,010*5 = 1,350 [A]</t>
  </si>
  <si>
    <t>"ŠD - VOZOVKA živičná "213*1,07*0,20 = 45,582 [A]_x000d_
 "ŠD 0/63 - vozovka živičná "213*1,10*0,20 = 46,860 [B]_x000d_
 "dlážděné odrazy "8*0,15 = 1,200 [C]_x000d_
 "Mezisoučet "93.642000 = 93,642 [D]</t>
  </si>
  <si>
    <t>572123</t>
  </si>
  <si>
    <t>INFILTRAČNÍ POSTŘIK Z EMULZE DO 1,0KG/M2</t>
  </si>
  <si>
    <t>213*1,05 = 223,650 [A]</t>
  </si>
  <si>
    <t>572213</t>
  </si>
  <si>
    <t>SPOJOVACÍ POSTŘIK Z EMULZE DO 0,5KG/M2</t>
  </si>
  <si>
    <t>574A43</t>
  </si>
  <si>
    <t>ASFALTOVÝ BETON PRO OBRUSNÉ VRSTVY ACO 11 TL. 50MM</t>
  </si>
  <si>
    <t>574C56</t>
  </si>
  <si>
    <t>ASFALTOVÝ BETON PRO LOŽNÍ VRSTVY ACL 16+, 16S TL. 60MM</t>
  </si>
  <si>
    <t>213*1,02 = 217,260 [A]</t>
  </si>
  <si>
    <t>58222</t>
  </si>
  <si>
    <t>DLÁŽDĚNÉ KRYTY Z DROBNÝCH KOSTEK DO LOŽE Z MC</t>
  </si>
  <si>
    <t>"dlážděné odrazy DL 60 mm "8*0,15 = 1,200 [A]</t>
  </si>
  <si>
    <t>58910</t>
  </si>
  <si>
    <t>VÝPLŇ SPAR ASFALTEM</t>
  </si>
  <si>
    <t>VÝPLŇ SPAR PRUŽNOU EMULZÍ</t>
  </si>
  <si>
    <t>93547</t>
  </si>
  <si>
    <t>ŽLABY Z DÍLCŮ Z POLYMERBETONU SVĚTLÉ ŠÍŘKY DO 500MM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</si>
  <si>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</si>
  <si>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SO 11-50-06</t>
  </si>
  <si>
    <t>"dle pol. 11372 "28*2,2 = 61,600 [A]</t>
  </si>
  <si>
    <t>"zatravnovací dlažba "1,3*2,4 = 3,120 [A]</t>
  </si>
  <si>
    <t>"lože komunikace "89,1*2,2 = 196,020 [A]</t>
  </si>
  <si>
    <t>Vybourání zatravňovací dlažby</t>
  </si>
  <si>
    <t>13*0,10 = 1,300 [A]</t>
  </si>
  <si>
    <t>"Odtěžení lože komunikace zemina se štěrky 300 mm "(280+17)*0,30 = 89,100 [A]</t>
  </si>
  <si>
    <t>"s odvozem na recyklační středisko "280*0,10 = 28,000 [A]</t>
  </si>
  <si>
    <t>"dle výpočtu kubatur "(14,74+9,22+30,9)*0,15 = 8,229 [A]</t>
  </si>
  <si>
    <t>"dle výkazu výměr - odečet frézování "397,78-28 = 369,780 [A]</t>
  </si>
  <si>
    <t>"ornice zpět z MDP "46*0,15 = 6,900 [A]_x000d_
 "zemina do AZ "192,62 = 192,620 [B]_x000d_
 "Mezisoučet "199.520000 = 199,520 [C]</t>
  </si>
  <si>
    <t>"ornice na MDP "54,86*0,15 = 8,229 [A]_x000d_
 "zemina na MDP "369,78 = 369,780 [B]_x000d_
 "Mezisoučet "378.009000 = 378,009 [C]</t>
  </si>
  <si>
    <t>"cca 10l/m2 x 5x zálivka "46*0,010*5 = 2,300 [A]</t>
  </si>
  <si>
    <t>"ŠD - vozovka živičná "303*1,07*0,20 = 64,842 [A]_x000d_
 "ŠD 0/63 - vozovka živičná "303*1,10*0,20 = 66,660 [B]_x000d_
 "chodník + nevidomí "(6,12+0,7)*0,15 = 1,023 [C]_x000d_
 "Mezisoučet "132.525000 = 132,525 [D]</t>
  </si>
  <si>
    <t>303*1,05 = 318,150 [A]</t>
  </si>
  <si>
    <t>303*1,02 = 309,060 [A]</t>
  </si>
  <si>
    <t>582622</t>
  </si>
  <si>
    <t>KRYTY Z BETON DLAŽDIC SE ZÁMKEM ŠEDÝCH TL 80MM DO LOŽE Z MC</t>
  </si>
  <si>
    <t>Chodník</t>
  </si>
  <si>
    <t>SO 11-50-07</t>
  </si>
  <si>
    <t>"dle pol. 11372 "112*2,2 = 246,400 [A]</t>
  </si>
  <si>
    <t>"dle pol. 11332 "463,895*2,2 = 1020,569 [A]</t>
  </si>
  <si>
    <t>"odkop štěrkové sjezdy "0,5*221,32 = 110,660 [A]_x000d_
 "Odtěžení lože komunikace zemina se štěrky 300 mm "(1120+191,5*0,3)*0,3 = 353,235 [B]_x000d_
 "Mezisoučet "463.895000 = 463,895 [C]</t>
  </si>
  <si>
    <t>"s odvozem na recyklační středisko "1120*0,10 = 112,000 [A]</t>
  </si>
  <si>
    <t>"dle výpočtu kubatur "907,53*0,15 = 136,130 [A]</t>
  </si>
  <si>
    <t>"dle výkazu výměr - odečet frézování a odkopu "2545,58-112-353,235 = 2080,345 [A]</t>
  </si>
  <si>
    <t>"ornice zpět z MDP "907,53*0,15 = 136,130 [A]_x000d_
 "zemina do AZ "882,95 = 882,950 [B]_x000d_
 "Mezisoučet "1019.080000 = 1019,080 [C]</t>
  </si>
  <si>
    <t>12932</t>
  </si>
  <si>
    <t>ČIŠTĚNÍ PŘÍKOPŮ OD NÁNOSU DO 0,5M3/M</t>
  </si>
  <si>
    <t>Reprofilace příkopů</t>
  </si>
  <si>
    <t>"ornice na MDP "136,13 = 136,130 [A]_x000d_
 "zemina na MDP "2080,345 = 2080,345 [B]_x000d_
 "Mezisoučet "2216.475000 = 2216,475 [C]</t>
  </si>
  <si>
    <t>dle kubatur</t>
  </si>
  <si>
    <t>"cca 10l/m2 x 5x zálivka "907,53*0,010*5 = 45,377 [A]</t>
  </si>
  <si>
    <t>112*((0,3+0,4)*2) = 156,800 [A]</t>
  </si>
  <si>
    <t>451114</t>
  </si>
  <si>
    <t>PODKL A VÝPLŇ VRSTVY Z DÍLCŮ BETON DO C25/30</t>
  </si>
  <si>
    <t>"podklad pod troubou "0,178*8,568 = 1,525 [A]</t>
  </si>
  <si>
    <t>"pod dlažbu na vtoku a výtoku "2*5,0*0,10 = 1,000 [A]</t>
  </si>
  <si>
    <t>"polštář pod propustkem tl. 200mm "0,30*8,57 = 2,571 [A]</t>
  </si>
  <si>
    <t>"u propustku pod dlažbou "2*5,0*0,10 = 1,000 [A]</t>
  </si>
  <si>
    <t>461114</t>
  </si>
  <si>
    <t>PATKY Z DÍLCŮ BETON DO C25/30</t>
  </si>
  <si>
    <t>"podkladní prahy pod trouby propustku - plocha v pod.řezu x hloubka x počet "0,12*0,14*10 = 0,168 [A]</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</si>
  <si>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</si>
  <si>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"u propustku "2*5,0*0,20 = 2,000 [A]</t>
  </si>
  <si>
    <t>467384</t>
  </si>
  <si>
    <t>STUPNĚ A PRAHY VOD KORYT ZE ŽELBET DO C25/30 VČET VÝZT</t>
  </si>
  <si>
    <t>"základové ŽB prahy pod troubami propustku "(0,5*0,6*2,0)*2 = 1,200 [A]</t>
  </si>
  <si>
    <t xml:space="preserve">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
Položka nezahrnuje:
- x</t>
  </si>
  <si>
    <t>"ŠD - VOZOVKA živičná "1245*1,07*0,20 = 266,430 [A]_x000d_
 "ŠD 0/63 - vozovka živičná "1245*1,15*0,20 = 286,350 [B]_x000d_
 "sjezdy "221,32*0,25 = 55,330 [C]_x000d_
 "Mezisoučet "608.110000 = 608,110 [D]</t>
  </si>
  <si>
    <t>1245*1,07 = 1332,150 [A]</t>
  </si>
  <si>
    <t>1245*1,02 = 1269,900 [A]</t>
  </si>
  <si>
    <t>9113C1</t>
  </si>
  <si>
    <t>SVODIDLO OCEL SILNIČ JEDNOSTR, ÚROVEŇ ZADRŽ H2 - DODÁVKA A MONTÁŽ</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</si>
  <si>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</si>
  <si>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91228</t>
  </si>
  <si>
    <t>SMĚROVÉ SLOUPKY Z PLAST HMOT VČETNĚ ODRAZNÉHO PÁSKU</t>
  </si>
  <si>
    <t>"červené "4 = 4,000 [A]_x000d_
 "odečet nástavců na svodidlech "6-3 = 3,000 [B]_x000d_
 "Mezisoučet "7.000000 = 7,000 [C]</t>
  </si>
  <si>
    <t>Položka zahrnuje:
- dodání a osazení sloupku včetně nutných zemních prací
- vnitrostaveništní a mimostaveništní doprava
- odrazky plastové nebo z retroreflexní fólie
Položka nezahrnuje:
- x</t>
  </si>
  <si>
    <t>91238</t>
  </si>
  <si>
    <t>SMĚROVÉ SLOUPKY Z PLAST HMOT - NÁSTAVCE NA SVODIDLA VČETNĚ ODRAZNÉHO PÁSKU</t>
  </si>
  <si>
    <t>153/50 = 3,060 [A]</t>
  </si>
  <si>
    <t>91355</t>
  </si>
  <si>
    <t>EVIDENČNÍ ČÍSLO MOSTU</t>
  </si>
  <si>
    <t>Značka s číslem podjezdu (35011-2)</t>
  </si>
  <si>
    <t>Položka zahrnuje:
- štítek s evidenčním číslem mostu
- sloupek dopravní značky včetně osazení a nutných zemních prací a zabetonování
Položka nezahrnuje:
- x</t>
  </si>
  <si>
    <t>9183D2</t>
  </si>
  <si>
    <t>PROPUSTY Z TRUB DN 600MM ŽELEZOBETONOVÝCH</t>
  </si>
  <si>
    <t>"Propustek DN 600 sjezdu se šikmími čely "9,56 = 9,560 [A]</t>
  </si>
  <si>
    <t>"odvodnovací žlab dle situace "51+56 = 107,000 [A]</t>
  </si>
  <si>
    <t>SO 11-59-01</t>
  </si>
  <si>
    <t>91000</t>
  </si>
  <si>
    <t>DIO - Dopravně inženýrká opatření</t>
  </si>
  <si>
    <t>SO 11-60-01</t>
  </si>
  <si>
    <t>15.750000 = 15,750 [A]</t>
  </si>
  <si>
    <t>21.870000 = 21,870 [A]</t>
  </si>
  <si>
    <t>"((160+68)*1,5*2)/2=172 [A]"</t>
  </si>
  <si>
    <t>13283</t>
  </si>
  <si>
    <t>HLOUBENÍ RÝH ŠÍŘ DO 2M PAŽ I NEPAŽ TŘ. II</t>
  </si>
  <si>
    <t>141733</t>
  </si>
  <si>
    <t>PROTLAČOVÁNÍ POTRUBÍ Z PLAST HMOT DN DO 150MM</t>
  </si>
  <si>
    <t>426.430 = 426,430 [A]</t>
  </si>
  <si>
    <t>426.000000 = 426,000 [A]</t>
  </si>
  <si>
    <t>23217A</t>
  </si>
  <si>
    <t>ŠTĚTOVÉ STĚNY BERANĚNÉ Z KOVOVÝCH DÍLCŮ DOČASNÉ (PLOCHA)</t>
  </si>
  <si>
    <t xml:space="preserve">Položka zahrnuje: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</si>
  <si>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23717A</t>
  </si>
  <si>
    <t>ODSTRANĚNÍ ŠTĚTOVÝCH STĚN Z KOVOVÝCH DÍLCŮ V PLOŠE</t>
  </si>
  <si>
    <t>Položka zahrnuje:
- odstranění stěn včetně odvozu a uložení na skládku
Položka nezahrnuje:
- x</t>
  </si>
  <si>
    <t>567303</t>
  </si>
  <si>
    <t>VRSTVY PRO OBNOVU A OPRAVY ZE ŠTĚRKODRTI</t>
  </si>
  <si>
    <t>249.000000 = 249,000 [A]</t>
  </si>
  <si>
    <t>567304</t>
  </si>
  <si>
    <t>VRSTVY PRO OBNOVU A OPRAVY ZE ŠTĚRKOPÍSKU</t>
  </si>
  <si>
    <t>271.000000 = 271,000 [A]</t>
  </si>
  <si>
    <t xml:space="preserve">"pod plastové šachty 1.1*1.1*0.15*7=1,271 [A]     "_x000d_
 "Celkem: A=1,271 [B]"</t>
  </si>
  <si>
    <t xml:space="preserve">"lože pro kabelovody štěrkopísek      "_x000d_
 "beton šachty(160+68)*1*0.15=  34,2"</t>
  </si>
  <si>
    <t>46-M</t>
  </si>
  <si>
    <t>Zemní práce při extr.mont.pracích</t>
  </si>
  <si>
    <t xml:space="preserve">"dvouplášťové korugované chráničky  prům. 160/136 mm      "_x000d_
 "((13*15)+68+160)*1.15"</t>
  </si>
  <si>
    <t>1386.000000 = 1386,000 [A]</t>
  </si>
  <si>
    <t>R34573</t>
  </si>
  <si>
    <t>Dodávka multikanál z polyethylenu (HDPE) 9W-42, vč.tvarovek,adaptérů, těsnení spojů (2*těsnění+ 8 svorek) a přesunu hmot.</t>
  </si>
  <si>
    <t xml:space="preserve">"ztratné 10 %      "_x000d_
 "68*1.10"</t>
  </si>
  <si>
    <t xml:space="preserve">1. Položka obsahuje:  
 – kompletní dodávku souvisejícího příslušenství včetně potřebného drobného montážního materiálu  
2. Položka neobsahuje:
 X</t>
  </si>
  <si>
    <t>Dodávka multikanál z polyethylenu (HDPE) 6W-42, vč.tvarovek,adaptérů, těsnení spojů (2*těsnění+ 8 svorek) a přesunu hmot.</t>
  </si>
  <si>
    <t xml:space="preserve">"ztratné 5 %      "_x000d_
 "160*2*1.10"</t>
  </si>
  <si>
    <t>R345731490</t>
  </si>
  <si>
    <t>víko přístupové komory kabelovodu 1100x1095 BETON</t>
  </si>
  <si>
    <t>"KŠ 1, 2. 5, 6, 7 , 9, 10 - pro zámkovou dlažbu =6,000 [A]"</t>
  </si>
  <si>
    <t>R3457315</t>
  </si>
  <si>
    <t>Dodávka šachty plastové 1100 x 1690x1220 mm</t>
  </si>
  <si>
    <t>"KŠ 1, 2. 5, 6, 7 , 9, 10=7,000 [A]"</t>
  </si>
  <si>
    <t xml:space="preserve">1. Položka obsahuje:  
 – kompletní dodávku souvisejícího příslušenství včetně potřebného drobného montážního materiálu  
2. Položka neobsahuje:
 X</t>
  </si>
  <si>
    <t>R34573159</t>
  </si>
  <si>
    <t>víko přístupové komory kabelovodu 1100x1695 BETON</t>
  </si>
  <si>
    <t>"KŠ 1 - betonový poklop =1,000 [A]"</t>
  </si>
  <si>
    <t>R46053113</t>
  </si>
  <si>
    <t>Osazení kabelové komory z dílu HDPE plochy do 2,0 m2 hl do 1,3 m pro běžné zatížení</t>
  </si>
  <si>
    <t xml:space="preserve">1. Položka obsahuje:  
 – kompletní  montáž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</si>
  <si>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</si>
  <si>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</si>
  <si>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</si>
  <si>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 xml:space="preserve">"plastové chráničky prům. 160  =465,000 [A]"</t>
  </si>
  <si>
    <t xml:space="preserve">1. Položka obsahuje:  
 – kompletní montáž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</si>
  <si>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R460771113</t>
  </si>
  <si>
    <t>Osazení multikanálů plastových do rýhy bez obsypu bez výkopových prací 2 x 6 nebo 9-cestných</t>
  </si>
  <si>
    <t>Osazení kabelových multikanálů plastových včetně osazení, utěsnění a spojování do rýhy, bez výkopových prací bez obsypu 2 x 6 nebo 9-cestných</t>
  </si>
  <si>
    <t>"multikanály standardní =228 [A]"</t>
  </si>
  <si>
    <t>R460822111</t>
  </si>
  <si>
    <t>Bednění stěn tělesa trubkového kabelovodu v otevřeném výkopu</t>
  </si>
  <si>
    <t xml:space="preserve">"pro obetonování v  trase - srovnatelná položka     "_x000d_
 "13*1,5*2,5"</t>
  </si>
  <si>
    <t>Úpravy povrchů, podlahy a osazování výplní</t>
  </si>
  <si>
    <t>631312</t>
  </si>
  <si>
    <t>MAZANINA Z PROSTÉHO BETONU C12/15</t>
  </si>
  <si>
    <t xml:space="preserve">"mazanina uvnitř betonových šachet      "_x000d_
 " (2.7*2.7)*0.15*3"</t>
  </si>
  <si>
    <t xml:space="preserve">Položka zahrnuje:
- dodání čerstvého betonu (betonové  směsi) požadované kvality
- uložení do požadovaného tvaru při jakékoliv hustotě výztuže, konzistenci čerstvého betonu a způsobu hutnění
-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</si>
  <si>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711</t>
  </si>
  <si>
    <t>Izolace proti vodě, vlhkosti a plynům</t>
  </si>
  <si>
    <t>R711</t>
  </si>
  <si>
    <t>D+M nátěr, vč přesunu hmot.</t>
  </si>
  <si>
    <t>D+M nátěru ASOL F, vč přesunu hmot.</t>
  </si>
  <si>
    <t>"106,110 [A]"</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</si>
  <si>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</si>
  <si>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741736</t>
  </si>
  <si>
    <t>KALOVÉ ČERPADLO 500-1000 W, 230 V, S TEPELNOU OCHRANOU</t>
  </si>
  <si>
    <t>1. Položka obsahuje:
 – připojení k napájecí síti
2. Položka neobsahuje:
 X
3. Způsob měření:
Udává se počet kusů kompletní konstrukce nebo práce.</t>
  </si>
  <si>
    <t>R80006</t>
  </si>
  <si>
    <t>D+M kompl. kce prefa šachty 2700/2700/2600 mm, vč. uzamykatelného poklopu, nátěru profilů pozink a přesunu hmot.</t>
  </si>
  <si>
    <t xml:space="preserve">"KŠ 3,4,8 -  víko pro zámkovou dlažbu =3,000 [B]"</t>
  </si>
  <si>
    <t>R89894</t>
  </si>
  <si>
    <t>D+M kabelových roštů š. 400 mm ( průměr drátů 6mm2), s povrchovou úpravou žárovým zinkováním, nebo provedení nerez, vč. přesunu hmot.</t>
  </si>
  <si>
    <t xml:space="preserve">"KŠ3=45,000 [A]     "_x000d_
 "KŠ4=45,000 [B]     "_x000d_
 "KŠ8=42,000 [C]     "_x000d_
 "Celkem: A+B+C=132,000 [N]"</t>
  </si>
  <si>
    <t>R89898</t>
  </si>
  <si>
    <t>D+M hliníkového skládacího žebříku dl. 3,0 m, vč. přesunu hmot.</t>
  </si>
  <si>
    <t>"3=3,000 [A]"</t>
  </si>
  <si>
    <t>R89902</t>
  </si>
  <si>
    <t>D+M kabelových tlakových ucpávek chrániček proti průniku vody.</t>
  </si>
  <si>
    <t>"viz. TZ=30,000 [A]"</t>
  </si>
  <si>
    <t>R89903</t>
  </si>
  <si>
    <t>D+M utěsnění multikanálů u vstupu do prefabrikovaných šachet</t>
  </si>
  <si>
    <t>"viz. TZ =20,000 [A]"</t>
  </si>
  <si>
    <t>990</t>
  </si>
  <si>
    <t>Poplatky za skládky</t>
  </si>
  <si>
    <t>310.000000 = 310,000 [A]</t>
  </si>
  <si>
    <t>375.000000 = 375,000 [A]</t>
  </si>
  <si>
    <t>SO 11-60-02</t>
  </si>
  <si>
    <t>"((160+68)*1,5*2)/2=172 [A] "_x000d_
 "Celkem "172 = 172,000 [B]</t>
  </si>
  <si>
    <t xml:space="preserve">"dvouplášťové korugované chráničky  prům. 160/136 mm     
((13*15)+68+160)*1.15 "_x000d_
 "Celkem "1120 = 1120,000 [B]</t>
  </si>
  <si>
    <t xml:space="preserve">"ztratné 10 %     
68*1.10 "_x000d_
 "Celkem "132 = 132,000 [B]</t>
  </si>
  <si>
    <t xml:space="preserve">1. Položka obsahuje:  
 – kompletní dodávku  včetně souvisejícího příslušenství a potřebného drobného montážního materiálu  
2. Položka neobsahuje:
 X</t>
  </si>
  <si>
    <t>"KŠ 1, 2. 5, 6, 7 , 9, 10 - pro zámkovou dlažbu =8,000 [A] "_x000d_
 "Celkem "8 = 8,000 [B]</t>
  </si>
  <si>
    <t xml:space="preserve">"plastové chráničky prům. 160  =465,000 [A] "_x000d_
 "Celkem "1120 = 1120,000 [B]</t>
  </si>
  <si>
    <t>"multikanály standardní =228 [A] "_x000d_
 "Celkem "132 = 132,000 [B]</t>
  </si>
  <si>
    <t xml:space="preserve">"mazanina uvnitř betonových šachet     
 (2.7*2.7)*0.15*8 "_x000d_
 "Celkem "8,748 = 8,748 [B]</t>
  </si>
  <si>
    <t>D+M nátěru, vč přesunu hmot.</t>
  </si>
  <si>
    <t>"106,110 [A] "_x000d_
 "Celkem "425 = 425,000 [B]</t>
  </si>
  <si>
    <t xml:space="preserve">,1. Položka obsahuje:  
 – kompletní dodávku a montáž včetně souvisejícího příslušenství a potřebného drobného montážního materiálu  
 – veškeré potřebné mechanizmy, včetně obsluhy, náklady na mzdy a přibližné (průměrné) náklady na pořízení potřebných materiálů včetně všech ostatních vedlejších nákladů  
2. Položka neobsahuje:
 X</t>
  </si>
  <si>
    <t>D+M kompl. kce prefa šachty 2700/2700/2600 mm, vč. uzamykatelného poklopu, nátěru, profilů pozink a přesunu hmot.</t>
  </si>
  <si>
    <t xml:space="preserve">"KŠ 3,4,8 -  víko pro zámkovou dlažbu =3,000 [B] "_x000d_
 "Celkem "8 = 8,000 [B]</t>
  </si>
  <si>
    <t xml:space="preserve">"KŠ3=45,000 [A]    
KŠ4=45,000 [B]    
KŠ8=42,000 [C]    
Celkem: A+B+C=132,000 [N] "_x000d_
 "Celkem "360 = 360,000 [B]</t>
  </si>
  <si>
    <t>"3=3,000 [A] "_x000d_
 "Celkem "8 = 8,000 [B]</t>
  </si>
  <si>
    <t>"viz. TZ=30,000 [A] "_x000d_
 "Celkem "90 = 90,000 [B]</t>
  </si>
  <si>
    <t>"viz. TZ =20,000 [A] "_x000d_
 "Celkem "90 = 90,000 [B]</t>
  </si>
  <si>
    <t>SO 11-71-01</t>
  </si>
  <si>
    <t>"755*0,35 = 264,250 [A]"</t>
  </si>
  <si>
    <t>64.000000 = 64,000 [A]</t>
  </si>
  <si>
    <t>18243</t>
  </si>
  <si>
    <t>ZALOŽENÍ TRÁVNÍKU HYDROOSEVEM NA HLUŠINU</t>
  </si>
  <si>
    <t>152.150000 = 152,150 [A]</t>
  </si>
  <si>
    <t>Položka zahrnuje:
 - dodání předepsané travní směsi, hydroosev na hlušinu, zalévání, první pokosení, to vše bez ohledu na sklon terénu
Položka nezahrnuje:
- x</t>
  </si>
  <si>
    <t>34223</t>
  </si>
  <si>
    <t>STĚNY A PŘÍČKY VÝPLŇ A ODDĚL Z CIHEL PÁLENÝCH</t>
  </si>
  <si>
    <t>"2.008 1,2*2,1*0,3 = 0,756 [A] "_x000d_
 "Mezisoučet = 0,756 [B] "_x000d_
 "2.009 1,2*2,1*0,3 = 0,756 [C] "_x000d_
 "2.009 0,9*2,1*0,45 = 0,851 [D] "_x000d_
 "2.009 1,2*2,1*0,3 = 0,756 [E] "_x000d_
 "Mezisoučet = 2,363 [F] "_x000d_
 "2.010 1,65*1,32*0,3+4,1*(1,32+0,3)/2*0,3 = 1,650 [G] "_x000d_
 "Mezisoučet = 1,650 [H] "_x000d_
 "Celkové množství = 4,769"</t>
  </si>
  <si>
    <t xml:space="preserve">Položka zahrnuje:
- dodávku  předepsaného materiálu dle zadávací dokumentace
- spojovacího materiálu
- vyzdění do předepsaného tvaru
- mimostaveništní a vnitrostaveništní dopravu (rovněž přesuny), včetně naložení a složení,
Položka nezahrnuje:
- x</t>
  </si>
  <si>
    <t>417324</t>
  </si>
  <si>
    <t>ZTUŽUJÍCÍ PÁSY ZE ŽELEZOBETONU DO C25/30</t>
  </si>
  <si>
    <t>"D.2.2.1.1 - nový věnec odbourané zdi 15,6*0,45*0,25 = 1,755 [A]"</t>
  </si>
  <si>
    <t>62444</t>
  </si>
  <si>
    <t>ÚPRAVA POVRCHŮ VNĚJŠ KONSTR ZDĚNÝCH OMÍTKOU ŠTUKOVOU</t>
  </si>
  <si>
    <t>"2.013 - pohled Z 10,98 = 10,980 [A] "_x000d_
 "2.013 - pohled S 24,9 = 24,900 [B] "_x000d_
 "Celkové množství = 35,880"</t>
  </si>
  <si>
    <t>"2.008 4,45*3,0 = 13,350 [A]"</t>
  </si>
  <si>
    <t>76234</t>
  </si>
  <si>
    <t>BEDNĚNÍ STŘECH</t>
  </si>
  <si>
    <t>"2.012 1,8*4,35 = 7,830 [A]"</t>
  </si>
  <si>
    <t>Položka zahrnuje:
- kompletní konstrukci, včetně úprav řeziva (i impregnaci, povrchové úpravy a pod.)
- spojovací a ochranné prostředky, upevňovací prvky, lemování, lištování, spárování
- není-li zahrnut v jiných položkách, i nátěr konstrukcí, včetně úpravy povrchu před nátěrem
Položka nezahrnuje:
- x</t>
  </si>
  <si>
    <t>76411</t>
  </si>
  <si>
    <t>KRYTINA STŘECH Z POZINK PLECHU</t>
  </si>
  <si>
    <t>"2.012, 2.013 - K 1,8*4,35 = 7,830 [A]"</t>
  </si>
  <si>
    <t>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Položka nezahrnuje:
- x</t>
  </si>
  <si>
    <t>76421</t>
  </si>
  <si>
    <t>OPLECHOVÁNÍ A LEMOVÁNÍ KONSTRUKCÍ Z POZINKOVANÉHO PLECHU</t>
  </si>
  <si>
    <t>"2.014 - K4 15,6*0,58 = 9,048 [A]"</t>
  </si>
  <si>
    <t>764572</t>
  </si>
  <si>
    <t>ODPAD TROUBY Z PLAST HMOT DN DO 100MM</t>
  </si>
  <si>
    <t>"2.014 - K2 3,6 = 3,600 [A]"</t>
  </si>
  <si>
    <t>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 háky, zděře, čela, manžety, odbočky, kolena, rohy, hrdla, odskoky, výpusti, přechodové kusy a pod
Položka nezahrnuje:
- x</t>
  </si>
  <si>
    <t>78272</t>
  </si>
  <si>
    <t>OBKLADY STĚN Z PŘÍROD KAMENE TVRDÉHO</t>
  </si>
  <si>
    <t>"2.013 - pohled Z 5,0 = 5,000 [A] "_x000d_
 "2.013 - pohled S 8,0 = 8,000 [B] "_x000d_
 "Celkové množství = 13,000"</t>
  </si>
  <si>
    <t>Položka zahrnuje:
- kompletní obklad
- úpravy podkladu, spojovací, spárové malty nebo tmely, dilatace, úpravy rohů, koutů, kolem otvorů, okrajů a pod
Položka nezahrnuje:
- x</t>
  </si>
  <si>
    <t>7838H</t>
  </si>
  <si>
    <t>NÁTĚRY BETON KONSTR ANTIGRAFITI</t>
  </si>
  <si>
    <t>"2..013 - pohled Z 39,05+10,98 = 50,030 [A] "_x000d_
 "2.013 - pohled S 48,27+24,9 = 73,170 [B] "_x000d_
 "2.013 - pohled V 49,26 = 49,260 [C] "_x000d_
 "2.013 - pohled J 60,73+3,14 = 63,870 [D] "_x000d_
 "Celkové množství = 236,330"</t>
  </si>
  <si>
    <t>78445</t>
  </si>
  <si>
    <t>MALBY POVRCHŮ Z MALÍŘSKÝCH SMĚSÍ</t>
  </si>
  <si>
    <t>"21,06*2+1,35*0,45 = 42,728 [A]"</t>
  </si>
  <si>
    <t>Položka zahrnuje:
- veškerý materiál, výrobky a polotovary
- mimostaveništní a vnitrostaveništní doprava (rovněž přesuny), včetně naložení a složení,případně s uložením
Položka nezahrnuje:
- x</t>
  </si>
  <si>
    <t>R711119</t>
  </si>
  <si>
    <t>IZOLACE BĚŽN KONSTR PROTI ZEM VLHK INFÚZNÍ CLONOU</t>
  </si>
  <si>
    <t>"2.008 2*0,45*3,0 = 2,700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</si>
  <si>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</si>
  <si>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R764452</t>
  </si>
  <si>
    <t>ŽLABY Z PLAST HMOT RŠ DO 250MM</t>
  </si>
  <si>
    <t>"2.014 - K1 1,8 = 1,800 [A]"</t>
  </si>
  <si>
    <t xml:space="preserve">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 háky, zděře, čela, manžety, odbočky, kolena, rohy, hrdla, odskoky, výpusti, přechodové kusy a pod  
Položka nezahrnuje:  
- x</t>
  </si>
  <si>
    <t>98123A</t>
  </si>
  <si>
    <t>DEMOLICE BUDOV CIHELNÝCH S PODÍLEM KONSTRUKCÍ DO 20% - BEZ DOPRAVY</t>
  </si>
  <si>
    <t>755.000000 = 755,000 [A]</t>
  </si>
  <si>
    <t xml:space="preserve">Položka zahrnuje:
- veškerou manipulaci s vybouranou sutí a hmotami, kromě vodorovné dopravy,  včetně uložení na skládku
-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
Položka nezahrnuje:
- poplatek za skládku, který se vykazuje v položce 0141** (s výjimkou malého množství bouraného materiálu, kde je možné poplatek zahrnout do jednotkové ceny bourání – tento fakt musí být uveden v doplňujícím textu k položce)</t>
  </si>
  <si>
    <t>SO 11-72-01</t>
  </si>
  <si>
    <t>"2.004, 2.005 3*3,5*2,0*1,7 = 35,700 [A]"</t>
  </si>
  <si>
    <t>"2.004, 2.005 82,547 = 82,547 [A]"</t>
  </si>
  <si>
    <t>"2.004, 2.005 61,547 = 61,547 [A]"</t>
  </si>
  <si>
    <t>27231</t>
  </si>
  <si>
    <t>ZÁKLADY Z PROSTÉHO BETONU</t>
  </si>
  <si>
    <t>"2.002 3,66*3,16*0,1 = 1,157 [A]"</t>
  </si>
  <si>
    <t>"2.002 - zákl. deska 3,66*3,16*0,15 = 1,735 [A] "_x000d_
 "2.002 - zákl. stěny 2*(3,5+2,4)*1,75*0,3 = 6,195 [B] "_x000d_
 "Celkové množství = 7,930"</t>
  </si>
  <si>
    <t>"2.002 - zákl. deska 3,66*3,16*0,15*120/1000 = 0,208 [A] "_x000d_
 "2.002 - zákl. stěny 2*(3,5+2,4)*1,75*0,3*40/1000 = 0,248 [B] "_x000d_
 "Celkové množství = 0,456"</t>
  </si>
  <si>
    <t>"2.002, 2.004 - izolace zákl. desky 3,66*3,16 = 11,566 [A] "_x000d_
 "2.002, 2.004 - izolace zákl. stěn 2*(3,5+3,0)*2,08 = 27,040 [B] "_x000d_
 "Celkové množství = 38,606"</t>
  </si>
  <si>
    <t>"2.002, 2.004 - izolace zákl. stěn 2*(3,5+3,0)*2,08 = 27,040 [A]"</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</si>
  <si>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</si>
  <si>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</si>
  <si>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</si>
  <si>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75D167</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</si>
  <si>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</si>
  <si>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</si>
  <si>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78387</t>
  </si>
  <si>
    <t>NÁTĚRY BETON KONSTR TYP S11 (OS-F)</t>
  </si>
  <si>
    <t>Antistatická stěrka</t>
  </si>
  <si>
    <t>"2x(2,9+2,4)x1,75=18,55 m2. "</t>
  </si>
  <si>
    <t>SO 11-72-02</t>
  </si>
  <si>
    <t>"2.004, 2.005 45,861*1.7 = 77,964 [A] "_x000d_
 "Celkové množství = 77,964"</t>
  </si>
  <si>
    <t>"122,694 = 122,694 [A]"</t>
  </si>
  <si>
    <t>"76,833 = 76,833 [A]"</t>
  </si>
  <si>
    <t>27152</t>
  </si>
  <si>
    <t>POLŠTÁŘE POD ZÁKLADY Z KAMENIVA DRCENÉHO</t>
  </si>
  <si>
    <t>"2.002, 2.004 7,78*2,42*0,140 = 2,636 [A]"</t>
  </si>
  <si>
    <t>Položka zahrnuje:
- dodávku a uložení předepsaného kameniva
- mimostaveništní a vnitrostaveništní dopravu 
- není-li v zadávací dokumentaci uvedeno jinak, jedná se o nakupovaný materiál
Položka nezahrnuje:
- x</t>
  </si>
  <si>
    <t>"2.002, 2.004 - zákl. pasy 2*(8,58+2,42)*0,4*0,4 = 3,520 [A]"</t>
  </si>
  <si>
    <t>"2.002, 2.004 - zákl. pasy 2*(8,58+2,42)*0,4*0,4*170/1000 = 0,598 [A]"</t>
  </si>
  <si>
    <t>"2.004, 2.005 - S4 - adhezní emulze 2*(8,58+3,22)*1,7 = 40,120 [A]"</t>
  </si>
  <si>
    <t>"2.004, 2.005 - S4 - Hydroizolační, protiradonový SBS pás 2*(8,58+3,22)*1,7 = 40,120 [A] "_x000d_
 "2.004, 2.005 - S4 - Hydroizolační SBS pás vyztužený polyesterovou rohoží 2*(8,58+3,22)*1,7 = 40,120 [B] "_x000d_
 "Celkové množství = 80,240"</t>
  </si>
  <si>
    <t>711116</t>
  </si>
  <si>
    <t xml:space="preserve">IZOLACE BĚŽN KONSTR PROTI ZEM VLHK Z MĚ  PVC</t>
  </si>
  <si>
    <t>"2.004 - S5 - hydroizolační fólie 8,5*3,14 = 26,690 [A]"</t>
  </si>
  <si>
    <t>"2.004 - S5 - separační vrstva, geotextilie 500 g/m2 8,5*3,14 = 26,690 [A]"</t>
  </si>
  <si>
    <t>"2.004, 2.005 - S4 - nopová fólie s nakašírovanou textilií tl. 8 mm 2*(8,58+3,22)*1,7 = 40,120 [A]"</t>
  </si>
  <si>
    <t>"2.004 - S5 - separační vrstva, netkaná geotextilie 7,78*2,42 = 18,828 [A]"</t>
  </si>
  <si>
    <t>"2.004, 2.005 - S4 - XPS 100 tl. 20 mm lepená modifikovanou asfaltovou stěrkou 2*(8,58+3,22)*1,7 = 40,120 [A]"</t>
  </si>
  <si>
    <t>75N39X</t>
  </si>
  <si>
    <t>GSM-R, TECHNOLOGICKÝ DOMEK - MONTÁŽ</t>
  </si>
  <si>
    <t xml:space="preserve">1. Položka obsahuje:
 – kompletní montáž domku včetně vnitřního vybavení, základového bloku, uzemnění  a souvisejícího příslušenství včetně drobného montážního materiálu
 – vyhotovení kompletního základového betonového bloku včetně kompletního uzemnění tvořeného zemnícími deskami nebo tyčemi včetně FeZn pásku a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</si>
  <si>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"2.007 - K2 5,84 = 5,840 [A]"</t>
  </si>
  <si>
    <t>R71150</t>
  </si>
  <si>
    <t>OCHRANA IZOLACE NA POVRCHU DESOU OSB</t>
  </si>
  <si>
    <t>"2.004 - S4 - deska OSB tl. 15 mm 8,5*3,14 = 26,690 [A]"</t>
  </si>
  <si>
    <t xml:space="preserve">Položka zahrnuje:  
- dodání předepsaného ochranného materiálu  
- zřízení ochrany izolace  
Položka nezahrnuje:  
- x</t>
  </si>
  <si>
    <t>R75N394</t>
  </si>
  <si>
    <t>GSM-R, TECHNOLOGICKÝ DOMEK SE SEDLOVOU STŘECHOU (4 MÍSTNOSTI) - DODÁVKA</t>
  </si>
  <si>
    <t xml:space="preserve">1. Položka obsahuje:  
 – dodávku technologického domku se základním vybavením (PIR čidlo, magnetický kontakt, kouřové čidlo, osvětlení, NN rozvaděče, topení, klimatizace, zásuvkový rozvod a související kabelizace, ...) dle specifikace v TZ  
 – ochrannou kovovou mříž na vstuních dveřích se začleněním do jednotného klíčového systému  
 – dodávku souvisejícího příslušenství pro specifikovaný blok/zařízení  
 – betonovou dlažbu okolo technologického domku včetně podkladní vrstvy z dlaždic 300x300mm dle specifikace  
 – náklady na dopravu a skladování  
 – veškeré potřebné mechanizmy, včetně obsluhy, náklady na mzdy a přibližné (průměrné) náklady na pořízení potřebných materiálů včetně všech ostatních vedlejších nákladů  
2. Položka neobsahuje:  
 –  zemní práce  
3. Způsob měření:  
 –  Udává se počet kusů kompletní konstrukce nebo práce.</t>
  </si>
  <si>
    <t>"2.007 - K1 18,0 = 18,000 [A]"</t>
  </si>
  <si>
    <t>SO 11-75-01</t>
  </si>
  <si>
    <t>21361</t>
  </si>
  <si>
    <t>DRENÁŽNÍ VRSTVY Z GEOTEXTILIE</t>
  </si>
  <si>
    <t>"2.004 - separační vrstva pod štěrkopískovým podsypem pod patkou sloupu 2*0,8*0,8 = 1,280 [A] "_x000d_
 "2.007 - separační vrstva pod štěrkopískovým podsypem pod patkou sloupu 2*0,8*0,8 = 1,280 [B] "_x000d_
 "Celkové množství = 2,560"</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</si>
  <si>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</si>
  <si>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27157</t>
  </si>
  <si>
    <t>POLŠTÁŘE POD ZÁKLADY Z KAMENIVA TĚŽENÉHO</t>
  </si>
  <si>
    <t>"2.004 - štěrkopískový podsyp pod patkou sloupu 2*0,8*0,8*0,05 = 0,064 [A] "_x000d_
 "2.007 - štěrkopískový podsyp pod patkou sloupu 2*0,8*0,8*0,05 = 0,064 [B] "_x000d_
 "Celkové množství = 0,128"</t>
  </si>
  <si>
    <t>272313</t>
  </si>
  <si>
    <t>ZÁKLADY Z PROSTÉHO BETONU DO C16/20</t>
  </si>
  <si>
    <t>"2.004 - podkladní beton pod patkou sloupu 2*0,8*0,8*0,15 = 0,192 [A] "_x000d_
 "2.007 - podkladní beton pod patkou sloupu 2*0,8*0,8*0,15 = 0,192 [B] "_x000d_
 "Celkové množství = 0,384"</t>
  </si>
  <si>
    <t>"2.002, 2.004 - zákl. pasy a patky (2*1,7+5,33)*1,43*0,4+2*0,4*1,08*0,4 = 5,339 [A] "_x000d_
 "2.006, 2.007 - zákl. pasy a patky (2*1,7+5,33)*1,43*0,4+2*0,4*1,08*0,4 = 5,339 [B] "_x000d_
 "Celkové množství = 10,678"</t>
  </si>
  <si>
    <t>"2.002, 2.004, 2.006, 2.007 - zákl. pasy a patky 10,678*40/1000 = 0,427 [A]"</t>
  </si>
  <si>
    <t>71221</t>
  </si>
  <si>
    <t>POVLAK KRYTINY STŘECH O SKL DO 30° JEDNOVRST ASF IZOL PÁSY</t>
  </si>
  <si>
    <t>"2.005 - přístřešek K1 - asfaltový modifikovaný pás samolepící 6,37*3,535*0,018 = 0,405 [A] "_x000d_
 "2.005 - přístřešek K2 - asfaltový modifikovaný pás samolepící 6,37*3,535*0,018 = 0,405 [B] "_x000d_
 "Celkové množství = 0,810"</t>
  </si>
  <si>
    <t xml:space="preserve">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
Položka nezahrnuje:
- x</t>
  </si>
  <si>
    <t>"2.005 - přístřešek K1 - bednění 6,37*3,535*0,018 = 0,405 [A] "_x000d_
 "2.005 - přístřešek K2 - bednění 6,37*3,535*0,018 = 0,405 [B] "_x000d_
 "2.005 - přístřešek K1 - laťování (12*6,37+6*3,535/0,866)*0,06*0,04 = 0,242 [C] "_x000d_
 "2.005 - přístřešek K2 - laťování (12*6,37+6*3,535/0,866)*0,06*0,04 = 0,242 [D] "_x000d_
 "Celkové množství = 1,294"</t>
  </si>
  <si>
    <t>76281</t>
  </si>
  <si>
    <t>STROPNÍ KONSTRUKCE Z ŘEZIVA</t>
  </si>
  <si>
    <t>"2.005 - přístřešek K1 - stropní nosníky a rozpěry 6*5,17 = 31,020 [A] "_x000d_
 "2.005 - přístřešek K2 - stropní nosníky a rozpěry 6*5,17 = 31,020 [B] "_x000d_
 "2.004 - přístřešek K1 - záklop stropu s parobrzdou 5,17*2,935*0,018 = 0,273 [C] "_x000d_
 "2.004 - přístřešek K2 - záklop stropu s parobrzdou 5,17*2,935*0,018 = 0,273 [D] "_x000d_
 "Celkové množství = 62,586"</t>
  </si>
  <si>
    <t>76299</t>
  </si>
  <si>
    <t>OSTATNÍ ATYPICKÉ TESAŘSKÉ KONSTRUKCE</t>
  </si>
  <si>
    <t>"2.002 - dřevěný sloup 2*(0,14*0,14*2,6) = 0,102 [A] "_x000d_
 "2.006 - dřevěný sloup 2*(0,14*0,14*2,6) = 0,102 [B] "_x000d_
 "Celkové množství = 0,204"</t>
  </si>
  <si>
    <t>"2.008 - K4 2*3,535/0,866 = 8,164 [A] "_x000d_
 "2.008 - K4 2*3,535/0,866 = 8,164 [B] "_x000d_
 "Celkové množství = 16,328"</t>
  </si>
  <si>
    <t>"2.008 - K2 2*2,75 = 5,500 [A] "_x000d_
 "2.008 - K2 2*2,75 = 5,500 [B] "_x000d_
 "Celkové množství = 11,000"</t>
  </si>
  <si>
    <t>R176233</t>
  </si>
  <si>
    <t>STŘEŠNÍ KONSTRUKCE Z DŘEVĚNÝCH PŘÍHRADOVÝCH VAZNÍKŮ</t>
  </si>
  <si>
    <t>"2.005 - přístřešek K1 - vazníky 6*3,2 = 19,200 [A] "_x000d_
 "2.005 - přístřešek K2 - vazníky 6*3,2 = 19,200 [B] "_x000d_
 "Celkové množství = 38,400"</t>
  </si>
  <si>
    <t xml:space="preserve">Položka zahrnuje:  
- kompletní konstrukci, včetně úprav řeziva (i impregnaci, povrchové úpravy a pod.)  
- spojovací a ochranné prostředky, upevňovací prvky, lemování, lištování, spárování  
- není-li zahrnut v jiných položkách, i nátěr konstrukcí, včetně úpravy povrchu před nátěrem  
Položka nezahrnuje:  
- x</t>
  </si>
  <si>
    <t>R176413</t>
  </si>
  <si>
    <t>KRYTINA STŘECH Z HLINÍK PLECHU - IMITACE STŘEŠNÍ TAŠKY, BARVA ANTRACIT</t>
  </si>
  <si>
    <t>"2.008 - K4 6,37*3,535 = 22,518 [A] "_x000d_
 "2.008 - K4 6,37*3,535 = 22,518 [B] "_x000d_
 "Celkové množství = 45,036"</t>
  </si>
  <si>
    <t xml:space="preserve">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Položka nezahrnuje:  
- x</t>
  </si>
  <si>
    <t>R76211</t>
  </si>
  <si>
    <t>STĚNY A PŘÍČKY Z ŘEZIVA CLT</t>
  </si>
  <si>
    <t>"2.002, 2.004 (2*1,716+5,17)*2,294+2*2,18 = 24,093 [A] "_x000d_
 "2.006, 2.007 (2*1,716+5,17)*2,294+2*2,18 = 24,093 [B] "_x000d_
 "Celkové množství = 48,186"</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</si>
  <si>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</si>
  <si>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"2.008 - K1 2*6,37 = 12,740 [A] "_x000d_
 "2.008 - K1 2*6,37 = 12,740 [B] "_x000d_
 "Celkové množství = 25,480"</t>
  </si>
  <si>
    <t>93711</t>
  </si>
  <si>
    <t>MOBILIÁŘ - DŘEVĚNÉ LAVIČKY</t>
  </si>
  <si>
    <t>MOBILIÁŘ - MONTÁŽ: VÝVĚSKA ZÁVĚSNÁ TYP D.1
Dodávka je součástí centráního nákupu. Neoceňovat.</t>
  </si>
  <si>
    <t>"3*2 = 6,000 [A]"</t>
  </si>
  <si>
    <t xml:space="preserve">Položka zahrnuje:  
- dodávka kompletního zařízení, předepsaného zadávací dokumentací</t>
  </si>
  <si>
    <t>R93</t>
  </si>
  <si>
    <t>MOBILIÁŘ - MONTÁŽ</t>
  </si>
  <si>
    <t xml:space="preserve">Položka zahrnuje:  
- montáž a osazení kompletního zařízení, předepsaného zadávací dokumentací  
- mimostavništní a vnitrostaveništní dopravu  
- nezbytné zemní práce a základové konstrukce</t>
  </si>
  <si>
    <t>R93763</t>
  </si>
  <si>
    <t>MOBILIÁŘ - MONTÁŽ: VÝVĚSKA ZÁVĚSNÁ TYP D.1</t>
  </si>
  <si>
    <t>SO 11-76-01</t>
  </si>
  <si>
    <t>64713</t>
  </si>
  <si>
    <t>VÝMĚNA OKEN PLASTOVÝCH</t>
  </si>
  <si>
    <t xml:space="preserve">"1.NP  "_x000d_
 "O1 1,195*1,575 = 1,882 [B] "_x000d_
 "O2 1,185*1,575 = 1,866 [C] "_x000d_
 "O3 1,190*1,575 = 1,874 [D] "_x000d_
 "O5 1,160*1,550 = 1,798 [E] "_x000d_
 "O6 1,160*1,550 = 1,798 [F] "_x000d_
 "O7 1,180*1,575 = 1,859 [G] "_x000d_
 "O8 0,570*1,575 = 0,898 [H] "_x000d_
 "Mezisoučet = 11,975 [I] "_x000d_
 "2.NP  "_x000d_
 "O1 1,160*1,550 = 1,798 [K] "_x000d_
 "O2 1,200*1,550 = 1,860 [L] "_x000d_
 "O4 1,175*1,565 = 1,839 [M] "_x000d_
 "O5 1,200*1,550 = 1,860 [N] "_x000d_
 "Mezisoučet = 7,357 [O] "_x000d_
 "Celkové množství = 19,332"</t>
  </si>
  <si>
    <t>Položka zahrnuje:
- zaměření stávajícího stavu
- demontáž stávajících oken
- odvoz a likvidace demontovaných oken
- dodávka oken dle specifikace objednatele
- montáž nových oken do připravených otvorů (tj. zakotvení do ostění a zapěnění spáry PUR pěnou)
- seřízení výrobků k jejich plné funkčnosti
- zapravení venkovního i vnitřního ostění
- zajištění prováděných prací tak, aby nebyly znečištěny a poškozeny vnitřní prostory 
- výmalba vnitřních ostění oken 
- zajištění úklidu vnitřních i vnějších prostor
Položka nezahrnuje:
- x</t>
  </si>
  <si>
    <t>64724</t>
  </si>
  <si>
    <t>VÝMĚNA DVEŘÍ Z PLAST HMOT</t>
  </si>
  <si>
    <t xml:space="preserve">"1.NP  "_x000d_
 "O4 1,460*2,400 = 3,504 [B] "_x000d_
 "Mezisoučet = 3,504 [C] "_x000d_
 "2.NP  "_x000d_
 "O3 0,870*2,385 = 2,075 [E] "_x000d_
 "O6 0,850*2,400 = 2,040 [F] "_x000d_
 "Mezisoučet = 4,115 [G] "_x000d_
 "Celkové množství = 7,619"</t>
  </si>
  <si>
    <t>SO 11-77-01</t>
  </si>
  <si>
    <t>923711</t>
  </si>
  <si>
    <t>TABULE "NÁZEV STANICE" (NA OCELOVÝCH SLOUPCÍCH)</t>
  </si>
  <si>
    <t>Tabule T1 - 4 x 4,95*0,6 m2</t>
  </si>
  <si>
    <t>"4*4.95*0.6=11,88 m2 "</t>
  </si>
  <si>
    <t>923721</t>
  </si>
  <si>
    <t>TABULE "PRŮCHOD PRO PĚŠÍ ZAKÁZÁN!" (NA OCELOVÉM SLOUPKU)</t>
  </si>
  <si>
    <t>TABULE - T4</t>
  </si>
  <si>
    <t>"Tabule T3 - 4 ks 0,24*0,24 m2 4*0,24*0,24 = 0,230 [A]"</t>
  </si>
  <si>
    <t>923731</t>
  </si>
  <si>
    <t>TABULE "OZNAČENÍ SMĚRŮ" (NA OCELOVÝCH SLOUPCÍCH)</t>
  </si>
  <si>
    <t>TABULE - T6,T7,T8</t>
  </si>
  <si>
    <t>"Tabule T6 - 2 ks 2.085*0,36 2*2,085*0,36 = 1,501 [A]"</t>
  </si>
  <si>
    <t>923741</t>
  </si>
  <si>
    <t>TABULE "ČÍSLO KOLEJE" (NA OCELOVÉM SLOUPKU)</t>
  </si>
  <si>
    <t>TABULE T5</t>
  </si>
  <si>
    <t>"Tabule T4 - 16 ks 0,45*0,34 m2 16*0,45*0,34 = 2,448 [A]"</t>
  </si>
  <si>
    <t>923751</t>
  </si>
  <si>
    <t>TABULE "ČÍSLO NÁSTUPIŠTĚ" (NA OCELOVÉM SLOUPKU)</t>
  </si>
  <si>
    <t>Tabule T9</t>
  </si>
  <si>
    <t>"Tabule T5 - 1 ks 0,44*0,24 m2, 2 ks 1,36*0,24 m2, 1 ks 0,96*0,24 m2 1*0,44*0,24+2*1,36*0,24+1*0,96*0,24*2 = 1,219 [A]"</t>
  </si>
  <si>
    <t>923792</t>
  </si>
  <si>
    <t>HMATOVÉ ŠTÍTKY NA ZÁBRADLÍ</t>
  </si>
  <si>
    <t>B1 - B2</t>
  </si>
  <si>
    <t xml:space="preserve">1. Položka obsahuje:  – dodávku a montáž prvku v příslušném provedení na sloupek, popř. jinou podpůrnou konstrukci včetně kotvícího, upevňovacího a pomocného materiálu (vč. vzpěr mezi stojkami)  – protikorozní úpravu, není-li tato provedena již z výroby nebo daná vlastnostmi použitého materiálu  – nereflexní fólie:  – nosnou konstrukci a kotvící systém 2. Způsob měření: Udává se počet kusů kompletní konstrukce nebo práce.</t>
  </si>
  <si>
    <t>Tabule T1 - 14 ks, T3 - 4 ks, T4 - 2 ks, T5 - 4 ks</t>
  </si>
  <si>
    <t>"14+4+2+4=24 ks "</t>
  </si>
  <si>
    <t>923831</t>
  </si>
  <si>
    <t>KONZOLA PRO NÁVĚST</t>
  </si>
  <si>
    <t>"T4 6 = 6,000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</si>
  <si>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</si>
  <si>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R923773</t>
  </si>
  <si>
    <t>TABULE SE ZÁKAZEM KOUŘENÍ</t>
  </si>
  <si>
    <t>"2*0,24*0,24= 0,115 m2 "</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</si>
  <si>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</si>
  <si>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SO 11-78-01</t>
  </si>
  <si>
    <t>"225,273*0,35 = 78,846 [A]"</t>
  </si>
  <si>
    <t>"38,566*2,2 = 84,845 [A]"</t>
  </si>
  <si>
    <t>18010</t>
  </si>
  <si>
    <t>VŠEOBECNÉ ÚPRAVY ZASTAVĚNÉHO ÚZEMÍ</t>
  </si>
  <si>
    <t>Položka zahrnuje:
- úpravu území po uskutečnění stavby, tak jak je požadováno v zadávací dokumentaci 
Položka nezahrnuje:
- práce, pro které jsou uvedeny samostatné položky</t>
  </si>
  <si>
    <t>96615A</t>
  </si>
  <si>
    <t>BOURÁNÍ KONSTRUKCÍ Z PROSTÉHO BETONU - BEZ DOPRAVY</t>
  </si>
  <si>
    <t>"0,25*12,95*5,75+0,6*0,95*(12,95*2+4,55*2) = 38,566 [A]"</t>
  </si>
  <si>
    <t>Položka zahrnuje:
- rozbourání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</si>
  <si>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&lt;vv&gt;&lt;r&gt;&lt;/r&gt;&lt;/vv&gt; 225.273000 = 225,273 [A]</t>
  </si>
  <si>
    <t>SO 11-78-02</t>
  </si>
  <si>
    <t>"122,500*0,35 = 42,875 [A]"</t>
  </si>
  <si>
    <t>"19,141*2,2 = 42,110 [A]"</t>
  </si>
  <si>
    <t>"0,25*7*4,55+0,9*0,6*(7*2+3,35*2) = 19,141 [A]"</t>
  </si>
  <si>
    <t>&lt;vv&gt;&lt;r&gt;&lt;/r&gt;&lt;/vv&gt; 122.500000 = 122,500 [A]</t>
  </si>
  <si>
    <t>SO 11-78-03</t>
  </si>
  <si>
    <t>"157,343*0,35 = 55,070 [A]"</t>
  </si>
  <si>
    <t>"20,243*2,2 = 44,535 [A]"</t>
  </si>
  <si>
    <t>"0,25*6,3*5,55+0,9*0,6*2*(5,55+5,1) = 20,243 [A]"</t>
  </si>
  <si>
    <t>&lt;vv&gt;&lt;r&gt;&lt;/r&gt;&lt;/vv&gt; 157.343000 = 157,343 [A]</t>
  </si>
  <si>
    <t>SO 11-79-01</t>
  </si>
  <si>
    <t>93753</t>
  </si>
  <si>
    <t>MOBILIÁŘ - KOVOVÉ KOŠE NA ODPADKY</t>
  </si>
  <si>
    <t>93754</t>
  </si>
  <si>
    <t>MOBILIÁŘ - KOVOVÉ STOJANY NA KOLA</t>
  </si>
  <si>
    <t>R93761</t>
  </si>
  <si>
    <t>MOBILIÁŘ - PLASTOVÁ NÉDOBA NA POSYP 80 l</t>
  </si>
  <si>
    <t>SO 11-81-01</t>
  </si>
  <si>
    <t>74A110</t>
  </si>
  <si>
    <t>ZÁKLAD TV HLOUBENÝ V JAKÉKOLIV TŘÍDĚ ZEMINY</t>
  </si>
  <si>
    <t>860.000000 = 860,000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</si>
  <si>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74A151 a 74A152)
 – poplatek za likvidaci odpadů (viz SSD 0)
3. Způsob měření:
Měří se metry kubické uložené betonové směsi.</t>
  </si>
  <si>
    <t>74A</t>
  </si>
  <si>
    <t>Základy TV</t>
  </si>
  <si>
    <t>74A111</t>
  </si>
  <si>
    <t>ZAJIŠTĚNÍ VÝKOPU STUPŇOVÝCH ZÁKLADŮ</t>
  </si>
  <si>
    <t>"viz výkaz výměr základů, stožárů a bran"</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</si>
  <si>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74A151 a 74A152)
 – poplatek za likvidaci odpadů (viz SSD 0)
3. Způsob měření:
Měří se metry kubické uložené betonové směsi.</t>
  </si>
  <si>
    <t>74A112</t>
  </si>
  <si>
    <t>OCHRANA ZÁKLADU PO BETONÁŽI</t>
  </si>
  <si>
    <t>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74A151 a 74A152)
 – poplatek za likvidaci odpadů (viz SSD 0)
3. Způsob měření:
Měří se jako kus kompletní práce</t>
  </si>
  <si>
    <t>74A114</t>
  </si>
  <si>
    <t>PŘÍPLATEK ZA HLOUBENÍ V ZEMINĚ ZVÝŠENÉ ÚNOSNOSTI</t>
  </si>
  <si>
    <t>"viz technická zpráva"</t>
  </si>
  <si>
    <t xml:space="preserve">1. Položka obsahuje:
 – příplatek za hloubení základu jakéhokoliv typu v zemině č. III (skála)
2. Položka neobsahuje:
 X
3. Způsob měření:
Udává se počet m3 výkopu  v zemině č. III kompletní montážní práce.</t>
  </si>
  <si>
    <t>74A115</t>
  </si>
  <si>
    <t>ZAMĚŘENÍ VÝŠKY ZÁKLADU V PRÚBĚHU VÝSTAVBY (PRO MONTÁŽ VÝSTROJE NA STOŽÁR)</t>
  </si>
  <si>
    <t>"viz stavební tabulka"</t>
  </si>
  <si>
    <t>1. Položka obsahuje:
 – zaměření skotečného provedení výšky jakéhokoliv typu základu vč.nabetonování
2. Položka neobsahuje:
 – přídavnou výztuž, svorníky, koše
 – odvoz výkopku (viz pol. 74A151 a 74A152)
 – poplatek za likvidaci odpadů (viz SSD 0)
3. Způsob měření:
Měří se jako kus kompletní práce</t>
  </si>
  <si>
    <t>74A116</t>
  </si>
  <si>
    <t>ZAMĚŘENÍ SKUTEČNÉHO PROVEDENÍ VÝŠKY ZÁKLADU/STOŽÁRU</t>
  </si>
  <si>
    <t>1. Položka obsahuje:
 – zaměření skutečného provedení jakéhokoliv typu základu potřebné pro další montáž výstroje stožáru
2. Položka neobsahuje:
 – přídavnou výztuž, svorníky, koše
 – odvoz výkopku (viz pol. 74A151 a 74A152)
 – poplatek za likvidaci odpadů (viz SSD 0)
3. Způsob měření:
Měří se jako kus kompletní práce</t>
  </si>
  <si>
    <t>74A151</t>
  </si>
  <si>
    <t>MANIPULACE SE ZEMINOU Z VÝKOPU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</si>
  <si>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</si>
  <si>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</si>
  <si>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 xml:space="preserve">NAKLÁDÁNÍ ZEMINY  NA DOPRAVNÍ PROSTŘEDEK</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</si>
  <si>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</si>
  <si>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</si>
  <si>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</si>
  <si>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</si>
  <si>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</si>
  <si>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</si>
  <si>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 xml:space="preserve">1. Položka obsahuje:
 –  montáž, materiál, dovoz a protikorozní ošetření kovaného svorníku pro základ TV
2. Položka neobsahuje:
 X
3. Způsob měření:
Udává se počet kusů kompletní konstrukce nebo práce.</t>
  </si>
  <si>
    <t>74A330</t>
  </si>
  <si>
    <t>SVORNÍKOVÝ KOŠ PRO ZÁKLAD TV</t>
  </si>
  <si>
    <t xml:space="preserve">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</si>
  <si>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</si>
  <si>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</si>
  <si>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</si>
  <si>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</si>
  <si>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</si>
  <si>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</si>
  <si>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74A480</t>
  </si>
  <si>
    <t>VRTÁNÍ A OSAZENÍ KOTEVNÍHO ŠROUBU PRO KONSTRUKCE TV V BETONU NEBO SKÁLE</t>
  </si>
  <si>
    <t>"viz soupis sestavení"</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</si>
  <si>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</si>
  <si>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</si>
  <si>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</si>
  <si>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</si>
  <si>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</si>
  <si>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</si>
  <si>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</si>
  <si>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</si>
  <si>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</si>
  <si>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</si>
  <si>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</si>
  <si>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</si>
  <si>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</si>
  <si>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</si>
  <si>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</si>
  <si>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74B233</t>
  </si>
  <si>
    <t>STOŽÁR TV OCELOVÝ TRUBKOVÝ JEDNODUCHÝ BRÁNOVÝ NA SVORNÍKY, TYPU TBS245 NEBO TBSI245, DÉLKY DO 10 M VČETNĚ</t>
  </si>
  <si>
    <t>74B313</t>
  </si>
  <si>
    <t>STOŽÁR TV OCELOVÝ PROFILOVÝ NA SVORNÍKY, TYPU DS14, DÉLKY DO 10 M VČETNĚ</t>
  </si>
  <si>
    <t>74B601</t>
  </si>
  <si>
    <t xml:space="preserve">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</si>
  <si>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</si>
  <si>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</si>
  <si>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</si>
  <si>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</si>
  <si>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</si>
  <si>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74B604</t>
  </si>
  <si>
    <t>STOŽÁR TV OCELOVÝ PŘÍHRADOVÝ TYPU BP DÉLKY 12,5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</si>
  <si>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</si>
  <si>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</si>
  <si>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</si>
  <si>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</si>
  <si>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</si>
  <si>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74B721</t>
  </si>
  <si>
    <t>PŘIPEVNĚNÍ BŘEVNA BRÁNY NEBO VÝLOŽNÍKU S UKONČENÍM TYPU A NA 1T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</si>
  <si>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</si>
  <si>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74B723</t>
  </si>
  <si>
    <t>PŘIPEVNĚNÍ BŘEVNA BRÁNY NEBO VÝLOŽNÍKU S UKONČENÍM TYPU C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</si>
  <si>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</si>
  <si>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</si>
  <si>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</si>
  <si>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74B743</t>
  </si>
  <si>
    <t>VYVĚŠENÍ BŘEVNA BRÁNY NEBO VÝLOŽNÍKU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</si>
  <si>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</si>
  <si>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</si>
  <si>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</si>
  <si>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74B912</t>
  </si>
  <si>
    <t>PŘÍPLATEK ZA MĚŘENÍ DÉLKY BŘEVNA PRO DEFINITIVNÍ STAV</t>
  </si>
  <si>
    <t xml:space="preserve">1. Položka obsahuje:
 – příplatek za měření délky  břevna brany nebo výložníku nad stávajícím vedením pro definitivní stav
2. Položka neobsahuje:
 X
3. Způsob měření:
Udává se počet kusů kompletní montážní práce.</t>
  </si>
  <si>
    <t>74BF11</t>
  </si>
  <si>
    <t>TAŽNÉ HNACÍ VOZIDLO K PRACOVNÍM SOUPRAVÁM (PRO STOŽÁRY A BRÁNY - MONTÁŽ )</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</si>
  <si>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</si>
  <si>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</si>
  <si>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</si>
  <si>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</si>
  <si>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</si>
  <si>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</si>
  <si>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</si>
  <si>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</si>
  <si>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</si>
  <si>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</si>
  <si>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</si>
  <si>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</si>
  <si>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</si>
  <si>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</si>
  <si>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</si>
  <si>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</si>
  <si>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</si>
  <si>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74C136</t>
  </si>
  <si>
    <t>VODOROVNÝ POSUN SIK NA BŘEVNĚ BRÁNY</t>
  </si>
  <si>
    <t>1. Položka obsahuje:
 – demontáž a montáž SIK vč. mechanizmů a měření
 – definitivní regulaci SIK
2. Položka neobsahuje:
 – materiál SIK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</si>
  <si>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</si>
  <si>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</si>
  <si>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</si>
  <si>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74C232</t>
  </si>
  <si>
    <t>ZÁVĚS SIK S PŘÍDAVNÝM LANEM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</si>
  <si>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</si>
  <si>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74C233</t>
  </si>
  <si>
    <t>ZÁVĚS SIK KOMBINOVANÝ</t>
  </si>
  <si>
    <t>74C313</t>
  </si>
  <si>
    <t>VĚŠÁK TROLEJE POHYBLIVÝ S PROUDOVÝM PROPOJENÍM</t>
  </si>
  <si>
    <t>74C315</t>
  </si>
  <si>
    <t>PROUDOVÉ PROPOJENÍ PODÉLNÝCH POLÍ</t>
  </si>
  <si>
    <t>74C316</t>
  </si>
  <si>
    <t>MONTÁŽ A DEMONTÁŽ PRACOVNÍCH HLINÍKOVÝCH VĚŠÁKŮ</t>
  </si>
  <si>
    <t>1. Položka obsahuje:
 – všechny náklady na montáž,demontáž a materiál dodaného zařízení protikorozně ošetřeného podle TKP se všemi pomocnými doplňujícími součástmi a pracemi s použitím mechanizmů
2. Položka neobsahuje:
 X
3. Způsob měření:
Udává se počet kusů kompletní konstrukce nebo práce.</t>
  </si>
  <si>
    <t>74C321</t>
  </si>
  <si>
    <t>SPOJKA LAN A TROLEJÍ NEIZOLOVANÁ</t>
  </si>
  <si>
    <t>74C322</t>
  </si>
  <si>
    <t>SPOJKA LAN A TROLEJÍ IZOLOVANÁ</t>
  </si>
  <si>
    <t>74C331</t>
  </si>
  <si>
    <t>DĚLIČ V TROLEJI VČETNĚ TABULKY</t>
  </si>
  <si>
    <t>74C341</t>
  </si>
  <si>
    <t>PEVNÝ BOD KOMPENZOVANÉ SESTAVY</t>
  </si>
  <si>
    <t>74C344</t>
  </si>
  <si>
    <t>KOTVENÍ PEVNÉHO BODU NA JEDNODUCHOU BRÁNU</t>
  </si>
  <si>
    <t>74C512</t>
  </si>
  <si>
    <t>POHYBLIVÉ KOTVENÍ SESTAVY TV NA STOŽÁRU - 10 KN</t>
  </si>
  <si>
    <t>"viz tabulka kotvení"</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</si>
  <si>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</si>
  <si>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74C532</t>
  </si>
  <si>
    <t>PRUŽINOVÉ NAPÍNACÍ ZAŘÍZENÍ NA STOŽÁRU TV - 10 KN</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</si>
  <si>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</si>
  <si>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</si>
  <si>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</si>
  <si>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</si>
  <si>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</si>
  <si>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</si>
  <si>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</si>
  <si>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</si>
  <si>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74C593</t>
  </si>
  <si>
    <t>ZAKOTVENÍ STOŽÁRU 0-21 KN</t>
  </si>
  <si>
    <t>74C596</t>
  </si>
  <si>
    <t xml:space="preserve">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</si>
  <si>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</si>
  <si>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</si>
  <si>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</si>
  <si>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</si>
  <si>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</si>
  <si>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74C712</t>
  </si>
  <si>
    <t>POHON ODPOJOVAČE RUČNÍ</t>
  </si>
  <si>
    <t>74C713</t>
  </si>
  <si>
    <t>ODPOJOVAČ NEBO ODPÍNAČ NA STOŽÁRU TV</t>
  </si>
  <si>
    <t>74C721</t>
  </si>
  <si>
    <t>KOTVENÍ SVODU Z ODPOJOVAČE S PŘIPOJENÍM NA TV</t>
  </si>
  <si>
    <t>74C722</t>
  </si>
  <si>
    <t>KOTVENÍ DVOU SVODŮ Z ODPOJOVAČE S PŘIPOJENÍM NA TV</t>
  </si>
  <si>
    <t>74C733</t>
  </si>
  <si>
    <t>PROUDOVÉ PROPOJENÍ SESTAV TV</t>
  </si>
  <si>
    <t>74C752</t>
  </si>
  <si>
    <t>PODPĚRNÝ IZOLÁTOR PRO NV NA LIŠTĚ, BRÁNĚ, STOŽÁRU</t>
  </si>
  <si>
    <t>74C762</t>
  </si>
  <si>
    <t>UKONČENÍ 2 NAPÁJECÍCH KABELŮ NA STOŽÁRU, VČETNĚ OMEZOVAČE PŘEPĚTÍ</t>
  </si>
  <si>
    <t>74C765</t>
  </si>
  <si>
    <t>UKONČENÍ 1 NAPÁJECÍHO KABELU NA STOŽÁRU S POJISTKOVÝM SPODKEM A OMEZOVAČEM PŘEPĚTÍ</t>
  </si>
  <si>
    <t>74C767</t>
  </si>
  <si>
    <t>PŘIPEVNĚNÍ 1-2 KABELŮ NA STOŽÁR P, T</t>
  </si>
  <si>
    <t>74C768</t>
  </si>
  <si>
    <t>PŘIPEVNĚNÍ 1-4 KABELŮ NA STOŽÁR BP</t>
  </si>
  <si>
    <t>74C771</t>
  </si>
  <si>
    <t>POJISTKOVÁ PATRONA</t>
  </si>
  <si>
    <t>74C772</t>
  </si>
  <si>
    <t>PŘIPEVNĚNÍ 1 KRYTU NA STOŽÁR P, T, BP</t>
  </si>
  <si>
    <t>74C773</t>
  </si>
  <si>
    <t>PŘIPEVNĚNÍ 2 KRYTŮ NA STOŽÁR P, T, BP</t>
  </si>
  <si>
    <t>74C793</t>
  </si>
  <si>
    <t>RUČNÍ TAŽENÍ LANA NAPÁJECÍCH PŘEVĚSŮ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</si>
  <si>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</si>
  <si>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</si>
  <si>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</si>
  <si>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74C820</t>
  </si>
  <si>
    <t>UPEVNĚNÍ DVOU KONZOL</t>
  </si>
  <si>
    <t>74C915</t>
  </si>
  <si>
    <t>OMEZOVAČ PŘEPĚTÍ PRO KABELY VN</t>
  </si>
  <si>
    <t>74C917</t>
  </si>
  <si>
    <t>PŘIPOJENÍ STOŽÁRU NEBO IZOLOVANÉHO SVODU NA ZEMNIČ VČETNĚ ZŘÍZENÍ UZEMNĚNÍ</t>
  </si>
  <si>
    <t>74C951</t>
  </si>
  <si>
    <t>MONTÁŽNÍ LÁVKA NA STOŽÁR</t>
  </si>
  <si>
    <t>74C952</t>
  </si>
  <si>
    <t>OVLÁDACÍ LÁVKA NA STOŽÁR</t>
  </si>
  <si>
    <t>74C958</t>
  </si>
  <si>
    <t>BETONOVÝ DÍLEC</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</si>
  <si>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</si>
  <si>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</si>
  <si>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</si>
  <si>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</si>
  <si>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</si>
  <si>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</si>
  <si>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</si>
  <si>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</si>
  <si>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</si>
  <si>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</si>
  <si>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</si>
  <si>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</si>
  <si>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</si>
  <si>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</si>
  <si>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1288.000000 = 1288,000 [A]</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</si>
  <si>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</si>
  <si>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R74C138</t>
  </si>
  <si>
    <t>EKOCHRÁNIČKA (OCHRANA PROTI PTACTVU)</t>
  </si>
  <si>
    <t>2. Položka obsahuje: – uvolnění lana nebo troleje ze závěsu a jeho opětovná montáž s použitím mechanizmů včetně potřebného měření 2. Položka neobsahuje: – materiál 3. Způsob měření: Udává se počet kusů kompletní konstrukce nebo práce.</t>
  </si>
  <si>
    <t>74D</t>
  </si>
  <si>
    <t>Osvětlení , ZOK a Závěsný kabel na TV</t>
  </si>
  <si>
    <t>74E701</t>
  </si>
  <si>
    <t>DEMONTÁŽ KONZOL VČETNĚ UPEVNĚNÍ, ZÁVĚSU A DALŠÍHO PŘÍSLUŠENSTVÍ</t>
  </si>
  <si>
    <t>"viz situace"</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</si>
  <si>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</si>
  <si>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</si>
  <si>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</si>
  <si>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74E703</t>
  </si>
  <si>
    <t>DEMONTÁŽ NÁSTAVCE NA STOŽÁRU</t>
  </si>
  <si>
    <t>74E704</t>
  </si>
  <si>
    <t>DEMONTÁŽ SVODU DO ZEMĚ</t>
  </si>
  <si>
    <t>74E705</t>
  </si>
  <si>
    <t>DEMONTÁŽ SPOJKY</t>
  </si>
  <si>
    <t>74E706</t>
  </si>
  <si>
    <t>DEMONTÁŽ REZERVY</t>
  </si>
  <si>
    <t>74E707</t>
  </si>
  <si>
    <t>DEMONTÁŽ NOSNÉ, DISTANČNÍ NEBO KOTEVNÍ SPIRÁLY</t>
  </si>
  <si>
    <t>74E854</t>
  </si>
  <si>
    <t>DEMONTÁŽ OPTOKABELU (STOČENÍM)</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</si>
  <si>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</si>
  <si>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74E855</t>
  </si>
  <si>
    <t>MANIPULACE SE ZDEMONTOVANÝM MATERIÁLEM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</si>
  <si>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</si>
  <si>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74EF12</t>
  </si>
  <si>
    <t>TAŽNÉ HNACÍ VOZIDLO K PRACOVNÍM SOUPRAVÁM (PRO ZÁVĚSNÝ KABEL NA TV - MONTÁŽ)</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</si>
  <si>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</si>
  <si>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</si>
  <si>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</si>
  <si>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</si>
  <si>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</si>
  <si>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</si>
  <si>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</si>
  <si>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74F250</t>
  </si>
  <si>
    <t>REKONSTRUKCE NÁTĚRŮ STÁVAJÍCÍCH PODPĚR - ODREZIVĚNÍ A OČIŠTĚNÍ (DLE TKP)</t>
  </si>
  <si>
    <t>1. Položka obsahuje:
 – 2xnátěr, očištění, odrezivění a materiál (barva, ředidlo, odrezovač), nátěr proveden dle TKP
2. Položka neobsahuje:
 X
3. Způsob měření:
Měří se plocha v metrech čtverečných.</t>
  </si>
  <si>
    <t>74F3</t>
  </si>
  <si>
    <t>Revize, zkoušky a měření TV</t>
  </si>
  <si>
    <t>74F311</t>
  </si>
  <si>
    <t>MĚŘENÍ PARAMETRŮ TV DYNAMICKÉ (MĚŘÍCÍM VOZEM)</t>
  </si>
  <si>
    <t xml:space="preserve">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</si>
  <si>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</si>
  <si>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</si>
  <si>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</si>
  <si>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</si>
  <si>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</si>
  <si>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</si>
  <si>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74F316</t>
  </si>
  <si>
    <t>MĚŘENÍ PŘECHODOVÉHO ODPORU ZEMNIČE</t>
  </si>
  <si>
    <t>1. Položka obsahuje:
 – měření elektrických parametrů TV pro zpracování revize
 – dopravu kolejových mechanismů z mateřského depa do prostoru stavby a zpět
2. Položka neobsahuje:
 X
3. Způsob měření:
Měří se 1 kus uzemněné TP nebo OK</t>
  </si>
  <si>
    <t>74F318</t>
  </si>
  <si>
    <t>MĚŘENÍ PŘEDNÍCH HRAN STOŽÁRŮ TV S UPŘESNĚNÍM MONTÁŽNÍCH PARAMETRŮ</t>
  </si>
  <si>
    <t>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</si>
  <si>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</si>
  <si>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</si>
  <si>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</si>
  <si>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1. Položka obsahuje:
 – měření výšky TK pro potřebu montážních prací na TV
 – dopravu kolejových mechanismů z mateřského depa do prostoru stavby a zpět
2. Položka neobsahuje:
 X
3. Způsob měření:
Měří se 1 kus TP</t>
  </si>
  <si>
    <t>74F320</t>
  </si>
  <si>
    <t>STABILIZACE PLASTIKOVÝM MEZNÍKEM</t>
  </si>
  <si>
    <t>1. Položka obsahuje:
 – osazení geodetické zn.pro měření vzdálenosti PH TP pro další zpracování projektu
 – dopravu kolejových mechanismů z mateřského depa do prostoru stavby a zpět
2. Položka neobsahuje:
 X
3. Způsob měření:
Měří se 1 kus základu</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</si>
  <si>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</si>
  <si>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</si>
  <si>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</si>
  <si>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</si>
  <si>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</si>
  <si>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</si>
  <si>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</si>
  <si>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</si>
  <si>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</si>
  <si>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74F334</t>
  </si>
  <si>
    <t>ZAMĚŘENÍ SKUTEČNÉHO PROVEDENÍ TV 2KOLEJ. TRAŤ, MALÉ ŽST. ZA 100M</t>
  </si>
  <si>
    <t xml:space="preserve">1. Položka obsahuje:
 – geodetickou činnost po výstavbě  TV
2. Položka neobsahuje:
 X
3. Způsob měření:
Měří se 1 kus za každých 100m TV</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</si>
  <si>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</si>
  <si>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</si>
  <si>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</si>
  <si>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</si>
  <si>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</si>
  <si>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</si>
  <si>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</si>
  <si>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"určeno projektantem dle místního šetření a původní dokumentace"</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</si>
  <si>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</si>
  <si>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</si>
  <si>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</si>
  <si>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</si>
  <si>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</si>
  <si>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</si>
  <si>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</si>
  <si>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</si>
  <si>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</si>
  <si>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</si>
  <si>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</si>
  <si>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</si>
  <si>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</si>
  <si>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74F429</t>
  </si>
  <si>
    <t>DEMONTÁŽ NESTANDARDNÍCH KOVOVÝCH KONSTRUKCÍ</t>
  </si>
  <si>
    <t xml:space="preserve">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</si>
  <si>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</si>
  <si>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</si>
  <si>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</si>
  <si>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74F441</t>
  </si>
  <si>
    <t>DEMONTÁŽ DĚLIČŮ</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</si>
  <si>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</si>
  <si>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</si>
  <si>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</si>
  <si>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</si>
  <si>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</si>
  <si>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</si>
  <si>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</si>
  <si>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</si>
  <si>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</si>
  <si>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</si>
  <si>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74F455</t>
  </si>
  <si>
    <t>DEMONTÁŽ VĚŠÁKŮ TROLEJE</t>
  </si>
  <si>
    <t>74F456</t>
  </si>
  <si>
    <t>DEMONTÁŽ PROUDOVÝCH PROPOJENÍ PODÉLNÝCH A PŘÍČNÝCH</t>
  </si>
  <si>
    <t>74F457</t>
  </si>
  <si>
    <t>DEMONTÁŽ VLOŽENÝCH IZOLACÍ V PODÉLNÝCH A PŘÍČNÝCH POLÍCH</t>
  </si>
  <si>
    <t>74F461</t>
  </si>
  <si>
    <t>DEMONTÁŽ SVODŮ A UCHYCENÍ KABELU VN NA STOŽÁRU VČETNĚ KRYTU</t>
  </si>
  <si>
    <t>74F463</t>
  </si>
  <si>
    <t>DEMONTÁŽ NÁVĚSTÍ PRO ELEKTRICKÝ PROVOZ</t>
  </si>
  <si>
    <t>74F465</t>
  </si>
  <si>
    <t>DEMONTÁŽ TROLEJE VČETNĚ NÁSTAVKŮ STOČENÍM NA BUBEN</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</si>
  <si>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</si>
  <si>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</si>
  <si>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</si>
  <si>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74F468</t>
  </si>
  <si>
    <t>DEMONTÁŽ LAN ZV, NV, OV VČETNĚ PROPOJEK A SPOJEK STŘIHÁNÍM</t>
  </si>
  <si>
    <t>74F472</t>
  </si>
  <si>
    <t>DEMONTÁŽ OCHRANNÝCH LAN</t>
  </si>
  <si>
    <t>74F491</t>
  </si>
  <si>
    <t>DEMONTÁŽ - MANIPULACE SE SUTÍ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</si>
  <si>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</si>
  <si>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</si>
  <si>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 xml:space="preserve">NAKLÁDÁNÍ SUTI  NA DOPRAVNÍ PROSTŘEDEK</t>
  </si>
  <si>
    <t>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</si>
  <si>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80</t>
  </si>
  <si>
    <t>Ostatní (zemní práce a silnoproudé rozvody)</t>
  </si>
  <si>
    <t>800.000000 = 800,000 [A]</t>
  </si>
  <si>
    <t>11241</t>
  </si>
  <si>
    <t>ÚPRAVA STROMŮ D DO 0,5M ŘEZEM VĚTVÍ</t>
  </si>
  <si>
    <t>24.000000 = 24,000 [A]</t>
  </si>
  <si>
    <t>Položka zahrnuje: 
- odřezání větví 1 ks stromu přesahujících do komunikace bez ohledu na způsob a použitou mechanizaci (např. plošina), bez ohledu na počet větví 
- všechna opatření související se silničním provozem (např. provizorní dopravní značení)
- odvoz a likvidaci vyzískaného materiálu dle pokynů zadávací dokumentace
Položka nezahrnuje:
- x
Způsob měření:
- průměr stromů se měří ve výšce 1,3m nad terénem.</t>
  </si>
  <si>
    <t>"viz polohový plán a řezy kabelovou trasou"</t>
  </si>
  <si>
    <t>702313</t>
  </si>
  <si>
    <t>ZAKRYTÍ KABELŮ VÝSTRAŽNOU FÓLIÍ ŠÍŘKY PŘES 40 CM</t>
  </si>
  <si>
    <t>7425B3</t>
  </si>
  <si>
    <t>KABEL VN - JEDNOŽÍLOVÝ, 50-AXEKVCE(Y) OD 185 DO 300 MM2</t>
  </si>
  <si>
    <t>"viz polohový plán a tabulka kabelových vedení"</t>
  </si>
  <si>
    <t>742C24</t>
  </si>
  <si>
    <t>KABELOVÁ KONCOVKA VN VENKOVNÍ JEDNOŽÍLOVÁ PRO KABELY PŘES 6 KV PŘES 300 MM2</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</si>
  <si>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</si>
  <si>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</si>
  <si>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</si>
  <si>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742Z92</t>
  </si>
  <si>
    <t>DEMONTÁŽ - ODVOZ (NA LIKVIDACI ODPADŮ NEBO JINÉ URČENÉ MÍSTO)</t>
  </si>
  <si>
    <t>747531</t>
  </si>
  <si>
    <t>ZKOUŠKY VODIČŮ A KABELŮ VN ZVÝŠENÝM NAPĚTÍM DO 35 KV</t>
  </si>
  <si>
    <t>747532</t>
  </si>
  <si>
    <t>ZKOUŠKY VODIČŮ A KABELŮ VN - PROVOZ MĚŘÍCÍHO VOZU PO DOBU ZKOUŠEK VN KABELŮ</t>
  </si>
  <si>
    <t>R701AAE</t>
  </si>
  <si>
    <t>Vytyčení trasy kabelového vedení v zastavěném prostoru</t>
  </si>
  <si>
    <t>R015</t>
  </si>
  <si>
    <t>LIKVIDACE ODPADŮ včetně dopravy</t>
  </si>
  <si>
    <t>R015220</t>
  </si>
  <si>
    <t>910</t>
  </si>
  <si>
    <t xml:space="preserve">NEOCEŇOVAT - POPLATKY ZA LIKVIDACI ODPADŮ NEKONTAMINOVANÝCH - 17 01 01  KŮLY A SLOUPY BETONOVÉ VČETNĚ DOPRAVY</t>
  </si>
  <si>
    <t>R015270</t>
  </si>
  <si>
    <t>914</t>
  </si>
  <si>
    <t xml:space="preserve">NEOCEŇOVAT - POPLATKY ZA LIKVIDACI ODPADŮ NEKONTAMINOVANÝCH - 17 01 03  IZOLÁTORY PORCELÁNOVÉ VČETNĚ DOPRAVY</t>
  </si>
  <si>
    <t>SO 11-86-01</t>
  </si>
  <si>
    <t>Položky rozpočtu</t>
  </si>
  <si>
    <t>13193A</t>
  </si>
  <si>
    <t>HLOUBENÍ JAM ZAPAŽ I NEPAŽ TŘ III - BEZ DOPRAVY</t>
  </si>
  <si>
    <t>8.748000 = 8,748 [A]</t>
  </si>
  <si>
    <t>61.000000 = 61,000 [A]</t>
  </si>
  <si>
    <t>156.000000 = 156,000 [A]</t>
  </si>
  <si>
    <t>530.000000 = 530,000 [A]</t>
  </si>
  <si>
    <t>742H11</t>
  </si>
  <si>
    <t>KABEL NN ČTYŘ- A PĚTIŽÍLOVÝ CU S PLASTOVOU IZOLACÍ DO 2,5 MM2</t>
  </si>
  <si>
    <t>735.000000 = 735,000 [A]</t>
  </si>
  <si>
    <t>90.000000 = 90,000 [A]</t>
  </si>
  <si>
    <t>108.000000 = 108,000 [A]</t>
  </si>
  <si>
    <t>743111</t>
  </si>
  <si>
    <t xml:space="preserve">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</si>
  <si>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</si>
  <si>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743121</t>
  </si>
  <si>
    <t xml:space="preserve">OSVĚTLOVACÍ STOŽÁR  PEVNÝ ŽÁROVĚ ZINKOVANÝ DÉLKY DO 6 M</t>
  </si>
  <si>
    <t>13 = 13,000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</si>
  <si>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</si>
  <si>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</si>
  <si>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</si>
  <si>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</si>
  <si>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743321</t>
  </si>
  <si>
    <t>VÝLOŽNÍK PRO MONTÁŽ SVÍTIDLA NA STOŽÁR DVOURAMENNÝ DÉLKA VYLOŽENÍ DO 1 M</t>
  </si>
  <si>
    <t>743486</t>
  </si>
  <si>
    <t>SVÍTIDLO DRÁŽNÍ - MONTÁŽ SVÍTIDLA NA OSVĚTLOVACÍ STOŽÁR DO VÝŠKY 15 M</t>
  </si>
  <si>
    <t>28.000000 = 28,000 [A]</t>
  </si>
  <si>
    <t>1. Položka obsahuje:
 – montáž zařízení
2. Položka neobsahuje:
 X
3. Způsob měření:
Udává se počet kusů kompletní konstrukce nebo práce.</t>
  </si>
  <si>
    <t>7434A2</t>
  </si>
  <si>
    <t>SVÍTIDLO DRÁŽNÍ LED ANTIVANDAL, MIN. IP 54, TŘÍDA II, OD 11 DO 25 W, KLASICKÁ MONTÁŽ</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</si>
  <si>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</si>
  <si>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</si>
  <si>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</si>
  <si>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</si>
  <si>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</si>
  <si>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</si>
  <si>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743631</t>
  </si>
  <si>
    <t>ROZVADĚČ PRO DRÁŽNÍ OSVĚTLENÍ - ROZŠÍŘENÍ O MĚŘENÍ SPOTŘEBY EL. ENERGIE</t>
  </si>
  <si>
    <t>1. Položka obsahuje:
 – veškeré příslušenství, zhotovení výrobní dokumentace
 – technický popis viz. projektová dokumentace
2. Položka neobsahuje:
 X
3. Způsob měření:
Udává se počet kusů kompletní konstrukce nebo práce.</t>
  </si>
  <si>
    <t>743643</t>
  </si>
  <si>
    <t>ROZVADĚČ PRO DRÁŽNÍ OSVĚTLENÍ - SENZOR PRO MĚŘENÍ INTENZITY OSVĚTLENÍ</t>
  </si>
  <si>
    <t>1. Položka obsahuje:
 – veškeré příslušenství
 – technický popis viz. projektová dokumentace
2. Položka neobsahuje:
 X
3. Způsob měření:
Udává se počet kusů kompletní konstrukce nebo práce.</t>
  </si>
  <si>
    <t>743644</t>
  </si>
  <si>
    <t>ROZVADĚČ PRO DRÁŽNÍ OSVĚTLENÍ - SPÍNACÍ HODINY PROGRAMOVATELNÉ SE SOUMRAKOVÝM ČIDLEM</t>
  </si>
  <si>
    <t>743971</t>
  </si>
  <si>
    <t>ÚPRAVA NEBO ROZŠÍŘENÍ SW NA ELEKTRODISPEČINKU-ÚPRAVA NEBO ROZŠÍŘENÍ AKTIVNÍHO PRVKU V APLIKACI PRO VIZUALIZACI A OVLÁDÁNÍ ZAŘ.NA ELEKTRODISPEČINKU</t>
  </si>
  <si>
    <t xml:space="preserve">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čas v hodinách.</t>
  </si>
  <si>
    <t>743G12</t>
  </si>
  <si>
    <t>SKŘÍŇ ZÁSUVKOVÁ VENKOVNÍ NA STĚNU/KONSTRUKCI OD 3 DO 4 KS ZÁSUVEK PRŮMYSLOVÝCH (400 V NEBO 230 V)</t>
  </si>
  <si>
    <t>1. Položka obsahuje:
 – instalaci vč. zapojení
 – technický popis viz. projektová dokumentace
2. Položka neobsahuje:
 X
3. Způsob měření:
Udává se počet kusů kompletní konstrukce nebo práce.</t>
  </si>
  <si>
    <t>743G21</t>
  </si>
  <si>
    <t>SKŘÍŇ ZÁSUVKOVÁ VENKOVNÍ KOMPAKTNÍ PILÍŘ DO 2 KS ZÁSUVEK PRŮMYSLOVÝCH (400 V NEBO 230 V)</t>
  </si>
  <si>
    <t>Venkovní skříň pro připojení náhradního zdroje</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</si>
  <si>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</si>
  <si>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</si>
  <si>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</si>
  <si>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744311</t>
  </si>
  <si>
    <t>ROZVADĚČ NN SKŘÍŇOVÝ OCELOPLECHOVÝ PRÁZDNÝ, IP 40, HLOUBKY DO 500 MM, ŠÍŘKY DO 500 MM, VÝŠKY DO 2250 MM</t>
  </si>
  <si>
    <t>Elektroměrový rozvaděč pro osazení elektroměru</t>
  </si>
  <si>
    <t>1. Položka obsahuje:
 – přípravu podkladu pro osazení vč. upevňovacího materiálu
 – veškerý podružný a pomocný materiál
 – provedení zkoušek, dodání předepsaných zkoušek, revizí a atestů
2. Položka neobsahuje:
 – přístrojové vybavení ( jističe, stykače apod. ), přípojnice
3. Způsob měření:
Udává se počet kusů kompletní konstrukce nebo práce.</t>
  </si>
  <si>
    <t>744341</t>
  </si>
  <si>
    <t>ROZVADĚČ NN SKŘÍŇOVÝ OCELOPLECHOVÝ VYZBROJENÝ, DO IP 40, HLOUBKY DO 500 MM, ŠÍŘKY DO 500 MM, VÝŠKY DO 2250 MM - PŘÍVODNÍ POLE S JEDNODUCHOU VÝZBROJÍ</t>
  </si>
  <si>
    <t>Rozvaděč vlastní spotřeby TO sla, TO sil</t>
  </si>
  <si>
    <t>1. Položka obsahuje:
 – přípravu podkladu pro osazení vč. upevňovacího materiálu
 – veškerý podružný a pomocný materiál
 – provedení zkoušek, dodání předepsaných zkoušek, revizí a atestů
 – přístrojové vybavení ( jističe, stykače, přípojnice apod. )
2. Položka neobsahuje:
3. Způsob měření:
Udává se počet kusů kompletní konstrukce nebo práce.</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</si>
  <si>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</si>
  <si>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</si>
  <si>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</si>
  <si>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746712</t>
  </si>
  <si>
    <t>ROZVADĚČ VLASTNÍ SPOTŘEBY NEZÁLOHOVANÝ 400 V AC, VČETNĚ VYBAVENÍ, 2 PŘÍVODY NN</t>
  </si>
  <si>
    <t>1. Položka obsahuje:
 – veškeré přílušenství a řídící systém včetně zobrazovací dotykové obrazovky, optického převodníku, jistících a ochranných prvků, stykačů, svodiče přepětí, měření, přípojnic, vývodů, měniče nn/mn, svorkovnic, nosných konstrukcí, kotevních a spojovacích prvků, doprava na staveniště, montáž na stavební konstrukci, do niky nebo na nosnou konstrukci, propojení, kontrola spojů, dodávka softwarového vybavení a jeho zprovoznění na úrovní místního řízení a předávání vazebních podmínek a hlášek na nadřazený řídící systém – komunikace s DŘT, nastavení jištění
 – technický popis viz. projektová dokumentace
 – výrobní dokumentaci, uvedení do provozu, předepsané zkoušky, revize a atesty
2. Položka neobsahuje:
 X
3. Způsob měření:
Udává se počet kusů kompletní konstrukce nebo práce.</t>
  </si>
  <si>
    <t>746723</t>
  </si>
  <si>
    <t>ROZVADĚČ VLASTNÍ SPOTŘEBY BEZVÝPADKOVÝ 24V/48V DC, VČETNĚ VYBAVENÍ, BEZ MĚNIČŮ NN/MN</t>
  </si>
  <si>
    <t>1. Položka obsahuje:
 – veškeré příslušenství vč. signalizace ztráty izolační schopnosti, signalizace výpadku hlavních jistících prvků, jistících a ochranných prvků, stykačů, signalizace ztráty izolační schopnosti, signalizace výpadku hlavních jistících prvků, měření, přípojnic, vývodů, svorkovnic, nosných konstrukcí, kotevních a spojovacích prvků
 – technický popis viz. projektová dokumentace
 – výrobní dokumentaci, uvedení do provozu, předepsané zkoušky, revize a atesty
2. Položka neobsahuje:
 X
3. Způsob měření:
Udává se počet kusů kompletní konstrukce nebo práce.</t>
  </si>
  <si>
    <t>746731</t>
  </si>
  <si>
    <t>USMĚRŇOVAČ 1-F AC/DC DO 20 A</t>
  </si>
  <si>
    <t>1. Položka obsahuje:
 – přípravu podkladu pro osazení, veškerý podružný, pomocný, připojovací a upevňovací materiál
 – technický popis viz. projektová dokumentace
 – uvedení do provozu, nastavení, seřízení, předepsané zkoušky, revize a atesty
2. Položka neobsahuje:
 X
3. Způsob měření:
Udává se počet kusů kompletní konstrukce nebo práce.</t>
  </si>
  <si>
    <t>75L15X</t>
  </si>
  <si>
    <t>STOŽÁR (SLOUP) - MONTÁŽ</t>
  </si>
  <si>
    <t>87615</t>
  </si>
  <si>
    <t>CHRÁNIČKY Z TRUB PLAST DN DO 50MM</t>
  </si>
  <si>
    <t>3.888000 = 3,888 [A]</t>
  </si>
  <si>
    <t>R029113</t>
  </si>
  <si>
    <t xml:space="preserve">Položka zahrnuje:   
- veškeré náklady spojené s objednatelem požadovanými pracemi  
- položka se využije pro celky 3D charakteru (objekty s vysokou mírou nepravidelnosti vzájemně navazujících částí, technologické a průmyslové celky)   
Položka nezahrnuje:   
- x</t>
  </si>
  <si>
    <t>R02950</t>
  </si>
  <si>
    <t>SO 11-87-01</t>
  </si>
  <si>
    <t>74C923</t>
  </si>
  <si>
    <t>NEPŘÍMÉ UKOLEJNĚNÍ KONSTRUKCE VŠECH TYPŮ (VČETNĚ VÝZTUŽNÝCH DVOJIC) - 1 VODIČ</t>
  </si>
  <si>
    <t>186.000000 = 186,000 [A]</t>
  </si>
  <si>
    <t>74C924</t>
  </si>
  <si>
    <t>NEPŘÍMÉ UKOLEJNĚNÍ KONSTRUKCE VŠECH TYPŮ (VČETNĚ VÝZTUŽNÝCH DVOJIC) - 2 VODIČE</t>
  </si>
  <si>
    <t>74C925</t>
  </si>
  <si>
    <t>PŘESUN UKOLEJNĚNÍ (DEMONTÁŽ + MONTÁŽ UKOLEJNĚNÍ NA JINOU KONSTRUKCI)</t>
  </si>
  <si>
    <t>1. Položka obsahuje:
 – všechny náklady na demontáž a opětovnou montáž při stavebních postupech ,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</si>
  <si>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74C933</t>
  </si>
  <si>
    <t>UKOLEJŇOVACÍ VODIČ IZOLOVANÝ VŮČI ZEMI (VČETNĚ PŘIPOJENÍ KE KONSTRUKCÍM)</t>
  </si>
  <si>
    <t>74C971</t>
  </si>
  <si>
    <t>POSPOJOVÁNÍ VODIVÝCH KONSTRUKCÍ PROUDOVOU PROPOJKOU</t>
  </si>
  <si>
    <t>74C974</t>
  </si>
  <si>
    <t>AKTUALIZACE KSU A TP DLE KOLEJOVÝCH POSTUPŮ ZA 100 M ZPROVOZŇOVANÉ SKUPINY</t>
  </si>
  <si>
    <t>29.105000 = 29,105 [A]</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</si>
  <si>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</si>
  <si>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</si>
  <si>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</si>
  <si>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58.210000 = 58,210 [A]</t>
  </si>
  <si>
    <t>1. Položka obsahuje:
 – veškeré další práce pro zpracování a odsouhlasení KSU a TP při uvádění do provozu
2. Položka neobsahuje:
 X
3. Způsob měření:
Kusem se rozumí 100 m úseku elektrifikované koleje.</t>
  </si>
  <si>
    <t>74F314</t>
  </si>
  <si>
    <t>MĚŘENÍ DOTYKOVÉHO NAPĚTÍ U VODIVÉ KONSTRUKCE</t>
  </si>
  <si>
    <t>208.000000 = 208,000 [A]</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</si>
  <si>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</si>
  <si>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</si>
  <si>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</si>
  <si>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1. Položka obsahuje:
 – měření elektrických parametrů TV pro zpracování revize
 – dopravu kolejových mechanismů z mateřského depa do prostoru stavby a zpět
2. Položka neobsahuje:
 X
3. Způsob měření:
Měří se 1 kus základu TP</t>
  </si>
  <si>
    <t>74F459</t>
  </si>
  <si>
    <t>DEMONTÁŽ UKOLEJNĚNÍ KONSTRUKCÍ A PODPĚR VČETNĚ UCHYCENÍ A VODIČE</t>
  </si>
  <si>
    <t>74F473</t>
  </si>
  <si>
    <t>DEMONTÁŽ UKOLEJŇOVACÍCH DRÁTŮ IZOLOVANÝCH PO ZEMI (MIMO PŘIPOJENÍ KE KONSTRUKCÍM)</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</si>
  <si>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metr délkový v ose vodiče nebo lana.</t>
  </si>
  <si>
    <t>SO 11-88-01</t>
  </si>
  <si>
    <t>70 = 70,000 [A]</t>
  </si>
  <si>
    <t>741B11</t>
  </si>
  <si>
    <t>ZEMNÍCÍ TYČ FEZN DÉLKY DO 2 M</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</si>
  <si>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</si>
  <si>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</si>
  <si>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</si>
  <si>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741G11</t>
  </si>
  <si>
    <t>VODOTĚS.PRŮCHOD.STĚNOU S OCHRAN.PROTI TLAK.VODĚ,PRO 220-300MM,NEREZ DO PRŮM.10MM NEBO PÁSEK 30X3,5, S OBJÍMK.VČ.PŘÍSLUŠ.(ŠTÍTEK,TĚS.MANŽ.DO TL.1 BAR)</t>
  </si>
  <si>
    <t xml:space="preserve">VODOTĚSNÁ PRŮCHODKA STĚNOU S OCHRANOU PROTI TLAKOVÉ VODĚ, PRO 220 - 300MM, NEREZ DO PRŮMĚRU 10MM NEBO PÁSEK 30x3,5, S OBJÍMKAMI VČETNĚ PŘÍSLUŠENSTVÍ (ŠTÍTEK, TĚSNÍCÍ MANŽETA DO TLAKU 1 BAR)                                                                                                                                                                                                                                                                                                                                 1. Položka obsahuje:  – upevnění vč. veškerého příslušenství  2. Položka neobsahuje:  X 3. Způsob měření: Udává se počet kusů kompletní konstrukce nebo práce.</t>
  </si>
  <si>
    <t>SO 11-88-02</t>
  </si>
  <si>
    <t>130 = 130,000 [A]</t>
  </si>
  <si>
    <t>SO 11-92-01</t>
  </si>
  <si>
    <t>47069.500000 = 47069,500 [A]</t>
  </si>
  <si>
    <t>129.000000 = 129,000 [A]</t>
  </si>
  <si>
    <t>11204</t>
  </si>
  <si>
    <t>KÁCENÍ STROMŮ D KMENE DO 0,3M S ODSTRANĚNÍM PAŘEZŮ</t>
  </si>
  <si>
    <t>191.000000 = 191,000 [A]</t>
  </si>
  <si>
    <t>11212</t>
  </si>
  <si>
    <t>KÁCENÍ STROMŮ D KMENE DO 0,9M</t>
  </si>
  <si>
    <t>82.000000 = 82,000 [A]</t>
  </si>
  <si>
    <t>SO 11-96-01</t>
  </si>
  <si>
    <t>18461</t>
  </si>
  <si>
    <t>MULČOVÁNÍ</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</si>
  <si>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</si>
  <si>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18471</t>
  </si>
  <si>
    <t>OŠETŘENÍ DŘEVIN VE SKUPINÁCH</t>
  </si>
  <si>
    <t>110.000000 = 110,000 [A]</t>
  </si>
  <si>
    <t>Položka zahrnuje:
- odplevelení s nakypřením, vypletí, ošetření řezem, hnojením
- odstranění poškozených částí dřevin s případným složením odpadu na hromady, naložením na dopravní prostředek, odvozem a složením
Položka nezahrnuje:
- x</t>
  </si>
  <si>
    <t>18472</t>
  </si>
  <si>
    <t>OŠETŘENÍ DŘEVIN SOLITERNÍCH</t>
  </si>
  <si>
    <t>1247.960000 = 1247,960 [A]</t>
  </si>
  <si>
    <t>Položka zahrnuje:
- odplevelení s nakypřením, vypletí, řezem, hnojením
- odstranění poškozených částí dřevin s případným složením odpadu na hromady, naložením na dopravní prostředek, odvozem a složením
Položka nezahrnuje:
- x</t>
  </si>
  <si>
    <t>184A1</t>
  </si>
  <si>
    <t>VYSAZOVÁNÍ KEŘŮ LISTNATÝCH S BALEM VČETNĚ VÝKOPU JAMKY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</si>
  <si>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</si>
  <si>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184B12</t>
  </si>
  <si>
    <t>VYSAZOVÁNÍ STROMŮ LISTNATÝCH S BALEM OBVOD KMENE DO 10CM, VÝŠ DO 1,7M</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</si>
  <si>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</si>
  <si>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184B15</t>
  </si>
  <si>
    <t>VYSAZOVÁNÍ STROMŮ LISTNATÝCH S BALEM OBVOD KMENE DO 16CM, PODCHOZÍ VÝŠ MIN 2,4M</t>
  </si>
  <si>
    <t>18.240000 = 18,240 [A]</t>
  </si>
  <si>
    <t>SO 98-98</t>
  </si>
  <si>
    <t>Dokumentace stavby</t>
  </si>
  <si>
    <t>VSEOB001</t>
  </si>
  <si>
    <t>Dokumentace skutečného provedení stavby, geodetická část</t>
  </si>
  <si>
    <t>Vypracování vybrané části dokumentace skutečného provedení (DSPS)</t>
  </si>
  <si>
    <t>"v předepsaném rozsahu a počtu dle VTP a ZTP "_x000d_
 "Celkem "1 = 1,000 [B]</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</si>
  <si>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</si>
  <si>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</si>
  <si>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</si>
  <si>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</si>
  <si>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</si>
  <si>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</si>
  <si>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</si>
  <si>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</si>
  <si>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Osvědčení o shodě notifikovanou osobou</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</si>
  <si>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</si>
  <si>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</si>
  <si>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</si>
  <si>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</si>
  <si>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</si>
  <si>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</si>
  <si>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</si>
  <si>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</si>
  <si>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</si>
  <si>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</si>
  <si>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VSEOB008</t>
  </si>
  <si>
    <t>Hlukové měření pro účely realizace stavby</t>
  </si>
  <si>
    <t>popis položky</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</si>
  <si>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</si>
  <si>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</si>
  <si>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Nájmy hrazené zhotovitelem stavby</t>
  </si>
  <si>
    <t>Položka zahrnuje veškeré náklady spojené s nájmy hrazené zhotovitelem stavby.</t>
  </si>
  <si>
    <t>VSEOB010</t>
  </si>
  <si>
    <t>Publicita stavby</t>
  </si>
  <si>
    <t>Položka zahrnuje veškeré náklady spojené s publicitou stavby.</t>
  </si>
  <si>
    <t>SO 90-90</t>
  </si>
  <si>
    <t>POPLATKY ZA LIKVIDACI ODPADŮ NEKONTAMINOVANÝCH - 17 05 04 VYTĚŽENÉ ZEMINY A HORNINY - I. TŘÍDA TĚŽITELNOSTI VČETNĚ DOPRAVY</t>
  </si>
  <si>
    <t>105270,066 = 105270,066 [A]</t>
  </si>
  <si>
    <t>POPLATKY ZA LIKVIDACI ODPADŮ NEKONTAMINOVANÝCH - 17 05 04 VYTĚŽENÉ ZEMINY A HORNINY - II. TŘÍDA TĚŽITELNOSTI VČETNĚ DOPRAVY</t>
  </si>
  <si>
    <t>POPLATKY ZA LIKVIDACI ODPADŮ NEKONTAMINOVANÝCH - 17 05 04 VYTĚŽENÉ ZEMINY A HORNINY - III. TŘÍDA TĚŽITELNOSTI VČETNĚ DOPRAVY</t>
  </si>
  <si>
    <t>POPLATKY ZA LIKVIDACI ODPADŮ NEKONTAMINOVANÝCH - 17 03 02 VYBOURANÝ ASFALTOVÝ BETON BEZ DEHTU VČETNĚ DOPRAVY</t>
  </si>
  <si>
    <t>POPLATKY ZA LIKVIDACI ODPADŮ NEKONTAMINOVANÝCH - 17 01 01 BETON Z DEMOLIC OBJEKTŮ, ZÁKLADŮ TV VČETNĚ DOPRAVY</t>
  </si>
  <si>
    <t>POPLATKY ZA LIKVIDACI ODPADŮ NEKONTAMINOVANÝCH - 17 05 08 ŠTĚRK Z KOLEJIŠTĚ (ODPAD PO RECYKLACI) VČETNĚ DOPRAVY</t>
  </si>
  <si>
    <t xml:space="preserve">POPLATKY ZA LIKVIDACI ODPADŮ NEKONTAMINOVANÝCH - 17 02 01  DŘEVO PO STAVEBNÍM POUŽITÍ, Z DEMOLIC VČETNĚ DOPRAVY</t>
  </si>
  <si>
    <t xml:space="preserve">POPLATKY ZA LIKVIDACI ODPADŮ NEKONTAMINOVANÝCH - 17 01 01  KŮLY A SLOUPY BETONOVÉ VČETNĚ DOPRAVY</t>
  </si>
  <si>
    <t xml:space="preserve">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</si>
  <si>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</si>
  <si>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</si>
  <si>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 xml:space="preserve">POPLATKY ZA LIKVIDACI ODPADŮ NEKONTAMINOVANÝCH - 17 01 03  IZOLÁTORY PORCELÁNOVÉ VČETNĚ DOPRAVY</t>
  </si>
  <si>
    <t>POPLATKY ZA LIKVIDACI ODPADŮ NEKONTAMINOVANÝCH - 16 02 14 ELEKTROŠROT (VYŘAZENÁ EL. ZAŘÍZENÍ A PŘÍSTR. - AL, CU A VZ. KOVY) VČETNĚ DOPRAVY</t>
  </si>
  <si>
    <t xml:space="preserve">POPLATKY ZA LIKVIDACI ODPADŮ NEKONTAMINOVANÝCH - 17 05 04  KAMENNÁ SUŤ VČETNĚ DOPRAVY</t>
  </si>
  <si>
    <t>POPLATKY ZA LIKVIDACI ODPADŮ NEKONTAMINOVANÝCH - 17 06 04 ZBYTKY IZOLAČNÍCH MATERIÁLŮ VČETNĚ DOPRAVY</t>
  </si>
  <si>
    <t>POPLATKY ZA LIKVIDACI ODPADŮ NEBEZPEČNÝCH - 17 02 04* ŽELEZNIČNÍ PRAŽCE DŘEVĚNÉ VČETNĚ DOPRAVY</t>
  </si>
  <si>
    <t>POPLATKY ZA LIKVIDACI ODPADŮ NEBEZPEČNÝCH - KABELY S PLASTOVOU IZOLACÍ VČETNĚ DOPRAVY</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</si>
</sst>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4" borderId="7" xfId="0" applyNumberFormat="1" applyFill="1" applyBorder="1" applyAlignment="1" applyProtection="1">
      <alignment horizontal="center"/>
      <protection locked="0"/>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styles" Target="styles.xml" /><Relationship Id="rId84" Type="http://schemas.openxmlformats.org/officeDocument/2006/relationships/theme" Target="theme/theme1.xml" /><Relationship Id="rId85" Type="http://schemas.openxmlformats.org/officeDocument/2006/relationships/calcChain" Target="calcChain.xml" /><Relationship Id="rId8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59.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60.xml.rels>&#65279;<?xml version="1.0" encoding="utf-8"?><Relationships xmlns="http://schemas.openxmlformats.org/package/2006/relationships"><Relationship Id="rId1" Type="http://schemas.openxmlformats.org/officeDocument/2006/relationships/image" Target="../media/image1.png" /></Relationships>
</file>

<file path=xl/drawings/_rels/drawing61.xml.rels>&#65279;<?xml version="1.0" encoding="utf-8"?><Relationships xmlns="http://schemas.openxmlformats.org/package/2006/relationships"><Relationship Id="rId1" Type="http://schemas.openxmlformats.org/officeDocument/2006/relationships/image" Target="../media/image1.png" /></Relationships>
</file>

<file path=xl/drawings/_rels/drawing62.xml.rels>&#65279;<?xml version="1.0" encoding="utf-8"?><Relationships xmlns="http://schemas.openxmlformats.org/package/2006/relationships"><Relationship Id="rId1" Type="http://schemas.openxmlformats.org/officeDocument/2006/relationships/image" Target="../media/image1.png" /></Relationships>
</file>

<file path=xl/drawings/_rels/drawing63.xml.rels>&#65279;<?xml version="1.0" encoding="utf-8"?><Relationships xmlns="http://schemas.openxmlformats.org/package/2006/relationships"><Relationship Id="rId1" Type="http://schemas.openxmlformats.org/officeDocument/2006/relationships/image" Target="../media/image1.png" /></Relationships>
</file>

<file path=xl/drawings/_rels/drawing64.xml.rels>&#65279;<?xml version="1.0" encoding="utf-8"?><Relationships xmlns="http://schemas.openxmlformats.org/package/2006/relationships"><Relationship Id="rId1" Type="http://schemas.openxmlformats.org/officeDocument/2006/relationships/image" Target="../media/image1.png" /></Relationships>
</file>

<file path=xl/drawings/_rels/drawing65.xml.rels>&#65279;<?xml version="1.0" encoding="utf-8"?><Relationships xmlns="http://schemas.openxmlformats.org/package/2006/relationships"><Relationship Id="rId1" Type="http://schemas.openxmlformats.org/officeDocument/2006/relationships/image" Target="../media/image1.png" /></Relationships>
</file>

<file path=xl/drawings/_rels/drawing66.xml.rels>&#65279;<?xml version="1.0" encoding="utf-8"?><Relationships xmlns="http://schemas.openxmlformats.org/package/2006/relationships"><Relationship Id="rId1" Type="http://schemas.openxmlformats.org/officeDocument/2006/relationships/image" Target="../media/image1.png" /></Relationships>
</file>

<file path=xl/drawings/_rels/drawing67.xml.rels>&#65279;<?xml version="1.0" encoding="utf-8"?><Relationships xmlns="http://schemas.openxmlformats.org/package/2006/relationships"><Relationship Id="rId1" Type="http://schemas.openxmlformats.org/officeDocument/2006/relationships/image" Target="../media/image1.png" /></Relationships>
</file>

<file path=xl/drawings/_rels/drawing68.xml.rels>&#65279;<?xml version="1.0" encoding="utf-8"?><Relationships xmlns="http://schemas.openxmlformats.org/package/2006/relationships"><Relationship Id="rId1" Type="http://schemas.openxmlformats.org/officeDocument/2006/relationships/image" Target="../media/image1.png" /></Relationships>
</file>

<file path=xl/drawings/_rels/drawing69.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70.xml.rels>&#65279;<?xml version="1.0" encoding="utf-8"?><Relationships xmlns="http://schemas.openxmlformats.org/package/2006/relationships"><Relationship Id="rId1" Type="http://schemas.openxmlformats.org/officeDocument/2006/relationships/image" Target="../media/image1.png" /></Relationships>
</file>

<file path=xl/drawings/_rels/drawing71.xml.rels>&#65279;<?xml version="1.0" encoding="utf-8"?><Relationships xmlns="http://schemas.openxmlformats.org/package/2006/relationships"><Relationship Id="rId1" Type="http://schemas.openxmlformats.org/officeDocument/2006/relationships/image" Target="../media/image1.png" /></Relationships>
</file>

<file path=xl/drawings/_rels/drawing72.xml.rels>&#65279;<?xml version="1.0" encoding="utf-8"?><Relationships xmlns="http://schemas.openxmlformats.org/package/2006/relationships"><Relationship Id="rId1" Type="http://schemas.openxmlformats.org/officeDocument/2006/relationships/image" Target="../media/image1.png" /></Relationships>
</file>

<file path=xl/drawings/_rels/drawing73.xml.rels>&#65279;<?xml version="1.0" encoding="utf-8"?><Relationships xmlns="http://schemas.openxmlformats.org/package/2006/relationships"><Relationship Id="rId1" Type="http://schemas.openxmlformats.org/officeDocument/2006/relationships/image" Target="../media/image1.png" /></Relationships>
</file>

<file path=xl/drawings/_rels/drawing74.xml.rels>&#65279;<?xml version="1.0" encoding="utf-8"?><Relationships xmlns="http://schemas.openxmlformats.org/package/2006/relationships"><Relationship Id="rId1" Type="http://schemas.openxmlformats.org/officeDocument/2006/relationships/image" Target="../media/image1.png" /></Relationships>
</file>

<file path=xl/drawings/_rels/drawing75.xml.rels>&#65279;<?xml version="1.0" encoding="utf-8"?><Relationships xmlns="http://schemas.openxmlformats.org/package/2006/relationships"><Relationship Id="rId1" Type="http://schemas.openxmlformats.org/officeDocument/2006/relationships/image" Target="../media/image1.png" /></Relationships>
</file>

<file path=xl/drawings/_rels/drawing76.xml.rels>&#65279;<?xml version="1.0" encoding="utf-8"?><Relationships xmlns="http://schemas.openxmlformats.org/package/2006/relationships"><Relationship Id="rId1" Type="http://schemas.openxmlformats.org/officeDocument/2006/relationships/image" Target="../media/image1.png" /></Relationships>
</file>

<file path=xl/drawings/_rels/drawing77.xml.rels>&#65279;<?xml version="1.0" encoding="utf-8"?><Relationships xmlns="http://schemas.openxmlformats.org/package/2006/relationships"><Relationship Id="rId1" Type="http://schemas.openxmlformats.org/officeDocument/2006/relationships/image" Target="../media/image1.png" /></Relationships>
</file>

<file path=xl/drawings/_rels/drawing78.xml.rels>&#65279;<?xml version="1.0" encoding="utf-8"?><Relationships xmlns="http://schemas.openxmlformats.org/package/2006/relationships"><Relationship Id="rId1" Type="http://schemas.openxmlformats.org/officeDocument/2006/relationships/image" Target="../media/image1.png" /></Relationships>
</file>

<file path=xl/drawings/_rels/drawing79.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80.xml.rels>&#65279;<?xml version="1.0" encoding="utf-8"?><Relationships xmlns="http://schemas.openxmlformats.org/package/2006/relationships"><Relationship Id="rId1" Type="http://schemas.openxmlformats.org/officeDocument/2006/relationships/image" Target="../media/image1.png" /></Relationships>
</file>

<file path=xl/drawings/_rels/drawing81.xml.rels>&#65279;<?xml version="1.0" encoding="utf-8"?><Relationships xmlns="http://schemas.openxmlformats.org/package/2006/relationships"><Relationship Id="rId1" Type="http://schemas.openxmlformats.org/officeDocument/2006/relationships/image" Target="../media/image1.png" /></Relationships>
</file>

<file path=xl/drawings/_rels/drawing82.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59.xml.rels>&#65279;<?xml version="1.0" encoding="utf-8"?><Relationships xmlns="http://schemas.openxmlformats.org/package/2006/relationships"><Relationship Id="rId1" Type="http://schemas.openxmlformats.org/officeDocument/2006/relationships/drawing" Target="../drawings/drawing59.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60.xml.rels>&#65279;<?xml version="1.0" encoding="utf-8"?><Relationships xmlns="http://schemas.openxmlformats.org/package/2006/relationships"><Relationship Id="rId1" Type="http://schemas.openxmlformats.org/officeDocument/2006/relationships/drawing" Target="../drawings/drawing60.xml" /></Relationships>
</file>

<file path=xl/worksheets/_rels/sheet61.xml.rels>&#65279;<?xml version="1.0" encoding="utf-8"?><Relationships xmlns="http://schemas.openxmlformats.org/package/2006/relationships"><Relationship Id="rId1" Type="http://schemas.openxmlformats.org/officeDocument/2006/relationships/drawing" Target="../drawings/drawing61.xml" /></Relationships>
</file>

<file path=xl/worksheets/_rels/sheet62.xml.rels>&#65279;<?xml version="1.0" encoding="utf-8"?><Relationships xmlns="http://schemas.openxmlformats.org/package/2006/relationships"><Relationship Id="rId1" Type="http://schemas.openxmlformats.org/officeDocument/2006/relationships/drawing" Target="../drawings/drawing62.xml" /></Relationships>
</file>

<file path=xl/worksheets/_rels/sheet63.xml.rels>&#65279;<?xml version="1.0" encoding="utf-8"?><Relationships xmlns="http://schemas.openxmlformats.org/package/2006/relationships"><Relationship Id="rId1" Type="http://schemas.openxmlformats.org/officeDocument/2006/relationships/drawing" Target="../drawings/drawing63.xml" /></Relationships>
</file>

<file path=xl/worksheets/_rels/sheet64.xml.rels>&#65279;<?xml version="1.0" encoding="utf-8"?><Relationships xmlns="http://schemas.openxmlformats.org/package/2006/relationships"><Relationship Id="rId1" Type="http://schemas.openxmlformats.org/officeDocument/2006/relationships/drawing" Target="../drawings/drawing64.xml" /></Relationships>
</file>

<file path=xl/worksheets/_rels/sheet65.xml.rels>&#65279;<?xml version="1.0" encoding="utf-8"?><Relationships xmlns="http://schemas.openxmlformats.org/package/2006/relationships"><Relationship Id="rId1" Type="http://schemas.openxmlformats.org/officeDocument/2006/relationships/drawing" Target="../drawings/drawing65.xml" /></Relationships>
</file>

<file path=xl/worksheets/_rels/sheet66.xml.rels>&#65279;<?xml version="1.0" encoding="utf-8"?><Relationships xmlns="http://schemas.openxmlformats.org/package/2006/relationships"><Relationship Id="rId1" Type="http://schemas.openxmlformats.org/officeDocument/2006/relationships/drawing" Target="../drawings/drawing66.xml" /></Relationships>
</file>

<file path=xl/worksheets/_rels/sheet67.xml.rels>&#65279;<?xml version="1.0" encoding="utf-8"?><Relationships xmlns="http://schemas.openxmlformats.org/package/2006/relationships"><Relationship Id="rId1" Type="http://schemas.openxmlformats.org/officeDocument/2006/relationships/drawing" Target="../drawings/drawing67.xml" /></Relationships>
</file>

<file path=xl/worksheets/_rels/sheet68.xml.rels>&#65279;<?xml version="1.0" encoding="utf-8"?><Relationships xmlns="http://schemas.openxmlformats.org/package/2006/relationships"><Relationship Id="rId1" Type="http://schemas.openxmlformats.org/officeDocument/2006/relationships/drawing" Target="../drawings/drawing68.xml" /></Relationships>
</file>

<file path=xl/worksheets/_rels/sheet69.xml.rels>&#65279;<?xml version="1.0" encoding="utf-8"?><Relationships xmlns="http://schemas.openxmlformats.org/package/2006/relationships"><Relationship Id="rId1" Type="http://schemas.openxmlformats.org/officeDocument/2006/relationships/drawing" Target="../drawings/drawing69.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70.xml.rels>&#65279;<?xml version="1.0" encoding="utf-8"?><Relationships xmlns="http://schemas.openxmlformats.org/package/2006/relationships"><Relationship Id="rId1" Type="http://schemas.openxmlformats.org/officeDocument/2006/relationships/drawing" Target="../drawings/drawing70.xml" /></Relationships>
</file>

<file path=xl/worksheets/_rels/sheet71.xml.rels>&#65279;<?xml version="1.0" encoding="utf-8"?><Relationships xmlns="http://schemas.openxmlformats.org/package/2006/relationships"><Relationship Id="rId1" Type="http://schemas.openxmlformats.org/officeDocument/2006/relationships/drawing" Target="../drawings/drawing71.xml" /></Relationships>
</file>

<file path=xl/worksheets/_rels/sheet72.xml.rels>&#65279;<?xml version="1.0" encoding="utf-8"?><Relationships xmlns="http://schemas.openxmlformats.org/package/2006/relationships"><Relationship Id="rId1" Type="http://schemas.openxmlformats.org/officeDocument/2006/relationships/drawing" Target="../drawings/drawing72.xml" /></Relationships>
</file>

<file path=xl/worksheets/_rels/sheet73.xml.rels>&#65279;<?xml version="1.0" encoding="utf-8"?><Relationships xmlns="http://schemas.openxmlformats.org/package/2006/relationships"><Relationship Id="rId1" Type="http://schemas.openxmlformats.org/officeDocument/2006/relationships/drawing" Target="../drawings/drawing73.xml" /></Relationships>
</file>

<file path=xl/worksheets/_rels/sheet74.xml.rels>&#65279;<?xml version="1.0" encoding="utf-8"?><Relationships xmlns="http://schemas.openxmlformats.org/package/2006/relationships"><Relationship Id="rId1" Type="http://schemas.openxmlformats.org/officeDocument/2006/relationships/drawing" Target="../drawings/drawing74.xml" /></Relationships>
</file>

<file path=xl/worksheets/_rels/sheet75.xml.rels>&#65279;<?xml version="1.0" encoding="utf-8"?><Relationships xmlns="http://schemas.openxmlformats.org/package/2006/relationships"><Relationship Id="rId1" Type="http://schemas.openxmlformats.org/officeDocument/2006/relationships/drawing" Target="../drawings/drawing75.xml" /></Relationships>
</file>

<file path=xl/worksheets/_rels/sheet76.xml.rels>&#65279;<?xml version="1.0" encoding="utf-8"?><Relationships xmlns="http://schemas.openxmlformats.org/package/2006/relationships"><Relationship Id="rId1" Type="http://schemas.openxmlformats.org/officeDocument/2006/relationships/drawing" Target="../drawings/drawing76.xml" /></Relationships>
</file>

<file path=xl/worksheets/_rels/sheet77.xml.rels>&#65279;<?xml version="1.0" encoding="utf-8"?><Relationships xmlns="http://schemas.openxmlformats.org/package/2006/relationships"><Relationship Id="rId1" Type="http://schemas.openxmlformats.org/officeDocument/2006/relationships/drawing" Target="../drawings/drawing77.xml" /></Relationships>
</file>

<file path=xl/worksheets/_rels/sheet78.xml.rels>&#65279;<?xml version="1.0" encoding="utf-8"?><Relationships xmlns="http://schemas.openxmlformats.org/package/2006/relationships"><Relationship Id="rId1" Type="http://schemas.openxmlformats.org/officeDocument/2006/relationships/drawing" Target="../drawings/drawing78.xml" /></Relationships>
</file>

<file path=xl/worksheets/_rels/sheet79.xml.rels>&#65279;<?xml version="1.0" encoding="utf-8"?><Relationships xmlns="http://schemas.openxmlformats.org/package/2006/relationships"><Relationship Id="rId1" Type="http://schemas.openxmlformats.org/officeDocument/2006/relationships/drawing" Target="../drawings/drawing79.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80.xml.rels>&#65279;<?xml version="1.0" encoding="utf-8"?><Relationships xmlns="http://schemas.openxmlformats.org/package/2006/relationships"><Relationship Id="rId1" Type="http://schemas.openxmlformats.org/officeDocument/2006/relationships/drawing" Target="../drawings/drawing80.xml" /></Relationships>
</file>

<file path=xl/worksheets/_rels/sheet81.xml.rels>&#65279;<?xml version="1.0" encoding="utf-8"?><Relationships xmlns="http://schemas.openxmlformats.org/package/2006/relationships"><Relationship Id="rId1" Type="http://schemas.openxmlformats.org/officeDocument/2006/relationships/drawing" Target="../drawings/drawing81.xml" /></Relationships>
</file>

<file path=xl/worksheets/_rels/sheet82.xml.rels>&#65279;<?xml version="1.0" encoding="utf-8"?><Relationships xmlns="http://schemas.openxmlformats.org/package/2006/relationships"><Relationship Id="rId1" Type="http://schemas.openxmlformats.org/officeDocument/2006/relationships/drawing" Target="../drawings/drawing82.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7.57031"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C10+C15+C25+C28+C31+C43+C45+C68+C70+C81+C84+C88+C90+C92+C94+C98+C100+C106+C109+C111</f>
        <v>0</v>
      </c>
      <c r="D6" s="3"/>
      <c r="E6" s="3"/>
    </row>
    <row r="7">
      <c r="A7" s="3"/>
      <c r="B7" s="5" t="s">
        <v>5</v>
      </c>
      <c r="C7" s="6">
        <f>E10+E15+E25+E28+E31+E43+E45+E68+E70+E81+E84+E88+E90+E92+E94+E98+E100+E106+E109+E111</f>
        <v>0</v>
      </c>
      <c r="D7" s="3"/>
      <c r="E7" s="3"/>
    </row>
    <row r="8">
      <c r="A8" s="3"/>
      <c r="B8" s="3"/>
      <c r="C8" s="3"/>
      <c r="D8" s="3"/>
      <c r="E8" s="3"/>
    </row>
    <row r="9">
      <c r="A9" s="7" t="s">
        <v>6</v>
      </c>
      <c r="B9" s="7" t="s">
        <v>7</v>
      </c>
      <c r="C9" s="7" t="s">
        <v>8</v>
      </c>
      <c r="D9" s="7" t="s">
        <v>9</v>
      </c>
      <c r="E9" s="7" t="s">
        <v>10</v>
      </c>
    </row>
    <row r="10">
      <c r="A10" s="8" t="s">
        <v>11</v>
      </c>
      <c r="B10" s="8" t="s">
        <v>12</v>
      </c>
      <c r="C10" s="9">
        <f>C11+C12+C13+C14</f>
        <v>0</v>
      </c>
      <c r="D10" s="9">
        <f>D11+D12+D13+D14</f>
        <v>0</v>
      </c>
      <c r="E10" s="9">
        <f>E11+E12+E13+E14</f>
        <v>0</v>
      </c>
    </row>
    <row r="11">
      <c r="A11" s="10" t="s">
        <v>13</v>
      </c>
      <c r="B11" s="10" t="s">
        <v>14</v>
      </c>
      <c r="C11" s="11">
        <f>'D.1.1PS 11-01-11'!I3</f>
        <v>0</v>
      </c>
      <c r="D11" s="11">
        <f>SUMIFS('D.1.1PS 11-01-11'!O:O,'D.1.1PS 11-01-11'!A:A,"P")</f>
        <v>0</v>
      </c>
      <c r="E11" s="11">
        <f>C11+D11</f>
        <v>0</v>
      </c>
    </row>
    <row r="12">
      <c r="A12" s="10" t="s">
        <v>15</v>
      </c>
      <c r="B12" s="10" t="s">
        <v>16</v>
      </c>
      <c r="C12" s="11">
        <f>'D.1.1PS 11-01-12'!I3</f>
        <v>0</v>
      </c>
      <c r="D12" s="11">
        <f>SUMIFS('D.1.1PS 11-01-12'!O:O,'D.1.1PS 11-01-12'!A:A,"P")</f>
        <v>0</v>
      </c>
      <c r="E12" s="11">
        <f>C12+D12</f>
        <v>0</v>
      </c>
    </row>
    <row r="13">
      <c r="A13" s="10" t="s">
        <v>17</v>
      </c>
      <c r="B13" s="10" t="s">
        <v>18</v>
      </c>
      <c r="C13" s="11">
        <f>'D.1.1PS 11-01-21'!I3</f>
        <v>0</v>
      </c>
      <c r="D13" s="11">
        <f>SUMIFS('D.1.1PS 11-01-21'!O:O,'D.1.1PS 11-01-21'!A:A,"P")</f>
        <v>0</v>
      </c>
      <c r="E13" s="11">
        <f>C13+D13</f>
        <v>0</v>
      </c>
    </row>
    <row r="14">
      <c r="A14" s="10" t="s">
        <v>19</v>
      </c>
      <c r="B14" s="10" t="s">
        <v>20</v>
      </c>
      <c r="C14" s="11">
        <f>'D.1.1PS 11-01-21.1_4'!I3</f>
        <v>0</v>
      </c>
      <c r="D14" s="11">
        <f>SUMIFS('D.1.1PS 11-01-21.1_4'!O:O,'D.1.1PS 11-01-21.1_4'!A:A,"P")</f>
        <v>0</v>
      </c>
      <c r="E14" s="11">
        <f>C14+D14</f>
        <v>0</v>
      </c>
    </row>
    <row r="15">
      <c r="A15" s="8" t="s">
        <v>21</v>
      </c>
      <c r="B15" s="8" t="s">
        <v>22</v>
      </c>
      <c r="C15" s="9">
        <f>C16+C17+C18+C19+C20+C21+C22+C23+C24</f>
        <v>0</v>
      </c>
      <c r="D15" s="9">
        <f>D16+D17+D18+D19+D20+D21+D22+D23+D24</f>
        <v>0</v>
      </c>
      <c r="E15" s="9">
        <f>E16+E17+E18+E19+E20+E21+E22+E23+E24</f>
        <v>0</v>
      </c>
    </row>
    <row r="16">
      <c r="A16" s="10" t="s">
        <v>23</v>
      </c>
      <c r="B16" s="10" t="s">
        <v>24</v>
      </c>
      <c r="C16" s="11">
        <f>'D.1.2PS 10-02-51'!I3</f>
        <v>0</v>
      </c>
      <c r="D16" s="11">
        <f>SUMIFS('D.1.2PS 10-02-51'!O:O,'D.1.2PS 10-02-51'!A:A,"P")</f>
        <v>0</v>
      </c>
      <c r="E16" s="11">
        <f>C16+D16</f>
        <v>0</v>
      </c>
    </row>
    <row r="17">
      <c r="A17" s="10" t="s">
        <v>25</v>
      </c>
      <c r="B17" s="10" t="s">
        <v>26</v>
      </c>
      <c r="C17" s="11">
        <f>'D.1.2PS 10-02-52.1'!I3</f>
        <v>0</v>
      </c>
      <c r="D17" s="11">
        <f>SUMIFS('D.1.2PS 10-02-52.1'!O:O,'D.1.2PS 10-02-52.1'!A:A,"P")</f>
        <v>0</v>
      </c>
      <c r="E17" s="11">
        <f>C17+D17</f>
        <v>0</v>
      </c>
    </row>
    <row r="18">
      <c r="A18" s="10" t="s">
        <v>27</v>
      </c>
      <c r="B18" s="10" t="s">
        <v>28</v>
      </c>
      <c r="C18" s="11">
        <f>'D.1.2PS 10-02-81'!I3</f>
        <v>0</v>
      </c>
      <c r="D18" s="11">
        <f>SUMIFS('D.1.2PS 10-02-81'!O:O,'D.1.2PS 10-02-81'!A:A,"P")</f>
        <v>0</v>
      </c>
      <c r="E18" s="11">
        <f>C18+D18</f>
        <v>0</v>
      </c>
    </row>
    <row r="19">
      <c r="A19" s="10" t="s">
        <v>29</v>
      </c>
      <c r="B19" s="10" t="s">
        <v>30</v>
      </c>
      <c r="C19" s="11">
        <f>'D.1.2PS 11-02-01'!I3</f>
        <v>0</v>
      </c>
      <c r="D19" s="11">
        <f>SUMIFS('D.1.2PS 11-02-01'!O:O,'D.1.2PS 11-02-01'!A:A,"P")</f>
        <v>0</v>
      </c>
      <c r="E19" s="11">
        <f>C19+D19</f>
        <v>0</v>
      </c>
    </row>
    <row r="20">
      <c r="A20" s="10" t="s">
        <v>31</v>
      </c>
      <c r="B20" s="10" t="s">
        <v>32</v>
      </c>
      <c r="C20" s="11">
        <f>'D.1.2PS 11-02-11'!I3</f>
        <v>0</v>
      </c>
      <c r="D20" s="11">
        <f>SUMIFS('D.1.2PS 11-02-11'!O:O,'D.1.2PS 11-02-11'!A:A,"P")</f>
        <v>0</v>
      </c>
      <c r="E20" s="11">
        <f>C20+D20</f>
        <v>0</v>
      </c>
    </row>
    <row r="21">
      <c r="A21" s="10" t="s">
        <v>33</v>
      </c>
      <c r="B21" s="10" t="s">
        <v>34</v>
      </c>
      <c r="C21" s="11">
        <f>'D.1.2PS 11-02-12'!I3</f>
        <v>0</v>
      </c>
      <c r="D21" s="11">
        <f>SUMIFS('D.1.2PS 11-02-12'!O:O,'D.1.2PS 11-02-12'!A:A,"P")</f>
        <v>0</v>
      </c>
      <c r="E21" s="11">
        <f>C21+D21</f>
        <v>0</v>
      </c>
    </row>
    <row r="22">
      <c r="A22" s="10" t="s">
        <v>35</v>
      </c>
      <c r="B22" s="10" t="s">
        <v>36</v>
      </c>
      <c r="C22" s="11">
        <f>'D.1.2PS 11-02-21'!I3</f>
        <v>0</v>
      </c>
      <c r="D22" s="11">
        <f>SUMIFS('D.1.2PS 11-02-21'!O:O,'D.1.2PS 11-02-21'!A:A,"P")</f>
        <v>0</v>
      </c>
      <c r="E22" s="11">
        <f>C22+D22</f>
        <v>0</v>
      </c>
    </row>
    <row r="23">
      <c r="A23" s="10" t="s">
        <v>37</v>
      </c>
      <c r="B23" s="10" t="s">
        <v>38</v>
      </c>
      <c r="C23" s="11">
        <f>'D.1.2PS 11-02-41'!I3</f>
        <v>0</v>
      </c>
      <c r="D23" s="11">
        <f>SUMIFS('D.1.2PS 11-02-41'!O:O,'D.1.2PS 11-02-41'!A:A,"P")</f>
        <v>0</v>
      </c>
      <c r="E23" s="11">
        <f>C23+D23</f>
        <v>0</v>
      </c>
    </row>
    <row r="24">
      <c r="A24" s="10" t="s">
        <v>39</v>
      </c>
      <c r="B24" s="10" t="s">
        <v>40</v>
      </c>
      <c r="C24" s="11">
        <f>'D.1.2PS 11-02-62'!I3</f>
        <v>0</v>
      </c>
      <c r="D24" s="11">
        <f>SUMIFS('D.1.2PS 11-02-62'!O:O,'D.1.2PS 11-02-62'!A:A,"P")</f>
        <v>0</v>
      </c>
      <c r="E24" s="11">
        <f>C24+D24</f>
        <v>0</v>
      </c>
    </row>
    <row r="25">
      <c r="A25" s="8" t="s">
        <v>41</v>
      </c>
      <c r="B25" s="8" t="s">
        <v>42</v>
      </c>
      <c r="C25" s="9">
        <f>C26+C27</f>
        <v>0</v>
      </c>
      <c r="D25" s="9">
        <f>D26+D27</f>
        <v>0</v>
      </c>
      <c r="E25" s="9">
        <f>E26+E27</f>
        <v>0</v>
      </c>
    </row>
    <row r="26">
      <c r="A26" s="10" t="s">
        <v>43</v>
      </c>
      <c r="B26" s="10" t="s">
        <v>44</v>
      </c>
      <c r="C26" s="11">
        <f>'D.1.3PS 11-03-11'!I3</f>
        <v>0</v>
      </c>
      <c r="D26" s="11">
        <f>SUMIFS('D.1.3PS 11-03-11'!O:O,'D.1.3PS 11-03-11'!A:A,"P")</f>
        <v>0</v>
      </c>
      <c r="E26" s="11">
        <f>C26+D26</f>
        <v>0</v>
      </c>
    </row>
    <row r="27">
      <c r="A27" s="10" t="s">
        <v>45</v>
      </c>
      <c r="B27" s="10" t="s">
        <v>46</v>
      </c>
      <c r="C27" s="11">
        <f>'D.1.3PS 11-03-61'!I3</f>
        <v>0</v>
      </c>
      <c r="D27" s="11">
        <f>SUMIFS('D.1.3PS 11-03-61'!O:O,'D.1.3PS 11-03-61'!A:A,"P")</f>
        <v>0</v>
      </c>
      <c r="E27" s="11">
        <f>C27+D27</f>
        <v>0</v>
      </c>
    </row>
    <row r="28">
      <c r="A28" s="8" t="s">
        <v>47</v>
      </c>
      <c r="B28" s="8" t="s">
        <v>48</v>
      </c>
      <c r="C28" s="9">
        <f>C29+C30</f>
        <v>0</v>
      </c>
      <c r="D28" s="9">
        <f>D29+D30</f>
        <v>0</v>
      </c>
      <c r="E28" s="9">
        <f>E29+E30</f>
        <v>0</v>
      </c>
    </row>
    <row r="29">
      <c r="A29" s="10" t="s">
        <v>49</v>
      </c>
      <c r="B29" s="10" t="s">
        <v>50</v>
      </c>
      <c r="C29" s="11">
        <f>'D.1.4PS 01-04-51'!I3</f>
        <v>0</v>
      </c>
      <c r="D29" s="11">
        <f>SUMIFS('D.1.4PS 01-04-51'!O:O,'D.1.4PS 01-04-51'!A:A,"P")</f>
        <v>0</v>
      </c>
      <c r="E29" s="11">
        <f>C29+D29</f>
        <v>0</v>
      </c>
    </row>
    <row r="30">
      <c r="A30" s="10" t="s">
        <v>51</v>
      </c>
      <c r="B30" s="10" t="s">
        <v>52</v>
      </c>
      <c r="C30" s="11">
        <f>'D.1.4PS 11-04-31_4'!I3</f>
        <v>0</v>
      </c>
      <c r="D30" s="11">
        <f>SUMIFS('D.1.4PS 11-04-31_4'!O:O,'D.1.4PS 11-04-31_4'!A:A,"P")</f>
        <v>0</v>
      </c>
      <c r="E30" s="11">
        <f>C30+D30</f>
        <v>0</v>
      </c>
    </row>
    <row r="31">
      <c r="A31" s="8" t="s">
        <v>53</v>
      </c>
      <c r="B31" s="8" t="s">
        <v>54</v>
      </c>
      <c r="C31" s="9">
        <f>C32+C40+C41+C42</f>
        <v>0</v>
      </c>
      <c r="D31" s="9">
        <f>D32+D40+D41+D42</f>
        <v>0</v>
      </c>
      <c r="E31" s="9">
        <f>E32+E40+E41+E42</f>
        <v>0</v>
      </c>
    </row>
    <row r="32">
      <c r="A32" s="10" t="s">
        <v>55</v>
      </c>
      <c r="B32" s="10" t="s">
        <v>56</v>
      </c>
      <c r="C32" s="11">
        <f>C33+C34+C35+C36+C37+C38+C39</f>
        <v>0</v>
      </c>
      <c r="D32" s="11">
        <f>D33+D34+D35+D36+D37+D38+D39</f>
        <v>0</v>
      </c>
      <c r="E32" s="11">
        <f>E33+E34+E35+E36+E37+E38+E39</f>
        <v>0</v>
      </c>
    </row>
    <row r="33">
      <c r="A33" s="10" t="s">
        <v>57</v>
      </c>
      <c r="B33" s="10" t="s">
        <v>58</v>
      </c>
      <c r="C33" s="11">
        <f>'D.2.1.1SK 01-00-02SK 01-00-02.1'!I3</f>
        <v>0</v>
      </c>
      <c r="D33" s="11">
        <f>SUMIFS('D.2.1.1SK 01-00-02SK 01-00-02.1'!O:O,'D.2.1.1SK 01-00-02SK 01-00-02.1'!A:A,"P")</f>
        <v>0</v>
      </c>
      <c r="E33" s="11">
        <f>C33+D33</f>
        <v>0</v>
      </c>
    </row>
    <row r="34">
      <c r="A34" s="10" t="s">
        <v>59</v>
      </c>
      <c r="B34" s="10" t="s">
        <v>60</v>
      </c>
      <c r="C34" s="11">
        <f>'D.2.1.1SK 01-00-02SK 01-00-02.2'!I3</f>
        <v>0</v>
      </c>
      <c r="D34" s="11">
        <f>SUMIFS('D.2.1.1SK 01-00-02SK 01-00-02.2'!O:O,'D.2.1.1SK 01-00-02SK 01-00-02.2'!A:A,"P")</f>
        <v>0</v>
      </c>
      <c r="E34" s="11">
        <f>C34+D34</f>
        <v>0</v>
      </c>
    </row>
    <row r="35">
      <c r="A35" s="10" t="s">
        <v>61</v>
      </c>
      <c r="B35" s="10" t="s">
        <v>62</v>
      </c>
      <c r="C35" s="11">
        <f>'D.2.1.1SK 01-00-02SK 01-00-02.3'!I3</f>
        <v>0</v>
      </c>
      <c r="D35" s="11">
        <f>SUMIFS('D.2.1.1SK 01-00-02SK 01-00-02.3'!O:O,'D.2.1.1SK 01-00-02SK 01-00-02.3'!A:A,"P")</f>
        <v>0</v>
      </c>
      <c r="E35" s="11">
        <f>C35+D35</f>
        <v>0</v>
      </c>
    </row>
    <row r="36">
      <c r="A36" s="10" t="s">
        <v>63</v>
      </c>
      <c r="B36" s="10" t="s">
        <v>64</v>
      </c>
      <c r="C36" s="11">
        <f>'D.2.1.1SK 01-00-02SK 01-00-02.4'!I3</f>
        <v>0</v>
      </c>
      <c r="D36" s="11">
        <f>SUMIFS('D.2.1.1SK 01-00-02SK 01-00-02.4'!O:O,'D.2.1.1SK 01-00-02SK 01-00-02.4'!A:A,"P")</f>
        <v>0</v>
      </c>
      <c r="E36" s="11">
        <f>C36+D36</f>
        <v>0</v>
      </c>
    </row>
    <row r="37">
      <c r="A37" s="10" t="s">
        <v>65</v>
      </c>
      <c r="B37" s="10" t="s">
        <v>66</v>
      </c>
      <c r="C37" s="11">
        <f>'D.2.1.1SK 01-00-02SK 01-00-02.5'!I3</f>
        <v>0</v>
      </c>
      <c r="D37" s="11">
        <f>SUMIFS('D.2.1.1SK 01-00-02SK 01-00-02.5'!O:O,'D.2.1.1SK 01-00-02SK 01-00-02.5'!A:A,"P")</f>
        <v>0</v>
      </c>
      <c r="E37" s="11">
        <f>C37+D37</f>
        <v>0</v>
      </c>
    </row>
    <row r="38">
      <c r="A38" s="10" t="s">
        <v>67</v>
      </c>
      <c r="B38" s="10" t="s">
        <v>68</v>
      </c>
      <c r="C38" s="11">
        <f>'D.2.1.1SK 01-00-02SK 01-00-02.6'!I3</f>
        <v>0</v>
      </c>
      <c r="D38" s="11">
        <f>SUMIFS('D.2.1.1SK 01-00-02SK 01-00-02.6'!O:O,'D.2.1.1SK 01-00-02SK 01-00-02.6'!A:A,"P")</f>
        <v>0</v>
      </c>
      <c r="E38" s="11">
        <f>C38+D38</f>
        <v>0</v>
      </c>
    </row>
    <row r="39">
      <c r="A39" s="10" t="s">
        <v>69</v>
      </c>
      <c r="B39" s="10" t="s">
        <v>70</v>
      </c>
      <c r="C39" s="11">
        <f>'D.2.1.1SK 01-00-02SK 01-00-02.7'!I3</f>
        <v>0</v>
      </c>
      <c r="D39" s="11">
        <f>SUMIFS('D.2.1.1SK 01-00-02SK 01-00-02.7'!O:O,'D.2.1.1SK 01-00-02SK 01-00-02.7'!A:A,"P")</f>
        <v>0</v>
      </c>
      <c r="E39" s="11">
        <f>C39+D39</f>
        <v>0</v>
      </c>
    </row>
    <row r="40">
      <c r="A40" s="10" t="s">
        <v>71</v>
      </c>
      <c r="B40" s="10" t="s">
        <v>72</v>
      </c>
      <c r="C40" s="11">
        <f>'D.2.1.1SO 01-10-01'!I3</f>
        <v>0</v>
      </c>
      <c r="D40" s="11">
        <f>SUMIFS('D.2.1.1SO 01-10-01'!O:O,'D.2.1.1SO 01-10-01'!A:A,"P")</f>
        <v>0</v>
      </c>
      <c r="E40" s="11">
        <f>C40+D40</f>
        <v>0</v>
      </c>
    </row>
    <row r="41">
      <c r="A41" s="10" t="s">
        <v>73</v>
      </c>
      <c r="B41" s="10" t="s">
        <v>74</v>
      </c>
      <c r="C41" s="11">
        <f>'D.2.1.1SO 01-11-01'!I3</f>
        <v>0</v>
      </c>
      <c r="D41" s="11">
        <f>SUMIFS('D.2.1.1SO 01-11-01'!O:O,'D.2.1.1SO 01-11-01'!A:A,"P")</f>
        <v>0</v>
      </c>
      <c r="E41" s="11">
        <f>C41+D41</f>
        <v>0</v>
      </c>
    </row>
    <row r="42">
      <c r="A42" s="10" t="s">
        <v>75</v>
      </c>
      <c r="B42" s="10" t="s">
        <v>76</v>
      </c>
      <c r="C42" s="11">
        <f>'D.2.1.1SO 11-14-01'!I3</f>
        <v>0</v>
      </c>
      <c r="D42" s="11">
        <f>SUMIFS('D.2.1.1SO 11-14-01'!O:O,'D.2.1.1SO 11-14-01'!A:A,"P")</f>
        <v>0</v>
      </c>
      <c r="E42" s="11">
        <f>C42+D42</f>
        <v>0</v>
      </c>
    </row>
    <row r="43">
      <c r="A43" s="8" t="s">
        <v>77</v>
      </c>
      <c r="B43" s="8" t="s">
        <v>78</v>
      </c>
      <c r="C43" s="9">
        <f>C44</f>
        <v>0</v>
      </c>
      <c r="D43" s="9">
        <f>D44</f>
        <v>0</v>
      </c>
      <c r="E43" s="9">
        <f>E44</f>
        <v>0</v>
      </c>
    </row>
    <row r="44">
      <c r="A44" s="10" t="s">
        <v>79</v>
      </c>
      <c r="B44" s="10" t="s">
        <v>80</v>
      </c>
      <c r="C44" s="11">
        <f>'D.2.1.2SO 01-12-01'!I3</f>
        <v>0</v>
      </c>
      <c r="D44" s="11">
        <f>SUMIFS('D.2.1.2SO 01-12-01'!O:O,'D.2.1.2SO 01-12-01'!A:A,"P")</f>
        <v>0</v>
      </c>
      <c r="E44" s="11">
        <f>C44+D44</f>
        <v>0</v>
      </c>
    </row>
    <row r="45">
      <c r="A45" s="8" t="s">
        <v>81</v>
      </c>
      <c r="B45" s="8" t="s">
        <v>82</v>
      </c>
      <c r="C45" s="9">
        <f>C46+C47+C48+C49+C50+C51+C52+C53+C54+C55+C56+C57+C58+C59+C60+C61+C62+C63+C64+C65+C66+C67</f>
        <v>0</v>
      </c>
      <c r="D45" s="9">
        <f>D46+D47+D48+D49+D50+D51+D52+D53+D54+D55+D56+D57+D58+D59+D60+D61+D62+D63+D64+D65+D66+D67</f>
        <v>0</v>
      </c>
      <c r="E45" s="9">
        <f>E46+E47+E48+E49+E50+E51+E52+E53+E54+E55+E56+E57+E58+E59+E60+E61+E62+E63+E64+E65+E66+E67</f>
        <v>0</v>
      </c>
    </row>
    <row r="46">
      <c r="A46" s="10" t="s">
        <v>83</v>
      </c>
      <c r="B46" s="10" t="s">
        <v>84</v>
      </c>
      <c r="C46" s="11">
        <f>'D.2.1.4SO 11-20-01'!I3</f>
        <v>0</v>
      </c>
      <c r="D46" s="11">
        <f>SUMIFS('D.2.1.4SO 11-20-01'!O:O,'D.2.1.4SO 11-20-01'!A:A,"P")</f>
        <v>0</v>
      </c>
      <c r="E46" s="11">
        <f>C46+D46</f>
        <v>0</v>
      </c>
    </row>
    <row r="47">
      <c r="A47" s="10" t="s">
        <v>85</v>
      </c>
      <c r="B47" s="10" t="s">
        <v>86</v>
      </c>
      <c r="C47" s="11">
        <f>'D.2.1.4SO 11-20-02'!I3</f>
        <v>0</v>
      </c>
      <c r="D47" s="11">
        <f>SUMIFS('D.2.1.4SO 11-20-02'!O:O,'D.2.1.4SO 11-20-02'!A:A,"P")</f>
        <v>0</v>
      </c>
      <c r="E47" s="11">
        <f>C47+D47</f>
        <v>0</v>
      </c>
    </row>
    <row r="48">
      <c r="A48" s="10" t="s">
        <v>87</v>
      </c>
      <c r="B48" s="10" t="s">
        <v>88</v>
      </c>
      <c r="C48" s="11">
        <f>'D.2.1.4SO 11-20-03'!I3</f>
        <v>0</v>
      </c>
      <c r="D48" s="11">
        <f>SUMIFS('D.2.1.4SO 11-20-03'!O:O,'D.2.1.4SO 11-20-03'!A:A,"P")</f>
        <v>0</v>
      </c>
      <c r="E48" s="11">
        <f>C48+D48</f>
        <v>0</v>
      </c>
    </row>
    <row r="49">
      <c r="A49" s="10" t="s">
        <v>89</v>
      </c>
      <c r="B49" s="10" t="s">
        <v>90</v>
      </c>
      <c r="C49" s="11">
        <f>'D.2.1.4SO 11-20-04'!I3</f>
        <v>0</v>
      </c>
      <c r="D49" s="11">
        <f>SUMIFS('D.2.1.4SO 11-20-04'!O:O,'D.2.1.4SO 11-20-04'!A:A,"P")</f>
        <v>0</v>
      </c>
      <c r="E49" s="11">
        <f>C49+D49</f>
        <v>0</v>
      </c>
    </row>
    <row r="50">
      <c r="A50" s="10" t="s">
        <v>91</v>
      </c>
      <c r="B50" s="10" t="s">
        <v>92</v>
      </c>
      <c r="C50" s="11">
        <f>'D.2.1.4SO 11-20-05'!I3</f>
        <v>0</v>
      </c>
      <c r="D50" s="11">
        <f>SUMIFS('D.2.1.4SO 11-20-05'!O:O,'D.2.1.4SO 11-20-05'!A:A,"P")</f>
        <v>0</v>
      </c>
      <c r="E50" s="11">
        <f>C50+D50</f>
        <v>0</v>
      </c>
    </row>
    <row r="51">
      <c r="A51" s="10" t="s">
        <v>93</v>
      </c>
      <c r="B51" s="10" t="s">
        <v>94</v>
      </c>
      <c r="C51" s="11">
        <f>'D.2.1.4SO 11-20-06'!I3</f>
        <v>0</v>
      </c>
      <c r="D51" s="11">
        <f>SUMIFS('D.2.1.4SO 11-20-06'!O:O,'D.2.1.4SO 11-20-06'!A:A,"P")</f>
        <v>0</v>
      </c>
      <c r="E51" s="11">
        <f>C51+D51</f>
        <v>0</v>
      </c>
    </row>
    <row r="52">
      <c r="A52" s="10" t="s">
        <v>95</v>
      </c>
      <c r="B52" s="10" t="s">
        <v>96</v>
      </c>
      <c r="C52" s="11">
        <f>'D.2.1.4SO 11-21-01'!I3</f>
        <v>0</v>
      </c>
      <c r="D52" s="11">
        <f>SUMIFS('D.2.1.4SO 11-21-01'!O:O,'D.2.1.4SO 11-21-01'!A:A,"P")</f>
        <v>0</v>
      </c>
      <c r="E52" s="11">
        <f>C52+D52</f>
        <v>0</v>
      </c>
    </row>
    <row r="53">
      <c r="A53" s="10" t="s">
        <v>97</v>
      </c>
      <c r="B53" s="10" t="s">
        <v>98</v>
      </c>
      <c r="C53" s="11">
        <f>'D.2.1.4SO 11-21-02'!I3</f>
        <v>0</v>
      </c>
      <c r="D53" s="11">
        <f>SUMIFS('D.2.1.4SO 11-21-02'!O:O,'D.2.1.4SO 11-21-02'!A:A,"P")</f>
        <v>0</v>
      </c>
      <c r="E53" s="11">
        <f>C53+D53</f>
        <v>0</v>
      </c>
    </row>
    <row r="54">
      <c r="A54" s="10" t="s">
        <v>99</v>
      </c>
      <c r="B54" s="10" t="s">
        <v>100</v>
      </c>
      <c r="C54" s="11">
        <f>'D.2.1.4SO 11-21-03'!I3</f>
        <v>0</v>
      </c>
      <c r="D54" s="11">
        <f>SUMIFS('D.2.1.4SO 11-21-03'!O:O,'D.2.1.4SO 11-21-03'!A:A,"P")</f>
        <v>0</v>
      </c>
      <c r="E54" s="11">
        <f>C54+D54</f>
        <v>0</v>
      </c>
    </row>
    <row r="55">
      <c r="A55" s="10" t="s">
        <v>101</v>
      </c>
      <c r="B55" s="10" t="s">
        <v>102</v>
      </c>
      <c r="C55" s="11">
        <f>'D.2.1.4SO 11-21-04'!I3</f>
        <v>0</v>
      </c>
      <c r="D55" s="11">
        <f>SUMIFS('D.2.1.4SO 11-21-04'!O:O,'D.2.1.4SO 11-21-04'!A:A,"P")</f>
        <v>0</v>
      </c>
      <c r="E55" s="11">
        <f>C55+D55</f>
        <v>0</v>
      </c>
    </row>
    <row r="56">
      <c r="A56" s="10" t="s">
        <v>103</v>
      </c>
      <c r="B56" s="10" t="s">
        <v>104</v>
      </c>
      <c r="C56" s="11">
        <f>'D.2.1.4SO 11-21-05'!I3</f>
        <v>0</v>
      </c>
      <c r="D56" s="11">
        <f>SUMIFS('D.2.1.4SO 11-21-05'!O:O,'D.2.1.4SO 11-21-05'!A:A,"P")</f>
        <v>0</v>
      </c>
      <c r="E56" s="11">
        <f>C56+D56</f>
        <v>0</v>
      </c>
    </row>
    <row r="57">
      <c r="A57" s="10" t="s">
        <v>105</v>
      </c>
      <c r="B57" s="10" t="s">
        <v>106</v>
      </c>
      <c r="C57" s="11">
        <f>'D.2.1.4SO 11-21-06'!I3</f>
        <v>0</v>
      </c>
      <c r="D57" s="11">
        <f>SUMIFS('D.2.1.4SO 11-21-06'!O:O,'D.2.1.4SO 11-21-06'!A:A,"P")</f>
        <v>0</v>
      </c>
      <c r="E57" s="11">
        <f>C57+D57</f>
        <v>0</v>
      </c>
    </row>
    <row r="58">
      <c r="A58" s="10" t="s">
        <v>107</v>
      </c>
      <c r="B58" s="10" t="s">
        <v>108</v>
      </c>
      <c r="C58" s="11">
        <f>'D.2.1.4SO 11-21-07'!I3</f>
        <v>0</v>
      </c>
      <c r="D58" s="11">
        <f>SUMIFS('D.2.1.4SO 11-21-07'!O:O,'D.2.1.4SO 11-21-07'!A:A,"P")</f>
        <v>0</v>
      </c>
      <c r="E58" s="11">
        <f>C58+D58</f>
        <v>0</v>
      </c>
    </row>
    <row r="59">
      <c r="A59" s="10" t="s">
        <v>109</v>
      </c>
      <c r="B59" s="10" t="s">
        <v>110</v>
      </c>
      <c r="C59" s="11">
        <f>'D.2.1.4SO 11-21-08'!I3</f>
        <v>0</v>
      </c>
      <c r="D59" s="11">
        <f>SUMIFS('D.2.1.4SO 11-21-08'!O:O,'D.2.1.4SO 11-21-08'!A:A,"P")</f>
        <v>0</v>
      </c>
      <c r="E59" s="11">
        <f>C59+D59</f>
        <v>0</v>
      </c>
    </row>
    <row r="60">
      <c r="A60" s="10" t="s">
        <v>111</v>
      </c>
      <c r="B60" s="10" t="s">
        <v>112</v>
      </c>
      <c r="C60" s="11">
        <f>'D.2.1.4SO 11-22-01'!I3</f>
        <v>0</v>
      </c>
      <c r="D60" s="11">
        <f>SUMIFS('D.2.1.4SO 11-22-01'!O:O,'D.2.1.4SO 11-22-01'!A:A,"P")</f>
        <v>0</v>
      </c>
      <c r="E60" s="11">
        <f>C60+D60</f>
        <v>0</v>
      </c>
    </row>
    <row r="61">
      <c r="A61" s="10" t="s">
        <v>113</v>
      </c>
      <c r="B61" s="10" t="s">
        <v>114</v>
      </c>
      <c r="C61" s="11">
        <f>'D.2.1.4SO 11-22-02'!I3</f>
        <v>0</v>
      </c>
      <c r="D61" s="11">
        <f>SUMIFS('D.2.1.4SO 11-22-02'!O:O,'D.2.1.4SO 11-22-02'!A:A,"P")</f>
        <v>0</v>
      </c>
      <c r="E61" s="11">
        <f>C61+D61</f>
        <v>0</v>
      </c>
    </row>
    <row r="62">
      <c r="A62" s="10" t="s">
        <v>115</v>
      </c>
      <c r="B62" s="10" t="s">
        <v>116</v>
      </c>
      <c r="C62" s="11">
        <f>'D.2.1.4SO 11-23-01'!I3</f>
        <v>0</v>
      </c>
      <c r="D62" s="11">
        <f>SUMIFS('D.2.1.4SO 11-23-01'!O:O,'D.2.1.4SO 11-23-01'!A:A,"P")</f>
        <v>0</v>
      </c>
      <c r="E62" s="11">
        <f>C62+D62</f>
        <v>0</v>
      </c>
    </row>
    <row r="63">
      <c r="A63" s="10" t="s">
        <v>117</v>
      </c>
      <c r="B63" s="10" t="s">
        <v>118</v>
      </c>
      <c r="C63" s="11">
        <f>'D.2.1.4SO 11-24-01'!I3</f>
        <v>0</v>
      </c>
      <c r="D63" s="11">
        <f>SUMIFS('D.2.1.4SO 11-24-01'!O:O,'D.2.1.4SO 11-24-01'!A:A,"P")</f>
        <v>0</v>
      </c>
      <c r="E63" s="11">
        <f>C63+D63</f>
        <v>0</v>
      </c>
    </row>
    <row r="64">
      <c r="A64" s="10" t="s">
        <v>119</v>
      </c>
      <c r="B64" s="10" t="s">
        <v>120</v>
      </c>
      <c r="C64" s="11">
        <f>'D.2.1.4SO 11-24-02'!I3</f>
        <v>0</v>
      </c>
      <c r="D64" s="11">
        <f>SUMIFS('D.2.1.4SO 11-24-02'!O:O,'D.2.1.4SO 11-24-02'!A:A,"P")</f>
        <v>0</v>
      </c>
      <c r="E64" s="11">
        <f>C64+D64</f>
        <v>0</v>
      </c>
    </row>
    <row r="65">
      <c r="A65" s="10" t="s">
        <v>121</v>
      </c>
      <c r="B65" s="10" t="s">
        <v>122</v>
      </c>
      <c r="C65" s="11">
        <f>'D.2.1.4SO 11-24-03'!I3</f>
        <v>0</v>
      </c>
      <c r="D65" s="11">
        <f>SUMIFS('D.2.1.4SO 11-24-03'!O:O,'D.2.1.4SO 11-24-03'!A:A,"P")</f>
        <v>0</v>
      </c>
      <c r="E65" s="11">
        <f>C65+D65</f>
        <v>0</v>
      </c>
    </row>
    <row r="66">
      <c r="A66" s="10" t="s">
        <v>123</v>
      </c>
      <c r="B66" s="10" t="s">
        <v>124</v>
      </c>
      <c r="C66" s="11">
        <f>'D.2.1.4SO 11-24-04'!I3</f>
        <v>0</v>
      </c>
      <c r="D66" s="11">
        <f>SUMIFS('D.2.1.4SO 11-24-04'!O:O,'D.2.1.4SO 11-24-04'!A:A,"P")</f>
        <v>0</v>
      </c>
      <c r="E66" s="11">
        <f>C66+D66</f>
        <v>0</v>
      </c>
    </row>
    <row r="67">
      <c r="A67" s="10" t="s">
        <v>125</v>
      </c>
      <c r="B67" s="10" t="s">
        <v>126</v>
      </c>
      <c r="C67" s="11">
        <f>'D.2.1.4SO 11-25-01'!I3</f>
        <v>0</v>
      </c>
      <c r="D67" s="11">
        <f>SUMIFS('D.2.1.4SO 11-25-01'!O:O,'D.2.1.4SO 11-25-01'!A:A,"P")</f>
        <v>0</v>
      </c>
      <c r="E67" s="11">
        <f>C67+D67</f>
        <v>0</v>
      </c>
    </row>
    <row r="68">
      <c r="A68" s="8" t="s">
        <v>127</v>
      </c>
      <c r="B68" s="8" t="s">
        <v>128</v>
      </c>
      <c r="C68" s="9">
        <f>C69</f>
        <v>0</v>
      </c>
      <c r="D68" s="9">
        <f>D69</f>
        <v>0</v>
      </c>
      <c r="E68" s="9">
        <f>E69</f>
        <v>0</v>
      </c>
    </row>
    <row r="69">
      <c r="A69" s="10" t="s">
        <v>129</v>
      </c>
      <c r="B69" s="10" t="s">
        <v>130</v>
      </c>
      <c r="C69" s="11">
        <f>'D.2.1.6SO 11-32-01'!I3</f>
        <v>0</v>
      </c>
      <c r="D69" s="11">
        <f>SUMIFS('D.2.1.6SO 11-32-01'!O:O,'D.2.1.6SO 11-32-01'!A:A,"P")</f>
        <v>0</v>
      </c>
      <c r="E69" s="11">
        <f>C69+D69</f>
        <v>0</v>
      </c>
    </row>
    <row r="70">
      <c r="A70" s="8" t="s">
        <v>131</v>
      </c>
      <c r="B70" s="8" t="s">
        <v>132</v>
      </c>
      <c r="C70" s="9">
        <f>C71+C72+C73+C74+C77+C78+C79+C80</f>
        <v>0</v>
      </c>
      <c r="D70" s="9">
        <f>D71+D72+D73+D74+D77+D78+D79+D80</f>
        <v>0</v>
      </c>
      <c r="E70" s="9">
        <f>E71+E72+E73+E74+E77+E78+E79+E80</f>
        <v>0</v>
      </c>
    </row>
    <row r="71">
      <c r="A71" s="10" t="s">
        <v>133</v>
      </c>
      <c r="B71" s="10" t="s">
        <v>134</v>
      </c>
      <c r="C71" s="11">
        <f>'D.2.1.8SO 11-50-01'!I3</f>
        <v>0</v>
      </c>
      <c r="D71" s="11">
        <f>SUMIFS('D.2.1.8SO 11-50-01'!O:O,'D.2.1.8SO 11-50-01'!A:A,"P")</f>
        <v>0</v>
      </c>
      <c r="E71" s="11">
        <f>C71+D71</f>
        <v>0</v>
      </c>
    </row>
    <row r="72">
      <c r="A72" s="10" t="s">
        <v>135</v>
      </c>
      <c r="B72" s="10" t="s">
        <v>136</v>
      </c>
      <c r="C72" s="11">
        <f>'D.2.1.8SO 11-50-02'!I3</f>
        <v>0</v>
      </c>
      <c r="D72" s="11">
        <f>SUMIFS('D.2.1.8SO 11-50-02'!O:O,'D.2.1.8SO 11-50-02'!A:A,"P")</f>
        <v>0</v>
      </c>
      <c r="E72" s="11">
        <f>C72+D72</f>
        <v>0</v>
      </c>
    </row>
    <row r="73">
      <c r="A73" s="10" t="s">
        <v>137</v>
      </c>
      <c r="B73" s="10" t="s">
        <v>138</v>
      </c>
      <c r="C73" s="11">
        <f>'D.2.1.8SO 11-50-03'!I3</f>
        <v>0</v>
      </c>
      <c r="D73" s="11">
        <f>SUMIFS('D.2.1.8SO 11-50-03'!O:O,'D.2.1.8SO 11-50-03'!A:A,"P")</f>
        <v>0</v>
      </c>
      <c r="E73" s="11">
        <f>C73+D73</f>
        <v>0</v>
      </c>
    </row>
    <row r="74">
      <c r="A74" s="10" t="s">
        <v>139</v>
      </c>
      <c r="B74" s="10" t="s">
        <v>140</v>
      </c>
      <c r="C74" s="11">
        <f>C75+C76</f>
        <v>0</v>
      </c>
      <c r="D74" s="11">
        <f>D75+D76</f>
        <v>0</v>
      </c>
      <c r="E74" s="11">
        <f>E75+E76</f>
        <v>0</v>
      </c>
    </row>
    <row r="75">
      <c r="A75" s="10" t="s">
        <v>141</v>
      </c>
      <c r="B75" s="10" t="s">
        <v>142</v>
      </c>
      <c r="C75" s="11">
        <f>'D.2.1.8SO 11-50-04SO 11-50-04.a'!I3</f>
        <v>0</v>
      </c>
      <c r="D75" s="11">
        <f>SUMIFS('D.2.1.8SO 11-50-04SO 11-50-04.a'!O:O,'D.2.1.8SO 11-50-04SO 11-50-04.a'!A:A,"P")</f>
        <v>0</v>
      </c>
      <c r="E75" s="11">
        <f>C75+D75</f>
        <v>0</v>
      </c>
    </row>
    <row r="76">
      <c r="A76" s="10" t="s">
        <v>143</v>
      </c>
      <c r="B76" s="10" t="s">
        <v>144</v>
      </c>
      <c r="C76" s="11">
        <f>'D.2.1.8SO 11-50-04SO 11-50-04.b'!I3</f>
        <v>0</v>
      </c>
      <c r="D76" s="11">
        <f>SUMIFS('D.2.1.8SO 11-50-04SO 11-50-04.b'!O:O,'D.2.1.8SO 11-50-04SO 11-50-04.b'!A:A,"P")</f>
        <v>0</v>
      </c>
      <c r="E76" s="11">
        <f>C76+D76</f>
        <v>0</v>
      </c>
    </row>
    <row r="77">
      <c r="A77" s="10" t="s">
        <v>145</v>
      </c>
      <c r="B77" s="10" t="s">
        <v>146</v>
      </c>
      <c r="C77" s="11">
        <f>'D.2.1.8SO 11-50-05'!I3</f>
        <v>0</v>
      </c>
      <c r="D77" s="11">
        <f>SUMIFS('D.2.1.8SO 11-50-05'!O:O,'D.2.1.8SO 11-50-05'!A:A,"P")</f>
        <v>0</v>
      </c>
      <c r="E77" s="11">
        <f>C77+D77</f>
        <v>0</v>
      </c>
    </row>
    <row r="78">
      <c r="A78" s="10" t="s">
        <v>147</v>
      </c>
      <c r="B78" s="10" t="s">
        <v>148</v>
      </c>
      <c r="C78" s="11">
        <f>'D.2.1.8SO 11-50-06'!I3</f>
        <v>0</v>
      </c>
      <c r="D78" s="11">
        <f>SUMIFS('D.2.1.8SO 11-50-06'!O:O,'D.2.1.8SO 11-50-06'!A:A,"P")</f>
        <v>0</v>
      </c>
      <c r="E78" s="11">
        <f>C78+D78</f>
        <v>0</v>
      </c>
    </row>
    <row r="79">
      <c r="A79" s="10" t="s">
        <v>149</v>
      </c>
      <c r="B79" s="10" t="s">
        <v>150</v>
      </c>
      <c r="C79" s="11">
        <f>'D.2.1.8SO 11-50-07'!I3</f>
        <v>0</v>
      </c>
      <c r="D79" s="11">
        <f>SUMIFS('D.2.1.8SO 11-50-07'!O:O,'D.2.1.8SO 11-50-07'!A:A,"P")</f>
        <v>0</v>
      </c>
      <c r="E79" s="11">
        <f>C79+D79</f>
        <v>0</v>
      </c>
    </row>
    <row r="80">
      <c r="A80" s="10" t="s">
        <v>151</v>
      </c>
      <c r="B80" s="10" t="s">
        <v>152</v>
      </c>
      <c r="C80" s="11">
        <f>'D.2.1.8SO 11-59-01'!I3</f>
        <v>0</v>
      </c>
      <c r="D80" s="11">
        <f>SUMIFS('D.2.1.8SO 11-59-01'!O:O,'D.2.1.8SO 11-59-01'!A:A,"P")</f>
        <v>0</v>
      </c>
      <c r="E80" s="11">
        <f>C80+D80</f>
        <v>0</v>
      </c>
    </row>
    <row r="81">
      <c r="A81" s="8" t="s">
        <v>153</v>
      </c>
      <c r="B81" s="8" t="s">
        <v>154</v>
      </c>
      <c r="C81" s="9">
        <f>C82+C83</f>
        <v>0</v>
      </c>
      <c r="D81" s="9">
        <f>D82+D83</f>
        <v>0</v>
      </c>
      <c r="E81" s="9">
        <f>E82+E83</f>
        <v>0</v>
      </c>
    </row>
    <row r="82">
      <c r="A82" s="10" t="s">
        <v>155</v>
      </c>
      <c r="B82" s="10" t="s">
        <v>156</v>
      </c>
      <c r="C82" s="11">
        <f>'D.2.1.9SO 11-60-01'!I3</f>
        <v>0</v>
      </c>
      <c r="D82" s="11">
        <f>SUMIFS('D.2.1.9SO 11-60-01'!O:O,'D.2.1.9SO 11-60-01'!A:A,"P")</f>
        <v>0</v>
      </c>
      <c r="E82" s="11">
        <f>C82+D82</f>
        <v>0</v>
      </c>
    </row>
    <row r="83">
      <c r="A83" s="10" t="s">
        <v>157</v>
      </c>
      <c r="B83" s="10" t="s">
        <v>158</v>
      </c>
      <c r="C83" s="11">
        <f>'D.2.1.9SO 11-60-02'!I3</f>
        <v>0</v>
      </c>
      <c r="D83" s="11">
        <f>SUMIFS('D.2.1.9SO 11-60-02'!O:O,'D.2.1.9SO 11-60-02'!A:A,"P")</f>
        <v>0</v>
      </c>
      <c r="E83" s="11">
        <f>C83+D83</f>
        <v>0</v>
      </c>
    </row>
    <row r="84">
      <c r="A84" s="8" t="s">
        <v>159</v>
      </c>
      <c r="B84" s="8" t="s">
        <v>160</v>
      </c>
      <c r="C84" s="9">
        <f>C85+C86+C87</f>
        <v>0</v>
      </c>
      <c r="D84" s="9">
        <f>D85+D86+D87</f>
        <v>0</v>
      </c>
      <c r="E84" s="9">
        <f>E85+E86+E87</f>
        <v>0</v>
      </c>
    </row>
    <row r="85">
      <c r="A85" s="10" t="s">
        <v>161</v>
      </c>
      <c r="B85" s="10" t="s">
        <v>162</v>
      </c>
      <c r="C85" s="11">
        <f>'D.2.2.1SO 11-71-01'!I3</f>
        <v>0</v>
      </c>
      <c r="D85" s="11">
        <f>SUMIFS('D.2.2.1SO 11-71-01'!O:O,'D.2.2.1SO 11-71-01'!A:A,"P")</f>
        <v>0</v>
      </c>
      <c r="E85" s="11">
        <f>C85+D85</f>
        <v>0</v>
      </c>
    </row>
    <row r="86">
      <c r="A86" s="10" t="s">
        <v>163</v>
      </c>
      <c r="B86" s="10" t="s">
        <v>164</v>
      </c>
      <c r="C86" s="11">
        <f>'D.2.2.1SO 11-72-01'!I3</f>
        <v>0</v>
      </c>
      <c r="D86" s="11">
        <f>SUMIFS('D.2.2.1SO 11-72-01'!O:O,'D.2.2.1SO 11-72-01'!A:A,"P")</f>
        <v>0</v>
      </c>
      <c r="E86" s="11">
        <f>C86+D86</f>
        <v>0</v>
      </c>
    </row>
    <row r="87">
      <c r="A87" s="10" t="s">
        <v>165</v>
      </c>
      <c r="B87" s="10" t="s">
        <v>166</v>
      </c>
      <c r="C87" s="11">
        <f>'D.2.2.1SO 11-72-02'!I3</f>
        <v>0</v>
      </c>
      <c r="D87" s="11">
        <f>SUMIFS('D.2.2.1SO 11-72-02'!O:O,'D.2.2.1SO 11-72-02'!A:A,"P")</f>
        <v>0</v>
      </c>
      <c r="E87" s="11">
        <f>C87+D87</f>
        <v>0</v>
      </c>
    </row>
    <row r="88">
      <c r="A88" s="8" t="s">
        <v>167</v>
      </c>
      <c r="B88" s="8" t="s">
        <v>168</v>
      </c>
      <c r="C88" s="9">
        <f>C89</f>
        <v>0</v>
      </c>
      <c r="D88" s="9">
        <f>D89</f>
        <v>0</v>
      </c>
      <c r="E88" s="9">
        <f>E89</f>
        <v>0</v>
      </c>
    </row>
    <row r="89">
      <c r="A89" s="10" t="s">
        <v>169</v>
      </c>
      <c r="B89" s="10" t="s">
        <v>170</v>
      </c>
      <c r="C89" s="11">
        <f>'D.2.2.2.2SO 11-75-01'!I3</f>
        <v>0</v>
      </c>
      <c r="D89" s="11">
        <f>SUMIFS('D.2.2.2.2SO 11-75-01'!O:O,'D.2.2.2.2SO 11-75-01'!A:A,"P")</f>
        <v>0</v>
      </c>
      <c r="E89" s="11">
        <f>C89+D89</f>
        <v>0</v>
      </c>
    </row>
    <row r="90">
      <c r="A90" s="8" t="s">
        <v>171</v>
      </c>
      <c r="B90" s="8" t="s">
        <v>172</v>
      </c>
      <c r="C90" s="9">
        <f>C91</f>
        <v>0</v>
      </c>
      <c r="D90" s="9">
        <f>D91</f>
        <v>0</v>
      </c>
      <c r="E90" s="9">
        <f>E91</f>
        <v>0</v>
      </c>
    </row>
    <row r="91">
      <c r="A91" s="10" t="s">
        <v>173</v>
      </c>
      <c r="B91" s="10" t="s">
        <v>174</v>
      </c>
      <c r="C91" s="11">
        <f>'D.2.2.3SO 11-76-01'!I3</f>
        <v>0</v>
      </c>
      <c r="D91" s="11">
        <f>SUMIFS('D.2.2.3SO 11-76-01'!O:O,'D.2.2.3SO 11-76-01'!A:A,"P")</f>
        <v>0</v>
      </c>
      <c r="E91" s="11">
        <f>C91+D91</f>
        <v>0</v>
      </c>
    </row>
    <row r="92">
      <c r="A92" s="8" t="s">
        <v>175</v>
      </c>
      <c r="B92" s="8" t="s">
        <v>176</v>
      </c>
      <c r="C92" s="9">
        <f>C93</f>
        <v>0</v>
      </c>
      <c r="D92" s="9">
        <f>D93</f>
        <v>0</v>
      </c>
      <c r="E92" s="9">
        <f>E93</f>
        <v>0</v>
      </c>
    </row>
    <row r="93">
      <c r="A93" s="10" t="s">
        <v>177</v>
      </c>
      <c r="B93" s="10" t="s">
        <v>178</v>
      </c>
      <c r="C93" s="11">
        <f>'D.2.2.4SO 11-77-01'!I3</f>
        <v>0</v>
      </c>
      <c r="D93" s="11">
        <f>SUMIFS('D.2.2.4SO 11-77-01'!O:O,'D.2.2.4SO 11-77-01'!A:A,"P")</f>
        <v>0</v>
      </c>
      <c r="E93" s="11">
        <f>C93+D93</f>
        <v>0</v>
      </c>
    </row>
    <row r="94">
      <c r="A94" s="8" t="s">
        <v>179</v>
      </c>
      <c r="B94" s="8" t="s">
        <v>180</v>
      </c>
      <c r="C94" s="9">
        <f>C95+C96+C97</f>
        <v>0</v>
      </c>
      <c r="D94" s="9">
        <f>D95+D96+D97</f>
        <v>0</v>
      </c>
      <c r="E94" s="9">
        <f>E95+E96+E97</f>
        <v>0</v>
      </c>
    </row>
    <row r="95">
      <c r="A95" s="10" t="s">
        <v>181</v>
      </c>
      <c r="B95" s="10" t="s">
        <v>182</v>
      </c>
      <c r="C95" s="11">
        <f>'D.2.2.5SO 11-78-01'!I3</f>
        <v>0</v>
      </c>
      <c r="D95" s="11">
        <f>SUMIFS('D.2.2.5SO 11-78-01'!O:O,'D.2.2.5SO 11-78-01'!A:A,"P")</f>
        <v>0</v>
      </c>
      <c r="E95" s="11">
        <f>C95+D95</f>
        <v>0</v>
      </c>
    </row>
    <row r="96">
      <c r="A96" s="10" t="s">
        <v>183</v>
      </c>
      <c r="B96" s="10" t="s">
        <v>184</v>
      </c>
      <c r="C96" s="11">
        <f>'D.2.2.5SO 11-78-02'!I3</f>
        <v>0</v>
      </c>
      <c r="D96" s="11">
        <f>SUMIFS('D.2.2.5SO 11-78-02'!O:O,'D.2.2.5SO 11-78-02'!A:A,"P")</f>
        <v>0</v>
      </c>
      <c r="E96" s="11">
        <f>C96+D96</f>
        <v>0</v>
      </c>
    </row>
    <row r="97">
      <c r="A97" s="10" t="s">
        <v>185</v>
      </c>
      <c r="B97" s="10" t="s">
        <v>186</v>
      </c>
      <c r="C97" s="11">
        <f>'D.2.2.5SO 11-78-03'!I3</f>
        <v>0</v>
      </c>
      <c r="D97" s="11">
        <f>SUMIFS('D.2.2.5SO 11-78-03'!O:O,'D.2.2.5SO 11-78-03'!A:A,"P")</f>
        <v>0</v>
      </c>
      <c r="E97" s="11">
        <f>C97+D97</f>
        <v>0</v>
      </c>
    </row>
    <row r="98">
      <c r="A98" s="8" t="s">
        <v>187</v>
      </c>
      <c r="B98" s="8" t="s">
        <v>188</v>
      </c>
      <c r="C98" s="9">
        <f>C99</f>
        <v>0</v>
      </c>
      <c r="D98" s="9">
        <f>D99</f>
        <v>0</v>
      </c>
      <c r="E98" s="9">
        <f>E99</f>
        <v>0</v>
      </c>
    </row>
    <row r="99">
      <c r="A99" s="10" t="s">
        <v>189</v>
      </c>
      <c r="B99" s="10" t="s">
        <v>190</v>
      </c>
      <c r="C99" s="11">
        <f>'D.2.2.6SO 11-79-01'!I3</f>
        <v>0</v>
      </c>
      <c r="D99" s="11">
        <f>SUMIFS('D.2.2.6SO 11-79-01'!O:O,'D.2.2.6SO 11-79-01'!A:A,"P")</f>
        <v>0</v>
      </c>
      <c r="E99" s="11">
        <f>C99+D99</f>
        <v>0</v>
      </c>
    </row>
    <row r="100">
      <c r="A100" s="8" t="s">
        <v>191</v>
      </c>
      <c r="B100" s="8" t="s">
        <v>192</v>
      </c>
      <c r="C100" s="9">
        <f>C101+C102+C103+C104+C105</f>
        <v>0</v>
      </c>
      <c r="D100" s="9">
        <f>D101+D102+D103+D104+D105</f>
        <v>0</v>
      </c>
      <c r="E100" s="9">
        <f>E101+E102+E103+E104+E105</f>
        <v>0</v>
      </c>
    </row>
    <row r="101">
      <c r="A101" s="10" t="s">
        <v>193</v>
      </c>
      <c r="B101" s="10" t="s">
        <v>194</v>
      </c>
      <c r="C101" s="11">
        <f>'D.2.3SO 11-81-01'!I3</f>
        <v>0</v>
      </c>
      <c r="D101" s="11">
        <f>SUMIFS('D.2.3SO 11-81-01'!O:O,'D.2.3SO 11-81-01'!A:A,"P")</f>
        <v>0</v>
      </c>
      <c r="E101" s="11">
        <f>C101+D101</f>
        <v>0</v>
      </c>
    </row>
    <row r="102">
      <c r="A102" s="10" t="s">
        <v>195</v>
      </c>
      <c r="B102" s="10" t="s">
        <v>196</v>
      </c>
      <c r="C102" s="11">
        <f>'D.2.3SO 11-86-01'!I3</f>
        <v>0</v>
      </c>
      <c r="D102" s="11">
        <f>SUMIFS('D.2.3SO 11-86-01'!O:O,'D.2.3SO 11-86-01'!A:A,"P")</f>
        <v>0</v>
      </c>
      <c r="E102" s="11">
        <f>C102+D102</f>
        <v>0</v>
      </c>
    </row>
    <row r="103">
      <c r="A103" s="10" t="s">
        <v>197</v>
      </c>
      <c r="B103" s="10" t="s">
        <v>198</v>
      </c>
      <c r="C103" s="11">
        <f>'D.2.3SO 11-87-01'!I3</f>
        <v>0</v>
      </c>
      <c r="D103" s="11">
        <f>SUMIFS('D.2.3SO 11-87-01'!O:O,'D.2.3SO 11-87-01'!A:A,"P")</f>
        <v>0</v>
      </c>
      <c r="E103" s="11">
        <f>C103+D103</f>
        <v>0</v>
      </c>
    </row>
    <row r="104">
      <c r="A104" s="10" t="s">
        <v>199</v>
      </c>
      <c r="B104" s="10" t="s">
        <v>200</v>
      </c>
      <c r="C104" s="11">
        <f>'D.2.3SO 11-88-01'!I3</f>
        <v>0</v>
      </c>
      <c r="D104" s="11">
        <f>SUMIFS('D.2.3SO 11-88-01'!O:O,'D.2.3SO 11-88-01'!A:A,"P")</f>
        <v>0</v>
      </c>
      <c r="E104" s="11">
        <f>C104+D104</f>
        <v>0</v>
      </c>
    </row>
    <row r="105">
      <c r="A105" s="10" t="s">
        <v>201</v>
      </c>
      <c r="B105" s="10" t="s">
        <v>202</v>
      </c>
      <c r="C105" s="11">
        <f>'D.2.3SO 11-88-02'!I3</f>
        <v>0</v>
      </c>
      <c r="D105" s="11">
        <f>SUMIFS('D.2.3SO 11-88-02'!O:O,'D.2.3SO 11-88-02'!A:A,"P")</f>
        <v>0</v>
      </c>
      <c r="E105" s="11">
        <f>C105+D105</f>
        <v>0</v>
      </c>
    </row>
    <row r="106">
      <c r="A106" s="8" t="s">
        <v>203</v>
      </c>
      <c r="B106" s="8" t="s">
        <v>204</v>
      </c>
      <c r="C106" s="9">
        <f>C107+C108</f>
        <v>0</v>
      </c>
      <c r="D106" s="9">
        <f>D107+D108</f>
        <v>0</v>
      </c>
      <c r="E106" s="9">
        <f>E107+E108</f>
        <v>0</v>
      </c>
    </row>
    <row r="107">
      <c r="A107" s="10" t="s">
        <v>205</v>
      </c>
      <c r="B107" s="10" t="s">
        <v>206</v>
      </c>
      <c r="C107" s="11">
        <f>'D.2.4SO 11-92-01'!I3</f>
        <v>0</v>
      </c>
      <c r="D107" s="11">
        <f>SUMIFS('D.2.4SO 11-92-01'!O:O,'D.2.4SO 11-92-01'!A:A,"P")</f>
        <v>0</v>
      </c>
      <c r="E107" s="11">
        <f>C107+D107</f>
        <v>0</v>
      </c>
    </row>
    <row r="108">
      <c r="A108" s="10" t="s">
        <v>207</v>
      </c>
      <c r="B108" s="10" t="s">
        <v>208</v>
      </c>
      <c r="C108" s="11">
        <f>'D.2.4SO 11-96-01'!I3</f>
        <v>0</v>
      </c>
      <c r="D108" s="11">
        <f>SUMIFS('D.2.4SO 11-96-01'!O:O,'D.2.4SO 11-96-01'!A:A,"P")</f>
        <v>0</v>
      </c>
      <c r="E108" s="11">
        <f>C108+D108</f>
        <v>0</v>
      </c>
    </row>
    <row r="109">
      <c r="A109" s="8" t="s">
        <v>209</v>
      </c>
      <c r="B109" s="8" t="s">
        <v>210</v>
      </c>
      <c r="C109" s="9">
        <f>C110</f>
        <v>0</v>
      </c>
      <c r="D109" s="9">
        <f>D110</f>
        <v>0</v>
      </c>
      <c r="E109" s="9">
        <f>E110</f>
        <v>0</v>
      </c>
    </row>
    <row r="110">
      <c r="A110" s="10" t="s">
        <v>211</v>
      </c>
      <c r="B110" s="10" t="s">
        <v>210</v>
      </c>
      <c r="C110" s="11">
        <f>'D.9.8SO 98-98'!I3</f>
        <v>0</v>
      </c>
      <c r="D110" s="11">
        <f>SUMIFS('D.9.8SO 98-98'!O:O,'D.9.8SO 98-98'!A:A,"P")</f>
        <v>0</v>
      </c>
      <c r="E110" s="11">
        <f>C110+D110</f>
        <v>0</v>
      </c>
    </row>
    <row r="111">
      <c r="A111" s="8" t="s">
        <v>212</v>
      </c>
      <c r="B111" s="8" t="s">
        <v>213</v>
      </c>
      <c r="C111" s="9">
        <f>C112</f>
        <v>0</v>
      </c>
      <c r="D111" s="9">
        <f>D112</f>
        <v>0</v>
      </c>
      <c r="E111" s="9">
        <f>E112</f>
        <v>0</v>
      </c>
    </row>
    <row r="112">
      <c r="A112" s="10" t="s">
        <v>214</v>
      </c>
      <c r="B112" s="10" t="s">
        <v>215</v>
      </c>
      <c r="C112" s="11">
        <f>'D.9.9SO 90-90'!I3</f>
        <v>0</v>
      </c>
      <c r="D112" s="11">
        <f>SUMIFS('D.9.9SO 90-90'!O:O,'D.9.9SO 90-90'!A:A,"P")</f>
        <v>0</v>
      </c>
      <c r="E112" s="11">
        <f>C112+D112</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1320</v>
      </c>
      <c r="I3" s="25">
        <f>SUMIFS(I9:I296,A9:A296,"SD")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1320</v>
      </c>
      <c r="D5" s="22"/>
      <c r="E5" s="23" t="s">
        <v>32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c r="A10" s="37" t="s">
        <v>240</v>
      </c>
      <c r="B10" s="37">
        <v>1</v>
      </c>
      <c r="C10" s="38" t="s">
        <v>657</v>
      </c>
      <c r="D10" s="37" t="s">
        <v>245</v>
      </c>
      <c r="E10" s="39" t="s">
        <v>658</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662</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SUMIFS(I15:I73,A15:A73,"P")</f>
        <v>0</v>
      </c>
      <c r="J14" s="36"/>
    </row>
    <row r="15">
      <c r="A15" s="37" t="s">
        <v>240</v>
      </c>
      <c r="B15" s="37">
        <v>2</v>
      </c>
      <c r="C15" s="38" t="s">
        <v>1321</v>
      </c>
      <c r="D15" s="37" t="s">
        <v>245</v>
      </c>
      <c r="E15" s="39" t="s">
        <v>1322</v>
      </c>
      <c r="F15" s="40" t="s">
        <v>339</v>
      </c>
      <c r="G15" s="41">
        <v>1.575</v>
      </c>
      <c r="H15" s="42">
        <v>0</v>
      </c>
      <c r="I15" s="43">
        <f>ROUND(G15*H15,P4)</f>
        <v>0</v>
      </c>
      <c r="J15" s="37"/>
      <c r="O15" s="44">
        <f>I15*0.21</f>
        <v>0</v>
      </c>
      <c r="P15">
        <v>3</v>
      </c>
    </row>
    <row r="16">
      <c r="A16" s="37" t="s">
        <v>244</v>
      </c>
      <c r="B16" s="45"/>
      <c r="C16" s="46"/>
      <c r="D16" s="46"/>
      <c r="E16" s="39" t="s">
        <v>1323</v>
      </c>
      <c r="F16" s="46"/>
      <c r="G16" s="46"/>
      <c r="H16" s="46"/>
      <c r="I16" s="46"/>
      <c r="J16" s="48"/>
    </row>
    <row r="17">
      <c r="A17" s="37" t="s">
        <v>246</v>
      </c>
      <c r="B17" s="45"/>
      <c r="C17" s="46"/>
      <c r="D17" s="46"/>
      <c r="E17" s="49" t="s">
        <v>1324</v>
      </c>
      <c r="F17" s="46"/>
      <c r="G17" s="46"/>
      <c r="H17" s="46"/>
      <c r="I17" s="46"/>
      <c r="J17" s="48"/>
    </row>
    <row r="18" ht="405">
      <c r="A18" s="37" t="s">
        <v>248</v>
      </c>
      <c r="B18" s="45"/>
      <c r="C18" s="46"/>
      <c r="D18" s="46"/>
      <c r="E18" s="39" t="s">
        <v>1325</v>
      </c>
      <c r="F18" s="46"/>
      <c r="G18" s="46"/>
      <c r="H18" s="46"/>
      <c r="I18" s="46"/>
      <c r="J18" s="48"/>
    </row>
    <row r="19">
      <c r="A19" s="37" t="s">
        <v>240</v>
      </c>
      <c r="B19" s="37">
        <v>3</v>
      </c>
      <c r="C19" s="38" t="s">
        <v>663</v>
      </c>
      <c r="D19" s="37" t="s">
        <v>245</v>
      </c>
      <c r="E19" s="39" t="s">
        <v>664</v>
      </c>
      <c r="F19" s="40" t="s">
        <v>339</v>
      </c>
      <c r="G19" s="41">
        <v>1.575</v>
      </c>
      <c r="H19" s="42">
        <v>0</v>
      </c>
      <c r="I19" s="43">
        <f>ROUND(G19*H19,P4)</f>
        <v>0</v>
      </c>
      <c r="J19" s="37"/>
      <c r="O19" s="44">
        <f>I19*0.21</f>
        <v>0</v>
      </c>
      <c r="P19">
        <v>3</v>
      </c>
    </row>
    <row r="20" ht="30">
      <c r="A20" s="37" t="s">
        <v>244</v>
      </c>
      <c r="B20" s="45"/>
      <c r="C20" s="46"/>
      <c r="D20" s="46"/>
      <c r="E20" s="39" t="s">
        <v>665</v>
      </c>
      <c r="F20" s="46"/>
      <c r="G20" s="46"/>
      <c r="H20" s="46"/>
      <c r="I20" s="46"/>
      <c r="J20" s="48"/>
    </row>
    <row r="21">
      <c r="A21" s="37" t="s">
        <v>246</v>
      </c>
      <c r="B21" s="45"/>
      <c r="C21" s="46"/>
      <c r="D21" s="46"/>
      <c r="E21" s="49" t="s">
        <v>662</v>
      </c>
      <c r="F21" s="46"/>
      <c r="G21" s="46"/>
      <c r="H21" s="46"/>
      <c r="I21" s="46"/>
      <c r="J21" s="48"/>
    </row>
    <row r="22" ht="409.5">
      <c r="A22" s="37" t="s">
        <v>248</v>
      </c>
      <c r="B22" s="45"/>
      <c r="C22" s="46"/>
      <c r="D22" s="46"/>
      <c r="E22" s="39" t="s">
        <v>666</v>
      </c>
      <c r="F22" s="46"/>
      <c r="G22" s="46"/>
      <c r="H22" s="46"/>
      <c r="I22" s="46"/>
      <c r="J22" s="48"/>
    </row>
    <row r="23">
      <c r="A23" s="37" t="s">
        <v>240</v>
      </c>
      <c r="B23" s="37">
        <v>4</v>
      </c>
      <c r="C23" s="38" t="s">
        <v>667</v>
      </c>
      <c r="D23" s="37" t="s">
        <v>245</v>
      </c>
      <c r="E23" s="39" t="s">
        <v>668</v>
      </c>
      <c r="F23" s="40" t="s">
        <v>339</v>
      </c>
      <c r="G23" s="41">
        <v>1.575</v>
      </c>
      <c r="H23" s="42">
        <v>0</v>
      </c>
      <c r="I23" s="43">
        <f>ROUND(G23*H23,P4)</f>
        <v>0</v>
      </c>
      <c r="J23" s="37"/>
      <c r="O23" s="44">
        <f>I23*0.21</f>
        <v>0</v>
      </c>
      <c r="P23">
        <v>3</v>
      </c>
    </row>
    <row r="24">
      <c r="A24" s="37" t="s">
        <v>244</v>
      </c>
      <c r="B24" s="45"/>
      <c r="C24" s="46"/>
      <c r="D24" s="46"/>
      <c r="E24" s="39" t="s">
        <v>669</v>
      </c>
      <c r="F24" s="46"/>
      <c r="G24" s="46"/>
      <c r="H24" s="46"/>
      <c r="I24" s="46"/>
      <c r="J24" s="48"/>
    </row>
    <row r="25">
      <c r="A25" s="37" t="s">
        <v>246</v>
      </c>
      <c r="B25" s="45"/>
      <c r="C25" s="46"/>
      <c r="D25" s="46"/>
      <c r="E25" s="49" t="s">
        <v>1324</v>
      </c>
      <c r="F25" s="46"/>
      <c r="G25" s="46"/>
      <c r="H25" s="46"/>
      <c r="I25" s="46"/>
      <c r="J25" s="48"/>
    </row>
    <row r="26" ht="270">
      <c r="A26" s="37" t="s">
        <v>248</v>
      </c>
      <c r="B26" s="45"/>
      <c r="C26" s="46"/>
      <c r="D26" s="46"/>
      <c r="E26" s="39" t="s">
        <v>671</v>
      </c>
      <c r="F26" s="46"/>
      <c r="G26" s="46"/>
      <c r="H26" s="46"/>
      <c r="I26" s="46"/>
      <c r="J26" s="48"/>
    </row>
    <row r="27">
      <c r="A27" s="37" t="s">
        <v>240</v>
      </c>
      <c r="B27" s="37">
        <v>5</v>
      </c>
      <c r="C27" s="38" t="s">
        <v>344</v>
      </c>
      <c r="D27" s="37" t="s">
        <v>245</v>
      </c>
      <c r="E27" s="39" t="s">
        <v>345</v>
      </c>
      <c r="F27" s="40" t="s">
        <v>339</v>
      </c>
      <c r="G27" s="41">
        <v>1.575</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662</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672</v>
      </c>
      <c r="D31" s="37" t="s">
        <v>245</v>
      </c>
      <c r="E31" s="39" t="s">
        <v>673</v>
      </c>
      <c r="F31" s="40" t="s">
        <v>243</v>
      </c>
      <c r="G31" s="41">
        <v>10</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662</v>
      </c>
      <c r="F33" s="46"/>
      <c r="G33" s="46"/>
      <c r="H33" s="46"/>
      <c r="I33" s="46"/>
      <c r="J33" s="48"/>
    </row>
    <row r="34" ht="90">
      <c r="A34" s="37" t="s">
        <v>248</v>
      </c>
      <c r="B34" s="45"/>
      <c r="C34" s="46"/>
      <c r="D34" s="46"/>
      <c r="E34" s="39" t="s">
        <v>351</v>
      </c>
      <c r="F34" s="46"/>
      <c r="G34" s="46"/>
      <c r="H34" s="46"/>
      <c r="I34" s="46"/>
      <c r="J34" s="48"/>
    </row>
    <row r="35">
      <c r="A35" s="37" t="s">
        <v>240</v>
      </c>
      <c r="B35" s="37">
        <v>7</v>
      </c>
      <c r="C35" s="38" t="s">
        <v>348</v>
      </c>
      <c r="D35" s="37" t="s">
        <v>245</v>
      </c>
      <c r="E35" s="39" t="s">
        <v>349</v>
      </c>
      <c r="F35" s="40" t="s">
        <v>243</v>
      </c>
      <c r="G35" s="41">
        <v>3</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662</v>
      </c>
      <c r="F37" s="46"/>
      <c r="G37" s="46"/>
      <c r="H37" s="46"/>
      <c r="I37" s="46"/>
      <c r="J37" s="48"/>
    </row>
    <row r="38" ht="90">
      <c r="A38" s="37" t="s">
        <v>248</v>
      </c>
      <c r="B38" s="45"/>
      <c r="C38" s="46"/>
      <c r="D38" s="46"/>
      <c r="E38" s="39" t="s">
        <v>351</v>
      </c>
      <c r="F38" s="46"/>
      <c r="G38" s="46"/>
      <c r="H38" s="46"/>
      <c r="I38" s="46"/>
      <c r="J38" s="48"/>
    </row>
    <row r="39">
      <c r="A39" s="37" t="s">
        <v>240</v>
      </c>
      <c r="B39" s="37">
        <v>73</v>
      </c>
      <c r="C39" s="38" t="s">
        <v>435</v>
      </c>
      <c r="D39" s="37" t="s">
        <v>245</v>
      </c>
      <c r="E39" s="39" t="s">
        <v>436</v>
      </c>
      <c r="F39" s="40" t="s">
        <v>1326</v>
      </c>
      <c r="G39" s="41">
        <v>9</v>
      </c>
      <c r="H39" s="42">
        <v>0</v>
      </c>
      <c r="I39" s="43">
        <f>ROUND(G39*H39,P4)</f>
        <v>0</v>
      </c>
      <c r="J39" s="37"/>
      <c r="O39" s="44">
        <f>I39*0.21</f>
        <v>0</v>
      </c>
      <c r="P39">
        <v>3</v>
      </c>
    </row>
    <row r="40">
      <c r="A40" s="37" t="s">
        <v>244</v>
      </c>
      <c r="B40" s="45"/>
      <c r="C40" s="46"/>
      <c r="D40" s="46"/>
      <c r="E40" s="47" t="s">
        <v>245</v>
      </c>
      <c r="F40" s="46"/>
      <c r="G40" s="46"/>
      <c r="H40" s="46"/>
      <c r="I40" s="46"/>
      <c r="J40" s="48"/>
    </row>
    <row r="41" ht="90">
      <c r="A41" s="37" t="s">
        <v>248</v>
      </c>
      <c r="B41" s="45"/>
      <c r="C41" s="46"/>
      <c r="D41" s="46"/>
      <c r="E41" s="39" t="s">
        <v>356</v>
      </c>
      <c r="F41" s="46"/>
      <c r="G41" s="46"/>
      <c r="H41" s="46"/>
      <c r="I41" s="46"/>
      <c r="J41" s="48"/>
    </row>
    <row r="42">
      <c r="A42" s="37" t="s">
        <v>240</v>
      </c>
      <c r="B42" s="37">
        <v>8</v>
      </c>
      <c r="C42" s="38" t="s">
        <v>678</v>
      </c>
      <c r="D42" s="37" t="s">
        <v>245</v>
      </c>
      <c r="E42" s="39" t="s">
        <v>679</v>
      </c>
      <c r="F42" s="40" t="s">
        <v>354</v>
      </c>
      <c r="G42" s="41">
        <v>9</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662</v>
      </c>
      <c r="F44" s="46"/>
      <c r="G44" s="46"/>
      <c r="H44" s="46"/>
      <c r="I44" s="46"/>
      <c r="J44" s="48"/>
    </row>
    <row r="45" ht="105">
      <c r="A45" s="37" t="s">
        <v>248</v>
      </c>
      <c r="B45" s="45"/>
      <c r="C45" s="46"/>
      <c r="D45" s="46"/>
      <c r="E45" s="39" t="s">
        <v>448</v>
      </c>
      <c r="F45" s="46"/>
      <c r="G45" s="46"/>
      <c r="H45" s="46"/>
      <c r="I45" s="46"/>
      <c r="J45" s="48"/>
    </row>
    <row r="46" ht="30">
      <c r="A46" s="37" t="s">
        <v>240</v>
      </c>
      <c r="B46" s="37">
        <v>9</v>
      </c>
      <c r="C46" s="38" t="s">
        <v>1327</v>
      </c>
      <c r="D46" s="37" t="s">
        <v>245</v>
      </c>
      <c r="E46" s="39" t="s">
        <v>1328</v>
      </c>
      <c r="F46" s="40" t="s">
        <v>354</v>
      </c>
      <c r="G46" s="41">
        <v>9</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662</v>
      </c>
      <c r="F48" s="46"/>
      <c r="G48" s="46"/>
      <c r="H48" s="46"/>
      <c r="I48" s="46"/>
      <c r="J48" s="48"/>
    </row>
    <row r="49" ht="90">
      <c r="A49" s="37" t="s">
        <v>248</v>
      </c>
      <c r="B49" s="45"/>
      <c r="C49" s="46"/>
      <c r="D49" s="46"/>
      <c r="E49" s="39" t="s">
        <v>1329</v>
      </c>
      <c r="F49" s="46"/>
      <c r="G49" s="46"/>
      <c r="H49" s="46"/>
      <c r="I49" s="46"/>
      <c r="J49" s="48"/>
    </row>
    <row r="50">
      <c r="A50" s="37" t="s">
        <v>240</v>
      </c>
      <c r="B50" s="37">
        <v>10</v>
      </c>
      <c r="C50" s="38" t="s">
        <v>1330</v>
      </c>
      <c r="D50" s="37" t="s">
        <v>245</v>
      </c>
      <c r="E50" s="39" t="s">
        <v>1331</v>
      </c>
      <c r="F50" s="40" t="s">
        <v>243</v>
      </c>
      <c r="G50" s="41">
        <v>100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662</v>
      </c>
      <c r="F52" s="46"/>
      <c r="G52" s="46"/>
      <c r="H52" s="46"/>
      <c r="I52" s="46"/>
      <c r="J52" s="48"/>
    </row>
    <row r="53" ht="135">
      <c r="A53" s="37" t="s">
        <v>248</v>
      </c>
      <c r="B53" s="45"/>
      <c r="C53" s="46"/>
      <c r="D53" s="46"/>
      <c r="E53" s="39" t="s">
        <v>1332</v>
      </c>
      <c r="F53" s="46"/>
      <c r="G53" s="46"/>
      <c r="H53" s="46"/>
      <c r="I53" s="46"/>
      <c r="J53" s="48"/>
    </row>
    <row r="54" ht="30">
      <c r="A54" s="37" t="s">
        <v>240</v>
      </c>
      <c r="B54" s="37">
        <v>11</v>
      </c>
      <c r="C54" s="38" t="s">
        <v>686</v>
      </c>
      <c r="D54" s="37" t="s">
        <v>245</v>
      </c>
      <c r="E54" s="39" t="s">
        <v>687</v>
      </c>
      <c r="F54" s="40" t="s">
        <v>243</v>
      </c>
      <c r="G54" s="41">
        <v>3</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662</v>
      </c>
      <c r="F56" s="46"/>
      <c r="G56" s="46"/>
      <c r="H56" s="46"/>
      <c r="I56" s="46"/>
      <c r="J56" s="48"/>
    </row>
    <row r="57" ht="60">
      <c r="A57" s="37" t="s">
        <v>248</v>
      </c>
      <c r="B57" s="45"/>
      <c r="C57" s="46"/>
      <c r="D57" s="46"/>
      <c r="E57" s="39" t="s">
        <v>688</v>
      </c>
      <c r="F57" s="46"/>
      <c r="G57" s="46"/>
      <c r="H57" s="46"/>
      <c r="I57" s="46"/>
      <c r="J57" s="48"/>
    </row>
    <row r="58" ht="30">
      <c r="A58" s="37" t="s">
        <v>240</v>
      </c>
      <c r="B58" s="37">
        <v>12</v>
      </c>
      <c r="C58" s="38" t="s">
        <v>970</v>
      </c>
      <c r="D58" s="37" t="s">
        <v>245</v>
      </c>
      <c r="E58" s="39" t="s">
        <v>971</v>
      </c>
      <c r="F58" s="40" t="s">
        <v>702</v>
      </c>
      <c r="G58" s="41">
        <v>0.039</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662</v>
      </c>
      <c r="F60" s="46"/>
      <c r="G60" s="46"/>
      <c r="H60" s="46"/>
      <c r="I60" s="46"/>
      <c r="J60" s="48"/>
    </row>
    <row r="61" ht="120">
      <c r="A61" s="37" t="s">
        <v>248</v>
      </c>
      <c r="B61" s="45"/>
      <c r="C61" s="46"/>
      <c r="D61" s="46"/>
      <c r="E61" s="39" t="s">
        <v>973</v>
      </c>
      <c r="F61" s="46"/>
      <c r="G61" s="46"/>
      <c r="H61" s="46"/>
      <c r="I61" s="46"/>
      <c r="J61" s="48"/>
    </row>
    <row r="62" ht="45">
      <c r="A62" s="37" t="s">
        <v>240</v>
      </c>
      <c r="B62" s="37">
        <v>13</v>
      </c>
      <c r="C62" s="38" t="s">
        <v>1333</v>
      </c>
      <c r="D62" s="37" t="s">
        <v>245</v>
      </c>
      <c r="E62" s="39" t="s">
        <v>1334</v>
      </c>
      <c r="F62" s="40" t="s">
        <v>339</v>
      </c>
      <c r="G62" s="41">
        <v>9</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662</v>
      </c>
      <c r="F64" s="46"/>
      <c r="G64" s="46"/>
      <c r="H64" s="46"/>
      <c r="I64" s="46"/>
      <c r="J64" s="48"/>
    </row>
    <row r="65" ht="409.5">
      <c r="A65" s="37" t="s">
        <v>248</v>
      </c>
      <c r="B65" s="45"/>
      <c r="C65" s="46"/>
      <c r="D65" s="46"/>
      <c r="E65" s="39" t="s">
        <v>1335</v>
      </c>
      <c r="F65" s="46"/>
      <c r="G65" s="46"/>
      <c r="H65" s="46"/>
      <c r="I65" s="46"/>
      <c r="J65" s="48"/>
    </row>
    <row r="66">
      <c r="A66" s="37" t="s">
        <v>240</v>
      </c>
      <c r="B66" s="37">
        <v>14</v>
      </c>
      <c r="C66" s="38" t="s">
        <v>700</v>
      </c>
      <c r="D66" s="37" t="s">
        <v>245</v>
      </c>
      <c r="E66" s="39" t="s">
        <v>701</v>
      </c>
      <c r="F66" s="40" t="s">
        <v>702</v>
      </c>
      <c r="G66" s="41">
        <v>0.039</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662</v>
      </c>
      <c r="F68" s="46"/>
      <c r="G68" s="46"/>
      <c r="H68" s="46"/>
      <c r="I68" s="46"/>
      <c r="J68" s="48"/>
    </row>
    <row r="69" ht="90">
      <c r="A69" s="37" t="s">
        <v>248</v>
      </c>
      <c r="B69" s="45"/>
      <c r="C69" s="46"/>
      <c r="D69" s="46"/>
      <c r="E69" s="39" t="s">
        <v>703</v>
      </c>
      <c r="F69" s="46"/>
      <c r="G69" s="46"/>
      <c r="H69" s="46"/>
      <c r="I69" s="46"/>
      <c r="J69" s="48"/>
    </row>
    <row r="70">
      <c r="A70" s="37" t="s">
        <v>240</v>
      </c>
      <c r="B70" s="37">
        <v>15</v>
      </c>
      <c r="C70" s="38" t="s">
        <v>704</v>
      </c>
      <c r="D70" s="37" t="s">
        <v>245</v>
      </c>
      <c r="E70" s="39" t="s">
        <v>705</v>
      </c>
      <c r="F70" s="40" t="s">
        <v>309</v>
      </c>
      <c r="G70" s="41">
        <v>1</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662</v>
      </c>
      <c r="F72" s="46"/>
      <c r="G72" s="46"/>
      <c r="H72" s="46"/>
      <c r="I72" s="46"/>
      <c r="J72" s="48"/>
    </row>
    <row r="73" ht="105">
      <c r="A73" s="37" t="s">
        <v>248</v>
      </c>
      <c r="B73" s="45"/>
      <c r="C73" s="46"/>
      <c r="D73" s="46"/>
      <c r="E73" s="39" t="s">
        <v>706</v>
      </c>
      <c r="F73" s="46"/>
      <c r="G73" s="46"/>
      <c r="H73" s="46"/>
      <c r="I73" s="46"/>
      <c r="J73" s="48"/>
    </row>
    <row r="74">
      <c r="A74" s="31" t="s">
        <v>237</v>
      </c>
      <c r="B74" s="32"/>
      <c r="C74" s="33" t="s">
        <v>1336</v>
      </c>
      <c r="D74" s="34"/>
      <c r="E74" s="31" t="s">
        <v>1337</v>
      </c>
      <c r="F74" s="34"/>
      <c r="G74" s="34"/>
      <c r="H74" s="34"/>
      <c r="I74" s="35">
        <f>SUMIFS(I75:I283,A75:A283,"P")</f>
        <v>0</v>
      </c>
      <c r="J74" s="36"/>
    </row>
    <row r="75" ht="30">
      <c r="A75" s="37" t="s">
        <v>240</v>
      </c>
      <c r="B75" s="37">
        <v>16</v>
      </c>
      <c r="C75" s="38" t="s">
        <v>712</v>
      </c>
      <c r="D75" s="37" t="s">
        <v>245</v>
      </c>
      <c r="E75" s="39" t="s">
        <v>713</v>
      </c>
      <c r="F75" s="40" t="s">
        <v>354</v>
      </c>
      <c r="G75" s="41">
        <v>25</v>
      </c>
      <c r="H75" s="42">
        <v>0</v>
      </c>
      <c r="I75" s="43">
        <f>ROUND(G75*H75,P4)</f>
        <v>0</v>
      </c>
      <c r="J75" s="37"/>
      <c r="O75" s="44">
        <f>I75*0.21</f>
        <v>0</v>
      </c>
      <c r="P75">
        <v>3</v>
      </c>
    </row>
    <row r="76">
      <c r="A76" s="37" t="s">
        <v>244</v>
      </c>
      <c r="B76" s="45"/>
      <c r="C76" s="46"/>
      <c r="D76" s="46"/>
      <c r="E76" s="47" t="s">
        <v>245</v>
      </c>
      <c r="F76" s="46"/>
      <c r="G76" s="46"/>
      <c r="H76" s="46"/>
      <c r="I76" s="46"/>
      <c r="J76" s="48"/>
    </row>
    <row r="77">
      <c r="A77" s="37" t="s">
        <v>246</v>
      </c>
      <c r="B77" s="45"/>
      <c r="C77" s="46"/>
      <c r="D77" s="46"/>
      <c r="E77" s="49" t="s">
        <v>662</v>
      </c>
      <c r="F77" s="46"/>
      <c r="G77" s="46"/>
      <c r="H77" s="46"/>
      <c r="I77" s="46"/>
      <c r="J77" s="48"/>
    </row>
    <row r="78" ht="165">
      <c r="A78" s="37" t="s">
        <v>248</v>
      </c>
      <c r="B78" s="45"/>
      <c r="C78" s="46"/>
      <c r="D78" s="46"/>
      <c r="E78" s="39" t="s">
        <v>714</v>
      </c>
      <c r="F78" s="46"/>
      <c r="G78" s="46"/>
      <c r="H78" s="46"/>
      <c r="I78" s="46"/>
      <c r="J78" s="48"/>
    </row>
    <row r="79">
      <c r="A79" s="37" t="s">
        <v>240</v>
      </c>
      <c r="B79" s="37">
        <v>17</v>
      </c>
      <c r="C79" s="38" t="s">
        <v>1338</v>
      </c>
      <c r="D79" s="37" t="s">
        <v>245</v>
      </c>
      <c r="E79" s="39" t="s">
        <v>1339</v>
      </c>
      <c r="F79" s="40" t="s">
        <v>243</v>
      </c>
      <c r="G79" s="41">
        <v>1</v>
      </c>
      <c r="H79" s="42">
        <v>0</v>
      </c>
      <c r="I79" s="43">
        <f>ROUND(G79*H79,P4)</f>
        <v>0</v>
      </c>
      <c r="J79" s="37"/>
      <c r="O79" s="44">
        <f>I79*0.21</f>
        <v>0</v>
      </c>
      <c r="P79">
        <v>3</v>
      </c>
    </row>
    <row r="80">
      <c r="A80" s="37" t="s">
        <v>244</v>
      </c>
      <c r="B80" s="45"/>
      <c r="C80" s="46"/>
      <c r="D80" s="46"/>
      <c r="E80" s="47" t="s">
        <v>245</v>
      </c>
      <c r="F80" s="46"/>
      <c r="G80" s="46"/>
      <c r="H80" s="46"/>
      <c r="I80" s="46"/>
      <c r="J80" s="48"/>
    </row>
    <row r="81">
      <c r="A81" s="37" t="s">
        <v>246</v>
      </c>
      <c r="B81" s="45"/>
      <c r="C81" s="46"/>
      <c r="D81" s="46"/>
      <c r="E81" s="49" t="s">
        <v>662</v>
      </c>
      <c r="F81" s="46"/>
      <c r="G81" s="46"/>
      <c r="H81" s="46"/>
      <c r="I81" s="46"/>
      <c r="J81" s="48"/>
    </row>
    <row r="82" ht="90">
      <c r="A82" s="37" t="s">
        <v>248</v>
      </c>
      <c r="B82" s="45"/>
      <c r="C82" s="46"/>
      <c r="D82" s="46"/>
      <c r="E82" s="39" t="s">
        <v>351</v>
      </c>
      <c r="F82" s="46"/>
      <c r="G82" s="46"/>
      <c r="H82" s="46"/>
      <c r="I82" s="46"/>
      <c r="J82" s="48"/>
    </row>
    <row r="83">
      <c r="A83" s="37" t="s">
        <v>240</v>
      </c>
      <c r="B83" s="37">
        <v>18</v>
      </c>
      <c r="C83" s="38" t="s">
        <v>715</v>
      </c>
      <c r="D83" s="37" t="s">
        <v>245</v>
      </c>
      <c r="E83" s="39" t="s">
        <v>716</v>
      </c>
      <c r="F83" s="40" t="s">
        <v>243</v>
      </c>
      <c r="G83" s="41">
        <v>1</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662</v>
      </c>
      <c r="F85" s="46"/>
      <c r="G85" s="46"/>
      <c r="H85" s="46"/>
      <c r="I85" s="46"/>
      <c r="J85" s="48"/>
    </row>
    <row r="86" ht="90">
      <c r="A86" s="37" t="s">
        <v>248</v>
      </c>
      <c r="B86" s="45"/>
      <c r="C86" s="46"/>
      <c r="D86" s="46"/>
      <c r="E86" s="39" t="s">
        <v>717</v>
      </c>
      <c r="F86" s="46"/>
      <c r="G86" s="46"/>
      <c r="H86" s="46"/>
      <c r="I86" s="46"/>
      <c r="J86" s="48"/>
    </row>
    <row r="87">
      <c r="A87" s="37" t="s">
        <v>240</v>
      </c>
      <c r="B87" s="37">
        <v>19</v>
      </c>
      <c r="C87" s="38" t="s">
        <v>718</v>
      </c>
      <c r="D87" s="37" t="s">
        <v>245</v>
      </c>
      <c r="E87" s="39" t="s">
        <v>719</v>
      </c>
      <c r="F87" s="40" t="s">
        <v>243</v>
      </c>
      <c r="G87" s="41">
        <v>1</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662</v>
      </c>
      <c r="F89" s="46"/>
      <c r="G89" s="46"/>
      <c r="H89" s="46"/>
      <c r="I89" s="46"/>
      <c r="J89" s="48"/>
    </row>
    <row r="90" ht="105">
      <c r="A90" s="37" t="s">
        <v>248</v>
      </c>
      <c r="B90" s="45"/>
      <c r="C90" s="46"/>
      <c r="D90" s="46"/>
      <c r="E90" s="39" t="s">
        <v>720</v>
      </c>
      <c r="F90" s="46"/>
      <c r="G90" s="46"/>
      <c r="H90" s="46"/>
      <c r="I90" s="46"/>
      <c r="J90" s="48"/>
    </row>
    <row r="91">
      <c r="A91" s="37" t="s">
        <v>240</v>
      </c>
      <c r="B91" s="37">
        <v>20</v>
      </c>
      <c r="C91" s="38" t="s">
        <v>1340</v>
      </c>
      <c r="D91" s="37" t="s">
        <v>245</v>
      </c>
      <c r="E91" s="39" t="s">
        <v>1341</v>
      </c>
      <c r="F91" s="40" t="s">
        <v>243</v>
      </c>
      <c r="G91" s="41">
        <v>1</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662</v>
      </c>
      <c r="F93" s="46"/>
      <c r="G93" s="46"/>
      <c r="H93" s="46"/>
      <c r="I93" s="46"/>
      <c r="J93" s="48"/>
    </row>
    <row r="94" ht="120">
      <c r="A94" s="37" t="s">
        <v>248</v>
      </c>
      <c r="B94" s="45"/>
      <c r="C94" s="46"/>
      <c r="D94" s="46"/>
      <c r="E94" s="39" t="s">
        <v>1342</v>
      </c>
      <c r="F94" s="46"/>
      <c r="G94" s="46"/>
      <c r="H94" s="46"/>
      <c r="I94" s="46"/>
      <c r="J94" s="48"/>
    </row>
    <row r="95">
      <c r="A95" s="37" t="s">
        <v>240</v>
      </c>
      <c r="B95" s="37">
        <v>21</v>
      </c>
      <c r="C95" s="38" t="s">
        <v>1343</v>
      </c>
      <c r="D95" s="37" t="s">
        <v>245</v>
      </c>
      <c r="E95" s="39" t="s">
        <v>1344</v>
      </c>
      <c r="F95" s="40" t="s">
        <v>243</v>
      </c>
      <c r="G95" s="41">
        <v>1</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1345</v>
      </c>
      <c r="F97" s="46"/>
      <c r="G97" s="46"/>
      <c r="H97" s="46"/>
      <c r="I97" s="46"/>
      <c r="J97" s="48"/>
    </row>
    <row r="98" ht="120">
      <c r="A98" s="37" t="s">
        <v>248</v>
      </c>
      <c r="B98" s="45"/>
      <c r="C98" s="46"/>
      <c r="D98" s="46"/>
      <c r="E98" s="39" t="s">
        <v>1346</v>
      </c>
      <c r="F98" s="46"/>
      <c r="G98" s="46"/>
      <c r="H98" s="46"/>
      <c r="I98" s="46"/>
      <c r="J98" s="48"/>
    </row>
    <row r="99" ht="30">
      <c r="A99" s="37" t="s">
        <v>240</v>
      </c>
      <c r="B99" s="37">
        <v>22</v>
      </c>
      <c r="C99" s="38" t="s">
        <v>975</v>
      </c>
      <c r="D99" s="37" t="s">
        <v>245</v>
      </c>
      <c r="E99" s="39" t="s">
        <v>976</v>
      </c>
      <c r="F99" s="40" t="s">
        <v>733</v>
      </c>
      <c r="G99" s="41">
        <v>0.16</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662</v>
      </c>
      <c r="F101" s="46"/>
      <c r="G101" s="46"/>
      <c r="H101" s="46"/>
      <c r="I101" s="46"/>
      <c r="J101" s="48"/>
    </row>
    <row r="102" ht="225">
      <c r="A102" s="37" t="s">
        <v>248</v>
      </c>
      <c r="B102" s="45"/>
      <c r="C102" s="46"/>
      <c r="D102" s="46"/>
      <c r="E102" s="39" t="s">
        <v>734</v>
      </c>
      <c r="F102" s="46"/>
      <c r="G102" s="46"/>
      <c r="H102" s="46"/>
      <c r="I102" s="46"/>
      <c r="J102" s="48"/>
    </row>
    <row r="103" ht="30">
      <c r="A103" s="37" t="s">
        <v>240</v>
      </c>
      <c r="B103" s="37">
        <v>23</v>
      </c>
      <c r="C103" s="38" t="s">
        <v>731</v>
      </c>
      <c r="D103" s="37" t="s">
        <v>245</v>
      </c>
      <c r="E103" s="39" t="s">
        <v>732</v>
      </c>
      <c r="F103" s="40" t="s">
        <v>733</v>
      </c>
      <c r="G103" s="41">
        <v>0.20000000000000001</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662</v>
      </c>
      <c r="F105" s="46"/>
      <c r="G105" s="46"/>
      <c r="H105" s="46"/>
      <c r="I105" s="46"/>
      <c r="J105" s="48"/>
    </row>
    <row r="106" ht="225">
      <c r="A106" s="37" t="s">
        <v>248</v>
      </c>
      <c r="B106" s="45"/>
      <c r="C106" s="46"/>
      <c r="D106" s="46"/>
      <c r="E106" s="39" t="s">
        <v>734</v>
      </c>
      <c r="F106" s="46"/>
      <c r="G106" s="46"/>
      <c r="H106" s="46"/>
      <c r="I106" s="46"/>
      <c r="J106" s="48"/>
    </row>
    <row r="107">
      <c r="A107" s="37" t="s">
        <v>240</v>
      </c>
      <c r="B107" s="37">
        <v>24</v>
      </c>
      <c r="C107" s="38" t="s">
        <v>1347</v>
      </c>
      <c r="D107" s="37" t="s">
        <v>245</v>
      </c>
      <c r="E107" s="39" t="s">
        <v>1348</v>
      </c>
      <c r="F107" s="40" t="s">
        <v>743</v>
      </c>
      <c r="G107" s="41">
        <v>2.04</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c r="A109" s="37" t="s">
        <v>246</v>
      </c>
      <c r="B109" s="45"/>
      <c r="C109" s="46"/>
      <c r="D109" s="46"/>
      <c r="E109" s="49" t="s">
        <v>662</v>
      </c>
      <c r="F109" s="46"/>
      <c r="G109" s="46"/>
      <c r="H109" s="46"/>
      <c r="I109" s="46"/>
      <c r="J109" s="48"/>
    </row>
    <row r="110" ht="225">
      <c r="A110" s="37" t="s">
        <v>248</v>
      </c>
      <c r="B110" s="45"/>
      <c r="C110" s="46"/>
      <c r="D110" s="46"/>
      <c r="E110" s="39" t="s">
        <v>744</v>
      </c>
      <c r="F110" s="46"/>
      <c r="G110" s="46"/>
      <c r="H110" s="46"/>
      <c r="I110" s="46"/>
      <c r="J110" s="48"/>
    </row>
    <row r="111">
      <c r="A111" s="37" t="s">
        <v>240</v>
      </c>
      <c r="B111" s="37">
        <v>25</v>
      </c>
      <c r="C111" s="38" t="s">
        <v>752</v>
      </c>
      <c r="D111" s="37" t="s">
        <v>245</v>
      </c>
      <c r="E111" s="39" t="s">
        <v>753</v>
      </c>
      <c r="F111" s="40" t="s">
        <v>243</v>
      </c>
      <c r="G111" s="41">
        <v>6</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662</v>
      </c>
      <c r="F113" s="46"/>
      <c r="G113" s="46"/>
      <c r="H113" s="46"/>
      <c r="I113" s="46"/>
      <c r="J113" s="48"/>
    </row>
    <row r="114" ht="180">
      <c r="A114" s="37" t="s">
        <v>248</v>
      </c>
      <c r="B114" s="45"/>
      <c r="C114" s="46"/>
      <c r="D114" s="46"/>
      <c r="E114" s="39" t="s">
        <v>754</v>
      </c>
      <c r="F114" s="46"/>
      <c r="G114" s="46"/>
      <c r="H114" s="46"/>
      <c r="I114" s="46"/>
      <c r="J114" s="48"/>
    </row>
    <row r="115">
      <c r="A115" s="37" t="s">
        <v>240</v>
      </c>
      <c r="B115" s="37">
        <v>26</v>
      </c>
      <c r="C115" s="38" t="s">
        <v>983</v>
      </c>
      <c r="D115" s="37" t="s">
        <v>245</v>
      </c>
      <c r="E115" s="39" t="s">
        <v>984</v>
      </c>
      <c r="F115" s="40" t="s">
        <v>243</v>
      </c>
      <c r="G115" s="41">
        <v>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c r="A117" s="37" t="s">
        <v>246</v>
      </c>
      <c r="B117" s="45"/>
      <c r="C117" s="46"/>
      <c r="D117" s="46"/>
      <c r="E117" s="49" t="s">
        <v>662</v>
      </c>
      <c r="F117" s="46"/>
      <c r="G117" s="46"/>
      <c r="H117" s="46"/>
      <c r="I117" s="46"/>
      <c r="J117" s="48"/>
    </row>
    <row r="118" ht="150">
      <c r="A118" s="37" t="s">
        <v>248</v>
      </c>
      <c r="B118" s="45"/>
      <c r="C118" s="46"/>
      <c r="D118" s="46"/>
      <c r="E118" s="39" t="s">
        <v>379</v>
      </c>
      <c r="F118" s="46"/>
      <c r="G118" s="46"/>
      <c r="H118" s="46"/>
      <c r="I118" s="46"/>
      <c r="J118" s="48"/>
    </row>
    <row r="119">
      <c r="A119" s="37" t="s">
        <v>240</v>
      </c>
      <c r="B119" s="37">
        <v>27</v>
      </c>
      <c r="C119" s="38" t="s">
        <v>759</v>
      </c>
      <c r="D119" s="37" t="s">
        <v>245</v>
      </c>
      <c r="E119" s="39" t="s">
        <v>760</v>
      </c>
      <c r="F119" s="40" t="s">
        <v>354</v>
      </c>
      <c r="G119" s="41">
        <v>48</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c r="A121" s="37" t="s">
        <v>246</v>
      </c>
      <c r="B121" s="45"/>
      <c r="C121" s="46"/>
      <c r="D121" s="46"/>
      <c r="E121" s="49" t="s">
        <v>662</v>
      </c>
      <c r="F121" s="46"/>
      <c r="G121" s="46"/>
      <c r="H121" s="46"/>
      <c r="I121" s="46"/>
      <c r="J121" s="48"/>
    </row>
    <row r="122" ht="225">
      <c r="A122" s="37" t="s">
        <v>248</v>
      </c>
      <c r="B122" s="45"/>
      <c r="C122" s="46"/>
      <c r="D122" s="46"/>
      <c r="E122" s="39" t="s">
        <v>761</v>
      </c>
      <c r="F122" s="46"/>
      <c r="G122" s="46"/>
      <c r="H122" s="46"/>
      <c r="I122" s="46"/>
      <c r="J122" s="48"/>
    </row>
    <row r="123">
      <c r="A123" s="37" t="s">
        <v>240</v>
      </c>
      <c r="B123" s="37">
        <v>28</v>
      </c>
      <c r="C123" s="38" t="s">
        <v>764</v>
      </c>
      <c r="D123" s="37" t="s">
        <v>245</v>
      </c>
      <c r="E123" s="39" t="s">
        <v>765</v>
      </c>
      <c r="F123" s="40" t="s">
        <v>766</v>
      </c>
      <c r="G123" s="41">
        <v>3</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662</v>
      </c>
      <c r="F125" s="46"/>
      <c r="G125" s="46"/>
      <c r="H125" s="46"/>
      <c r="I125" s="46"/>
      <c r="J125" s="48"/>
    </row>
    <row r="126" ht="165">
      <c r="A126" s="37" t="s">
        <v>248</v>
      </c>
      <c r="B126" s="45"/>
      <c r="C126" s="46"/>
      <c r="D126" s="46"/>
      <c r="E126" s="39" t="s">
        <v>767</v>
      </c>
      <c r="F126" s="46"/>
      <c r="G126" s="46"/>
      <c r="H126" s="46"/>
      <c r="I126" s="46"/>
      <c r="J126" s="48"/>
    </row>
    <row r="127">
      <c r="A127" s="37" t="s">
        <v>240</v>
      </c>
      <c r="B127" s="37">
        <v>29</v>
      </c>
      <c r="C127" s="38" t="s">
        <v>768</v>
      </c>
      <c r="D127" s="37" t="s">
        <v>245</v>
      </c>
      <c r="E127" s="39" t="s">
        <v>769</v>
      </c>
      <c r="F127" s="40" t="s">
        <v>354</v>
      </c>
      <c r="G127" s="41">
        <v>48</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662</v>
      </c>
      <c r="F129" s="46"/>
      <c r="G129" s="46"/>
      <c r="H129" s="46"/>
      <c r="I129" s="46"/>
      <c r="J129" s="48"/>
    </row>
    <row r="130" ht="165">
      <c r="A130" s="37" t="s">
        <v>248</v>
      </c>
      <c r="B130" s="45"/>
      <c r="C130" s="46"/>
      <c r="D130" s="46"/>
      <c r="E130" s="39" t="s">
        <v>770</v>
      </c>
      <c r="F130" s="46"/>
      <c r="G130" s="46"/>
      <c r="H130" s="46"/>
      <c r="I130" s="46"/>
      <c r="J130" s="48"/>
    </row>
    <row r="131" ht="30">
      <c r="A131" s="37" t="s">
        <v>240</v>
      </c>
      <c r="B131" s="37">
        <v>30</v>
      </c>
      <c r="C131" s="38" t="s">
        <v>781</v>
      </c>
      <c r="D131" s="37" t="s">
        <v>245</v>
      </c>
      <c r="E131" s="39" t="s">
        <v>782</v>
      </c>
      <c r="F131" s="40" t="s">
        <v>243</v>
      </c>
      <c r="G131" s="41">
        <v>6</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662</v>
      </c>
      <c r="F133" s="46"/>
      <c r="G133" s="46"/>
      <c r="H133" s="46"/>
      <c r="I133" s="46"/>
      <c r="J133" s="48"/>
    </row>
    <row r="134" ht="180">
      <c r="A134" s="37" t="s">
        <v>248</v>
      </c>
      <c r="B134" s="45"/>
      <c r="C134" s="46"/>
      <c r="D134" s="46"/>
      <c r="E134" s="39" t="s">
        <v>754</v>
      </c>
      <c r="F134" s="46"/>
      <c r="G134" s="46"/>
      <c r="H134" s="46"/>
      <c r="I134" s="46"/>
      <c r="J134" s="48"/>
    </row>
    <row r="135">
      <c r="A135" s="37" t="s">
        <v>240</v>
      </c>
      <c r="B135" s="37">
        <v>31</v>
      </c>
      <c r="C135" s="38" t="s">
        <v>783</v>
      </c>
      <c r="D135" s="37" t="s">
        <v>245</v>
      </c>
      <c r="E135" s="39" t="s">
        <v>784</v>
      </c>
      <c r="F135" s="40" t="s">
        <v>243</v>
      </c>
      <c r="G135" s="41">
        <v>6</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662</v>
      </c>
      <c r="F137" s="46"/>
      <c r="G137" s="46"/>
      <c r="H137" s="46"/>
      <c r="I137" s="46"/>
      <c r="J137" s="48"/>
    </row>
    <row r="138" ht="150">
      <c r="A138" s="37" t="s">
        <v>248</v>
      </c>
      <c r="B138" s="45"/>
      <c r="C138" s="46"/>
      <c r="D138" s="46"/>
      <c r="E138" s="39" t="s">
        <v>379</v>
      </c>
      <c r="F138" s="46"/>
      <c r="G138" s="46"/>
      <c r="H138" s="46"/>
      <c r="I138" s="46"/>
      <c r="J138" s="48"/>
    </row>
    <row r="139">
      <c r="A139" s="37" t="s">
        <v>240</v>
      </c>
      <c r="B139" s="37">
        <v>32</v>
      </c>
      <c r="C139" s="38" t="s">
        <v>785</v>
      </c>
      <c r="D139" s="37" t="s">
        <v>245</v>
      </c>
      <c r="E139" s="39" t="s">
        <v>786</v>
      </c>
      <c r="F139" s="40" t="s">
        <v>243</v>
      </c>
      <c r="G139" s="41">
        <v>6</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662</v>
      </c>
      <c r="F141" s="46"/>
      <c r="G141" s="46"/>
      <c r="H141" s="46"/>
      <c r="I141" s="46"/>
      <c r="J141" s="48"/>
    </row>
    <row r="142" ht="180">
      <c r="A142" s="37" t="s">
        <v>248</v>
      </c>
      <c r="B142" s="45"/>
      <c r="C142" s="46"/>
      <c r="D142" s="46"/>
      <c r="E142" s="39" t="s">
        <v>754</v>
      </c>
      <c r="F142" s="46"/>
      <c r="G142" s="46"/>
      <c r="H142" s="46"/>
      <c r="I142" s="46"/>
      <c r="J142" s="48"/>
    </row>
    <row r="143">
      <c r="A143" s="37" t="s">
        <v>240</v>
      </c>
      <c r="B143" s="37">
        <v>33</v>
      </c>
      <c r="C143" s="38" t="s">
        <v>787</v>
      </c>
      <c r="D143" s="37" t="s">
        <v>245</v>
      </c>
      <c r="E143" s="39" t="s">
        <v>788</v>
      </c>
      <c r="F143" s="40" t="s">
        <v>243</v>
      </c>
      <c r="G143" s="41">
        <v>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1345</v>
      </c>
      <c r="F145" s="46"/>
      <c r="G145" s="46"/>
      <c r="H145" s="46"/>
      <c r="I145" s="46"/>
      <c r="J145" s="48"/>
    </row>
    <row r="146" ht="150">
      <c r="A146" s="37" t="s">
        <v>248</v>
      </c>
      <c r="B146" s="45"/>
      <c r="C146" s="46"/>
      <c r="D146" s="46"/>
      <c r="E146" s="39" t="s">
        <v>379</v>
      </c>
      <c r="F146" s="46"/>
      <c r="G146" s="46"/>
      <c r="H146" s="46"/>
      <c r="I146" s="46"/>
      <c r="J146" s="48"/>
    </row>
    <row r="147">
      <c r="A147" s="37" t="s">
        <v>240</v>
      </c>
      <c r="B147" s="37">
        <v>34</v>
      </c>
      <c r="C147" s="38" t="s">
        <v>1349</v>
      </c>
      <c r="D147" s="37" t="s">
        <v>245</v>
      </c>
      <c r="E147" s="39" t="s">
        <v>1350</v>
      </c>
      <c r="F147" s="40" t="s">
        <v>243</v>
      </c>
      <c r="G147" s="41">
        <v>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180">
      <c r="A149" s="37" t="s">
        <v>248</v>
      </c>
      <c r="B149" s="45"/>
      <c r="C149" s="46"/>
      <c r="D149" s="46"/>
      <c r="E149" s="39" t="s">
        <v>488</v>
      </c>
      <c r="F149" s="46"/>
      <c r="G149" s="46"/>
      <c r="H149" s="46"/>
      <c r="I149" s="46"/>
      <c r="J149" s="48"/>
    </row>
    <row r="150">
      <c r="A150" s="37" t="s">
        <v>240</v>
      </c>
      <c r="B150" s="37">
        <v>35</v>
      </c>
      <c r="C150" s="38" t="s">
        <v>801</v>
      </c>
      <c r="D150" s="37" t="s">
        <v>245</v>
      </c>
      <c r="E150" s="39" t="s">
        <v>802</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662</v>
      </c>
      <c r="F152" s="46"/>
      <c r="G152" s="46"/>
      <c r="H152" s="46"/>
      <c r="I152" s="46"/>
      <c r="J152" s="48"/>
    </row>
    <row r="153" ht="180">
      <c r="A153" s="37" t="s">
        <v>248</v>
      </c>
      <c r="B153" s="45"/>
      <c r="C153" s="46"/>
      <c r="D153" s="46"/>
      <c r="E153" s="39" t="s">
        <v>488</v>
      </c>
      <c r="F153" s="46"/>
      <c r="G153" s="46"/>
      <c r="H153" s="46"/>
      <c r="I153" s="46"/>
      <c r="J153" s="48"/>
    </row>
    <row r="154">
      <c r="A154" s="37" t="s">
        <v>240</v>
      </c>
      <c r="B154" s="37">
        <v>36</v>
      </c>
      <c r="C154" s="38" t="s">
        <v>805</v>
      </c>
      <c r="D154" s="37" t="s">
        <v>245</v>
      </c>
      <c r="E154" s="39" t="s">
        <v>806</v>
      </c>
      <c r="F154" s="40" t="s">
        <v>243</v>
      </c>
      <c r="G154" s="41">
        <v>4</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c r="A156" s="37" t="s">
        <v>246</v>
      </c>
      <c r="B156" s="45"/>
      <c r="C156" s="46"/>
      <c r="D156" s="46"/>
      <c r="E156" s="49" t="s">
        <v>662</v>
      </c>
      <c r="F156" s="46"/>
      <c r="G156" s="46"/>
      <c r="H156" s="46"/>
      <c r="I156" s="46"/>
      <c r="J156" s="48"/>
    </row>
    <row r="157" ht="150">
      <c r="A157" s="37" t="s">
        <v>248</v>
      </c>
      <c r="B157" s="45"/>
      <c r="C157" s="46"/>
      <c r="D157" s="46"/>
      <c r="E157" s="39" t="s">
        <v>379</v>
      </c>
      <c r="F157" s="46"/>
      <c r="G157" s="46"/>
      <c r="H157" s="46"/>
      <c r="I157" s="46"/>
      <c r="J157" s="48"/>
    </row>
    <row r="158">
      <c r="A158" s="37" t="s">
        <v>240</v>
      </c>
      <c r="B158" s="37">
        <v>37</v>
      </c>
      <c r="C158" s="38" t="s">
        <v>813</v>
      </c>
      <c r="D158" s="37" t="s">
        <v>245</v>
      </c>
      <c r="E158" s="39" t="s">
        <v>814</v>
      </c>
      <c r="F158" s="40" t="s">
        <v>243</v>
      </c>
      <c r="G158" s="41">
        <v>6</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c r="A160" s="37" t="s">
        <v>246</v>
      </c>
      <c r="B160" s="45"/>
      <c r="C160" s="46"/>
      <c r="D160" s="46"/>
      <c r="E160" s="49" t="s">
        <v>662</v>
      </c>
      <c r="F160" s="46"/>
      <c r="G160" s="46"/>
      <c r="H160" s="46"/>
      <c r="I160" s="46"/>
      <c r="J160" s="48"/>
    </row>
    <row r="161" ht="180">
      <c r="A161" s="37" t="s">
        <v>248</v>
      </c>
      <c r="B161" s="45"/>
      <c r="C161" s="46"/>
      <c r="D161" s="46"/>
      <c r="E161" s="39" t="s">
        <v>488</v>
      </c>
      <c r="F161" s="46"/>
      <c r="G161" s="46"/>
      <c r="H161" s="46"/>
      <c r="I161" s="46"/>
      <c r="J161" s="48"/>
    </row>
    <row r="162">
      <c r="A162" s="37" t="s">
        <v>240</v>
      </c>
      <c r="B162" s="37">
        <v>38</v>
      </c>
      <c r="C162" s="38" t="s">
        <v>815</v>
      </c>
      <c r="D162" s="37" t="s">
        <v>245</v>
      </c>
      <c r="E162" s="39" t="s">
        <v>816</v>
      </c>
      <c r="F162" s="40" t="s">
        <v>243</v>
      </c>
      <c r="G162" s="41">
        <v>6</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c r="A164" s="37" t="s">
        <v>246</v>
      </c>
      <c r="B164" s="45"/>
      <c r="C164" s="46"/>
      <c r="D164" s="46"/>
      <c r="E164" s="49" t="s">
        <v>662</v>
      </c>
      <c r="F164" s="46"/>
      <c r="G164" s="46"/>
      <c r="H164" s="46"/>
      <c r="I164" s="46"/>
      <c r="J164" s="48"/>
    </row>
    <row r="165" ht="150">
      <c r="A165" s="37" t="s">
        <v>248</v>
      </c>
      <c r="B165" s="45"/>
      <c r="C165" s="46"/>
      <c r="D165" s="46"/>
      <c r="E165" s="39" t="s">
        <v>379</v>
      </c>
      <c r="F165" s="46"/>
      <c r="G165" s="46"/>
      <c r="H165" s="46"/>
      <c r="I165" s="46"/>
      <c r="J165" s="48"/>
    </row>
    <row r="166">
      <c r="A166" s="37" t="s">
        <v>240</v>
      </c>
      <c r="B166" s="37">
        <v>39</v>
      </c>
      <c r="C166" s="38" t="s">
        <v>1351</v>
      </c>
      <c r="D166" s="37" t="s">
        <v>245</v>
      </c>
      <c r="E166" s="39" t="s">
        <v>1352</v>
      </c>
      <c r="F166" s="40" t="s">
        <v>243</v>
      </c>
      <c r="G166" s="41">
        <v>6</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c r="A168" s="37" t="s">
        <v>246</v>
      </c>
      <c r="B168" s="45"/>
      <c r="C168" s="46"/>
      <c r="D168" s="46"/>
      <c r="E168" s="49" t="s">
        <v>662</v>
      </c>
      <c r="F168" s="46"/>
      <c r="G168" s="46"/>
      <c r="H168" s="46"/>
      <c r="I168" s="46"/>
      <c r="J168" s="48"/>
    </row>
    <row r="169" ht="180">
      <c r="A169" s="37" t="s">
        <v>248</v>
      </c>
      <c r="B169" s="45"/>
      <c r="C169" s="46"/>
      <c r="D169" s="46"/>
      <c r="E169" s="39" t="s">
        <v>488</v>
      </c>
      <c r="F169" s="46"/>
      <c r="G169" s="46"/>
      <c r="H169" s="46"/>
      <c r="I169" s="46"/>
      <c r="J169" s="48"/>
    </row>
    <row r="170">
      <c r="A170" s="37" t="s">
        <v>240</v>
      </c>
      <c r="B170" s="37">
        <v>40</v>
      </c>
      <c r="C170" s="38" t="s">
        <v>1353</v>
      </c>
      <c r="D170" s="37" t="s">
        <v>245</v>
      </c>
      <c r="E170" s="39" t="s">
        <v>1354</v>
      </c>
      <c r="F170" s="40" t="s">
        <v>243</v>
      </c>
      <c r="G170" s="41">
        <v>6</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c r="A172" s="37" t="s">
        <v>246</v>
      </c>
      <c r="B172" s="45"/>
      <c r="C172" s="46"/>
      <c r="D172" s="46"/>
      <c r="E172" s="49" t="s">
        <v>662</v>
      </c>
      <c r="F172" s="46"/>
      <c r="G172" s="46"/>
      <c r="H172" s="46"/>
      <c r="I172" s="46"/>
      <c r="J172" s="48"/>
    </row>
    <row r="173" ht="150">
      <c r="A173" s="37" t="s">
        <v>248</v>
      </c>
      <c r="B173" s="45"/>
      <c r="C173" s="46"/>
      <c r="D173" s="46"/>
      <c r="E173" s="39" t="s">
        <v>379</v>
      </c>
      <c r="F173" s="46"/>
      <c r="G173" s="46"/>
      <c r="H173" s="46"/>
      <c r="I173" s="46"/>
      <c r="J173" s="48"/>
    </row>
    <row r="174">
      <c r="A174" s="37" t="s">
        <v>240</v>
      </c>
      <c r="B174" s="37">
        <v>41</v>
      </c>
      <c r="C174" s="38" t="s">
        <v>833</v>
      </c>
      <c r="D174" s="37" t="s">
        <v>245</v>
      </c>
      <c r="E174" s="39" t="s">
        <v>834</v>
      </c>
      <c r="F174" s="40" t="s">
        <v>243</v>
      </c>
      <c r="G174" s="41">
        <v>2</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c r="A176" s="37" t="s">
        <v>246</v>
      </c>
      <c r="B176" s="45"/>
      <c r="C176" s="46"/>
      <c r="D176" s="46"/>
      <c r="E176" s="49" t="s">
        <v>662</v>
      </c>
      <c r="F176" s="46"/>
      <c r="G176" s="46"/>
      <c r="H176" s="46"/>
      <c r="I176" s="46"/>
      <c r="J176" s="48"/>
    </row>
    <row r="177" ht="180">
      <c r="A177" s="37" t="s">
        <v>248</v>
      </c>
      <c r="B177" s="45"/>
      <c r="C177" s="46"/>
      <c r="D177" s="46"/>
      <c r="E177" s="39" t="s">
        <v>488</v>
      </c>
      <c r="F177" s="46"/>
      <c r="G177" s="46"/>
      <c r="H177" s="46"/>
      <c r="I177" s="46"/>
      <c r="J177" s="48"/>
    </row>
    <row r="178">
      <c r="A178" s="37" t="s">
        <v>240</v>
      </c>
      <c r="B178" s="37">
        <v>42</v>
      </c>
      <c r="C178" s="38" t="s">
        <v>835</v>
      </c>
      <c r="D178" s="37" t="s">
        <v>245</v>
      </c>
      <c r="E178" s="39" t="s">
        <v>836</v>
      </c>
      <c r="F178" s="40" t="s">
        <v>243</v>
      </c>
      <c r="G178" s="41">
        <v>2</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c r="A180" s="37" t="s">
        <v>246</v>
      </c>
      <c r="B180" s="45"/>
      <c r="C180" s="46"/>
      <c r="D180" s="46"/>
      <c r="E180" s="49" t="s">
        <v>662</v>
      </c>
      <c r="F180" s="46"/>
      <c r="G180" s="46"/>
      <c r="H180" s="46"/>
      <c r="I180" s="46"/>
      <c r="J180" s="48"/>
    </row>
    <row r="181" ht="150">
      <c r="A181" s="37" t="s">
        <v>248</v>
      </c>
      <c r="B181" s="45"/>
      <c r="C181" s="46"/>
      <c r="D181" s="46"/>
      <c r="E181" s="39" t="s">
        <v>379</v>
      </c>
      <c r="F181" s="46"/>
      <c r="G181" s="46"/>
      <c r="H181" s="46"/>
      <c r="I181" s="46"/>
      <c r="J181" s="48"/>
    </row>
    <row r="182">
      <c r="A182" s="37" t="s">
        <v>240</v>
      </c>
      <c r="B182" s="37">
        <v>43</v>
      </c>
      <c r="C182" s="38" t="s">
        <v>1003</v>
      </c>
      <c r="D182" s="37" t="s">
        <v>245</v>
      </c>
      <c r="E182" s="39" t="s">
        <v>1004</v>
      </c>
      <c r="F182" s="40" t="s">
        <v>243</v>
      </c>
      <c r="G182" s="41">
        <v>2</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c r="A184" s="37" t="s">
        <v>246</v>
      </c>
      <c r="B184" s="45"/>
      <c r="C184" s="46"/>
      <c r="D184" s="46"/>
      <c r="E184" s="49" t="s">
        <v>662</v>
      </c>
      <c r="F184" s="46"/>
      <c r="G184" s="46"/>
      <c r="H184" s="46"/>
      <c r="I184" s="46"/>
      <c r="J184" s="48"/>
    </row>
    <row r="185" ht="180">
      <c r="A185" s="37" t="s">
        <v>248</v>
      </c>
      <c r="B185" s="45"/>
      <c r="C185" s="46"/>
      <c r="D185" s="46"/>
      <c r="E185" s="39" t="s">
        <v>488</v>
      </c>
      <c r="F185" s="46"/>
      <c r="G185" s="46"/>
      <c r="H185" s="46"/>
      <c r="I185" s="46"/>
      <c r="J185" s="48"/>
    </row>
    <row r="186">
      <c r="A186" s="37" t="s">
        <v>240</v>
      </c>
      <c r="B186" s="37">
        <v>44</v>
      </c>
      <c r="C186" s="38" t="s">
        <v>1005</v>
      </c>
      <c r="D186" s="37" t="s">
        <v>245</v>
      </c>
      <c r="E186" s="39" t="s">
        <v>1006</v>
      </c>
      <c r="F186" s="40" t="s">
        <v>243</v>
      </c>
      <c r="G186" s="41">
        <v>2</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c r="A188" s="37" t="s">
        <v>246</v>
      </c>
      <c r="B188" s="45"/>
      <c r="C188" s="46"/>
      <c r="D188" s="46"/>
      <c r="E188" s="49" t="s">
        <v>662</v>
      </c>
      <c r="F188" s="46"/>
      <c r="G188" s="46"/>
      <c r="H188" s="46"/>
      <c r="I188" s="46"/>
      <c r="J188" s="48"/>
    </row>
    <row r="189" ht="150">
      <c r="A189" s="37" t="s">
        <v>248</v>
      </c>
      <c r="B189" s="45"/>
      <c r="C189" s="46"/>
      <c r="D189" s="46"/>
      <c r="E189" s="39" t="s">
        <v>379</v>
      </c>
      <c r="F189" s="46"/>
      <c r="G189" s="46"/>
      <c r="H189" s="46"/>
      <c r="I189" s="46"/>
      <c r="J189" s="48"/>
    </row>
    <row r="190">
      <c r="A190" s="37" t="s">
        <v>240</v>
      </c>
      <c r="B190" s="37">
        <v>45</v>
      </c>
      <c r="C190" s="38" t="s">
        <v>837</v>
      </c>
      <c r="D190" s="37" t="s">
        <v>245</v>
      </c>
      <c r="E190" s="39" t="s">
        <v>838</v>
      </c>
      <c r="F190" s="40" t="s">
        <v>243</v>
      </c>
      <c r="G190" s="41">
        <v>6</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c r="A192" s="37" t="s">
        <v>246</v>
      </c>
      <c r="B192" s="45"/>
      <c r="C192" s="46"/>
      <c r="D192" s="46"/>
      <c r="E192" s="49" t="s">
        <v>662</v>
      </c>
      <c r="F192" s="46"/>
      <c r="G192" s="46"/>
      <c r="H192" s="46"/>
      <c r="I192" s="46"/>
      <c r="J192" s="48"/>
    </row>
    <row r="193" ht="180">
      <c r="A193" s="37" t="s">
        <v>248</v>
      </c>
      <c r="B193" s="45"/>
      <c r="C193" s="46"/>
      <c r="D193" s="46"/>
      <c r="E193" s="39" t="s">
        <v>488</v>
      </c>
      <c r="F193" s="46"/>
      <c r="G193" s="46"/>
      <c r="H193" s="46"/>
      <c r="I193" s="46"/>
      <c r="J193" s="48"/>
    </row>
    <row r="194">
      <c r="A194" s="37" t="s">
        <v>240</v>
      </c>
      <c r="B194" s="37">
        <v>46</v>
      </c>
      <c r="C194" s="38" t="s">
        <v>839</v>
      </c>
      <c r="D194" s="37" t="s">
        <v>245</v>
      </c>
      <c r="E194" s="39" t="s">
        <v>840</v>
      </c>
      <c r="F194" s="40" t="s">
        <v>243</v>
      </c>
      <c r="G194" s="41">
        <v>6</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662</v>
      </c>
      <c r="F196" s="46"/>
      <c r="G196" s="46"/>
      <c r="H196" s="46"/>
      <c r="I196" s="46"/>
      <c r="J196" s="48"/>
    </row>
    <row r="197" ht="150">
      <c r="A197" s="37" t="s">
        <v>248</v>
      </c>
      <c r="B197" s="45"/>
      <c r="C197" s="46"/>
      <c r="D197" s="46"/>
      <c r="E197" s="39" t="s">
        <v>379</v>
      </c>
      <c r="F197" s="46"/>
      <c r="G197" s="46"/>
      <c r="H197" s="46"/>
      <c r="I197" s="46"/>
      <c r="J197" s="48"/>
    </row>
    <row r="198">
      <c r="A198" s="37" t="s">
        <v>240</v>
      </c>
      <c r="B198" s="37">
        <v>47</v>
      </c>
      <c r="C198" s="38" t="s">
        <v>841</v>
      </c>
      <c r="D198" s="37" t="s">
        <v>245</v>
      </c>
      <c r="E198" s="39" t="s">
        <v>842</v>
      </c>
      <c r="F198" s="40" t="s">
        <v>243</v>
      </c>
      <c r="G198" s="41">
        <v>60</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662</v>
      </c>
      <c r="F200" s="46"/>
      <c r="G200" s="46"/>
      <c r="H200" s="46"/>
      <c r="I200" s="46"/>
      <c r="J200" s="48"/>
    </row>
    <row r="201" ht="180">
      <c r="A201" s="37" t="s">
        <v>248</v>
      </c>
      <c r="B201" s="45"/>
      <c r="C201" s="46"/>
      <c r="D201" s="46"/>
      <c r="E201" s="39" t="s">
        <v>488</v>
      </c>
      <c r="F201" s="46"/>
      <c r="G201" s="46"/>
      <c r="H201" s="46"/>
      <c r="I201" s="46"/>
      <c r="J201" s="48"/>
    </row>
    <row r="202">
      <c r="A202" s="37" t="s">
        <v>240</v>
      </c>
      <c r="B202" s="37">
        <v>48</v>
      </c>
      <c r="C202" s="38" t="s">
        <v>843</v>
      </c>
      <c r="D202" s="37" t="s">
        <v>245</v>
      </c>
      <c r="E202" s="39" t="s">
        <v>844</v>
      </c>
      <c r="F202" s="40" t="s">
        <v>243</v>
      </c>
      <c r="G202" s="41">
        <v>60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662</v>
      </c>
      <c r="F204" s="46"/>
      <c r="G204" s="46"/>
      <c r="H204" s="46"/>
      <c r="I204" s="46"/>
      <c r="J204" s="48"/>
    </row>
    <row r="205" ht="150">
      <c r="A205" s="37" t="s">
        <v>248</v>
      </c>
      <c r="B205" s="45"/>
      <c r="C205" s="46"/>
      <c r="D205" s="46"/>
      <c r="E205" s="39" t="s">
        <v>379</v>
      </c>
      <c r="F205" s="46"/>
      <c r="G205" s="46"/>
      <c r="H205" s="46"/>
      <c r="I205" s="46"/>
      <c r="J205" s="48"/>
    </row>
    <row r="206">
      <c r="A206" s="37" t="s">
        <v>240</v>
      </c>
      <c r="B206" s="37">
        <v>49</v>
      </c>
      <c r="C206" s="38" t="s">
        <v>380</v>
      </c>
      <c r="D206" s="37" t="s">
        <v>245</v>
      </c>
      <c r="E206" s="39" t="s">
        <v>381</v>
      </c>
      <c r="F206" s="40" t="s">
        <v>243</v>
      </c>
      <c r="G206" s="41">
        <v>4</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1345</v>
      </c>
      <c r="F208" s="46"/>
      <c r="G208" s="46"/>
      <c r="H208" s="46"/>
      <c r="I208" s="46"/>
      <c r="J208" s="48"/>
    </row>
    <row r="209" ht="150">
      <c r="A209" s="37" t="s">
        <v>248</v>
      </c>
      <c r="B209" s="45"/>
      <c r="C209" s="46"/>
      <c r="D209" s="46"/>
      <c r="E209" s="39" t="s">
        <v>382</v>
      </c>
      <c r="F209" s="46"/>
      <c r="G209" s="46"/>
      <c r="H209" s="46"/>
      <c r="I209" s="46"/>
      <c r="J209" s="48"/>
    </row>
    <row r="210">
      <c r="A210" s="37" t="s">
        <v>240</v>
      </c>
      <c r="B210" s="37">
        <v>50</v>
      </c>
      <c r="C210" s="38" t="s">
        <v>1355</v>
      </c>
      <c r="D210" s="37" t="s">
        <v>245</v>
      </c>
      <c r="E210" s="39" t="s">
        <v>1356</v>
      </c>
      <c r="F210" s="40" t="s">
        <v>243</v>
      </c>
      <c r="G210" s="41">
        <v>6</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662</v>
      </c>
      <c r="F212" s="46"/>
      <c r="G212" s="46"/>
      <c r="H212" s="46"/>
      <c r="I212" s="46"/>
      <c r="J212" s="48"/>
    </row>
    <row r="213" ht="150">
      <c r="A213" s="37" t="s">
        <v>248</v>
      </c>
      <c r="B213" s="45"/>
      <c r="C213" s="46"/>
      <c r="D213" s="46"/>
      <c r="E213" s="39" t="s">
        <v>382</v>
      </c>
      <c r="F213" s="46"/>
      <c r="G213" s="46"/>
      <c r="H213" s="46"/>
      <c r="I213" s="46"/>
      <c r="J213" s="48"/>
    </row>
    <row r="214">
      <c r="A214" s="37" t="s">
        <v>240</v>
      </c>
      <c r="B214" s="37">
        <v>51</v>
      </c>
      <c r="C214" s="38" t="s">
        <v>1357</v>
      </c>
      <c r="D214" s="37" t="s">
        <v>245</v>
      </c>
      <c r="E214" s="39" t="s">
        <v>1358</v>
      </c>
      <c r="F214" s="40" t="s">
        <v>243</v>
      </c>
      <c r="G214" s="41">
        <v>6</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1345</v>
      </c>
      <c r="F216" s="46"/>
      <c r="G216" s="46"/>
      <c r="H216" s="46"/>
      <c r="I216" s="46"/>
      <c r="J216" s="48"/>
    </row>
    <row r="217" ht="180">
      <c r="A217" s="37" t="s">
        <v>248</v>
      </c>
      <c r="B217" s="45"/>
      <c r="C217" s="46"/>
      <c r="D217" s="46"/>
      <c r="E217" s="39" t="s">
        <v>754</v>
      </c>
      <c r="F217" s="46"/>
      <c r="G217" s="46"/>
      <c r="H217" s="46"/>
      <c r="I217" s="46"/>
      <c r="J217" s="48"/>
    </row>
    <row r="218">
      <c r="A218" s="37" t="s">
        <v>240</v>
      </c>
      <c r="B218" s="37">
        <v>52</v>
      </c>
      <c r="C218" s="38" t="s">
        <v>1359</v>
      </c>
      <c r="D218" s="37" t="s">
        <v>245</v>
      </c>
      <c r="E218" s="39" t="s">
        <v>1360</v>
      </c>
      <c r="F218" s="40" t="s">
        <v>243</v>
      </c>
      <c r="G218" s="41">
        <v>6</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1345</v>
      </c>
      <c r="F220" s="46"/>
      <c r="G220" s="46"/>
      <c r="H220" s="46"/>
      <c r="I220" s="46"/>
      <c r="J220" s="48"/>
    </row>
    <row r="221" ht="150">
      <c r="A221" s="37" t="s">
        <v>248</v>
      </c>
      <c r="B221" s="45"/>
      <c r="C221" s="46"/>
      <c r="D221" s="46"/>
      <c r="E221" s="39" t="s">
        <v>379</v>
      </c>
      <c r="F221" s="46"/>
      <c r="G221" s="46"/>
      <c r="H221" s="46"/>
      <c r="I221" s="46"/>
      <c r="J221" s="48"/>
    </row>
    <row r="222">
      <c r="A222" s="37" t="s">
        <v>240</v>
      </c>
      <c r="B222" s="37">
        <v>53</v>
      </c>
      <c r="C222" s="38" t="s">
        <v>880</v>
      </c>
      <c r="D222" s="37" t="s">
        <v>245</v>
      </c>
      <c r="E222" s="39" t="s">
        <v>881</v>
      </c>
      <c r="F222" s="40" t="s">
        <v>243</v>
      </c>
      <c r="G222" s="41">
        <v>2</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1345</v>
      </c>
      <c r="F224" s="46"/>
      <c r="G224" s="46"/>
      <c r="H224" s="46"/>
      <c r="I224" s="46"/>
      <c r="J224" s="48"/>
    </row>
    <row r="225" ht="150">
      <c r="A225" s="37" t="s">
        <v>248</v>
      </c>
      <c r="B225" s="45"/>
      <c r="C225" s="46"/>
      <c r="D225" s="46"/>
      <c r="E225" s="39" t="s">
        <v>882</v>
      </c>
      <c r="F225" s="46"/>
      <c r="G225" s="46"/>
      <c r="H225" s="46"/>
      <c r="I225" s="46"/>
      <c r="J225" s="48"/>
    </row>
    <row r="226">
      <c r="A226" s="37" t="s">
        <v>240</v>
      </c>
      <c r="B226" s="37">
        <v>54</v>
      </c>
      <c r="C226" s="38" t="s">
        <v>883</v>
      </c>
      <c r="D226" s="37" t="s">
        <v>245</v>
      </c>
      <c r="E226" s="39" t="s">
        <v>884</v>
      </c>
      <c r="F226" s="40" t="s">
        <v>243</v>
      </c>
      <c r="G226" s="41">
        <v>2</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1345</v>
      </c>
      <c r="F228" s="46"/>
      <c r="G228" s="46"/>
      <c r="H228" s="46"/>
      <c r="I228" s="46"/>
      <c r="J228" s="48"/>
    </row>
    <row r="229" ht="150">
      <c r="A229" s="37" t="s">
        <v>248</v>
      </c>
      <c r="B229" s="45"/>
      <c r="C229" s="46"/>
      <c r="D229" s="46"/>
      <c r="E229" s="39" t="s">
        <v>882</v>
      </c>
      <c r="F229" s="46"/>
      <c r="G229" s="46"/>
      <c r="H229" s="46"/>
      <c r="I229" s="46"/>
      <c r="J229" s="48"/>
    </row>
    <row r="230" ht="30">
      <c r="A230" s="37" t="s">
        <v>240</v>
      </c>
      <c r="B230" s="37">
        <v>55</v>
      </c>
      <c r="C230" s="38" t="s">
        <v>885</v>
      </c>
      <c r="D230" s="37" t="s">
        <v>245</v>
      </c>
      <c r="E230" s="39" t="s">
        <v>886</v>
      </c>
      <c r="F230" s="40" t="s">
        <v>243</v>
      </c>
      <c r="G230" s="41">
        <v>13</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1345</v>
      </c>
      <c r="F232" s="46"/>
      <c r="G232" s="46"/>
      <c r="H232" s="46"/>
      <c r="I232" s="46"/>
      <c r="J232" s="48"/>
    </row>
    <row r="233" ht="60">
      <c r="A233" s="37" t="s">
        <v>248</v>
      </c>
      <c r="B233" s="45"/>
      <c r="C233" s="46"/>
      <c r="D233" s="46"/>
      <c r="E233" s="39" t="s">
        <v>887</v>
      </c>
      <c r="F233" s="46"/>
      <c r="G233" s="46"/>
      <c r="H233" s="46"/>
      <c r="I233" s="46"/>
      <c r="J233" s="48"/>
    </row>
    <row r="234">
      <c r="A234" s="37" t="s">
        <v>240</v>
      </c>
      <c r="B234" s="37">
        <v>56</v>
      </c>
      <c r="C234" s="38" t="s">
        <v>894</v>
      </c>
      <c r="D234" s="37" t="s">
        <v>245</v>
      </c>
      <c r="E234" s="39" t="s">
        <v>895</v>
      </c>
      <c r="F234" s="40" t="s">
        <v>896</v>
      </c>
      <c r="G234" s="41">
        <v>36</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c r="A236" s="37" t="s">
        <v>246</v>
      </c>
      <c r="B236" s="45"/>
      <c r="C236" s="46"/>
      <c r="D236" s="46"/>
      <c r="E236" s="49" t="s">
        <v>662</v>
      </c>
      <c r="F236" s="46"/>
      <c r="G236" s="46"/>
      <c r="H236" s="46"/>
      <c r="I236" s="46"/>
      <c r="J236" s="48"/>
    </row>
    <row r="237" ht="210">
      <c r="A237" s="37" t="s">
        <v>248</v>
      </c>
      <c r="B237" s="45"/>
      <c r="C237" s="46"/>
      <c r="D237" s="46"/>
      <c r="E237" s="39" t="s">
        <v>897</v>
      </c>
      <c r="F237" s="46"/>
      <c r="G237" s="46"/>
      <c r="H237" s="46"/>
      <c r="I237" s="46"/>
      <c r="J237" s="48"/>
    </row>
    <row r="238">
      <c r="A238" s="37" t="s">
        <v>240</v>
      </c>
      <c r="B238" s="37">
        <v>57</v>
      </c>
      <c r="C238" s="38" t="s">
        <v>898</v>
      </c>
      <c r="D238" s="37" t="s">
        <v>245</v>
      </c>
      <c r="E238" s="39" t="s">
        <v>899</v>
      </c>
      <c r="F238" s="40" t="s">
        <v>243</v>
      </c>
      <c r="G238" s="41">
        <v>72</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c r="A240" s="37" t="s">
        <v>246</v>
      </c>
      <c r="B240" s="45"/>
      <c r="C240" s="46"/>
      <c r="D240" s="46"/>
      <c r="E240" s="49" t="s">
        <v>662</v>
      </c>
      <c r="F240" s="46"/>
      <c r="G240" s="46"/>
      <c r="H240" s="46"/>
      <c r="I240" s="46"/>
      <c r="J240" s="48"/>
    </row>
    <row r="241" ht="180">
      <c r="A241" s="37" t="s">
        <v>248</v>
      </c>
      <c r="B241" s="45"/>
      <c r="C241" s="46"/>
      <c r="D241" s="46"/>
      <c r="E241" s="39" t="s">
        <v>488</v>
      </c>
      <c r="F241" s="46"/>
      <c r="G241" s="46"/>
      <c r="H241" s="46"/>
      <c r="I241" s="46"/>
      <c r="J241" s="48"/>
    </row>
    <row r="242">
      <c r="A242" s="37" t="s">
        <v>240</v>
      </c>
      <c r="B242" s="37">
        <v>58</v>
      </c>
      <c r="C242" s="38" t="s">
        <v>900</v>
      </c>
      <c r="D242" s="37" t="s">
        <v>245</v>
      </c>
      <c r="E242" s="39" t="s">
        <v>901</v>
      </c>
      <c r="F242" s="40" t="s">
        <v>243</v>
      </c>
      <c r="G242" s="41">
        <v>72</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c r="A244" s="37" t="s">
        <v>246</v>
      </c>
      <c r="B244" s="45"/>
      <c r="C244" s="46"/>
      <c r="D244" s="46"/>
      <c r="E244" s="49" t="s">
        <v>662</v>
      </c>
      <c r="F244" s="46"/>
      <c r="G244" s="46"/>
      <c r="H244" s="46"/>
      <c r="I244" s="46"/>
      <c r="J244" s="48"/>
    </row>
    <row r="245" ht="150">
      <c r="A245" s="37" t="s">
        <v>248</v>
      </c>
      <c r="B245" s="45"/>
      <c r="C245" s="46"/>
      <c r="D245" s="46"/>
      <c r="E245" s="39" t="s">
        <v>379</v>
      </c>
      <c r="F245" s="46"/>
      <c r="G245" s="46"/>
      <c r="H245" s="46"/>
      <c r="I245" s="46"/>
      <c r="J245" s="48"/>
    </row>
    <row r="246">
      <c r="A246" s="37" t="s">
        <v>240</v>
      </c>
      <c r="B246" s="37">
        <v>59</v>
      </c>
      <c r="C246" s="38" t="s">
        <v>904</v>
      </c>
      <c r="D246" s="37" t="s">
        <v>245</v>
      </c>
      <c r="E246" s="39" t="s">
        <v>905</v>
      </c>
      <c r="F246" s="40" t="s">
        <v>243</v>
      </c>
      <c r="G246" s="41">
        <v>72</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c r="A248" s="37" t="s">
        <v>246</v>
      </c>
      <c r="B248" s="45"/>
      <c r="C248" s="46"/>
      <c r="D248" s="46"/>
      <c r="E248" s="49" t="s">
        <v>662</v>
      </c>
      <c r="F248" s="46"/>
      <c r="G248" s="46"/>
      <c r="H248" s="46"/>
      <c r="I248" s="46"/>
      <c r="J248" s="48"/>
    </row>
    <row r="249" ht="180">
      <c r="A249" s="37" t="s">
        <v>248</v>
      </c>
      <c r="B249" s="45"/>
      <c r="C249" s="46"/>
      <c r="D249" s="46"/>
      <c r="E249" s="39" t="s">
        <v>488</v>
      </c>
      <c r="F249" s="46"/>
      <c r="G249" s="46"/>
      <c r="H249" s="46"/>
      <c r="I249" s="46"/>
      <c r="J249" s="48"/>
    </row>
    <row r="250">
      <c r="A250" s="37" t="s">
        <v>240</v>
      </c>
      <c r="B250" s="37">
        <v>60</v>
      </c>
      <c r="C250" s="38" t="s">
        <v>906</v>
      </c>
      <c r="D250" s="37" t="s">
        <v>245</v>
      </c>
      <c r="E250" s="39" t="s">
        <v>907</v>
      </c>
      <c r="F250" s="40" t="s">
        <v>243</v>
      </c>
      <c r="G250" s="41">
        <v>72</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c r="A252" s="37" t="s">
        <v>246</v>
      </c>
      <c r="B252" s="45"/>
      <c r="C252" s="46"/>
      <c r="D252" s="46"/>
      <c r="E252" s="49" t="s">
        <v>662</v>
      </c>
      <c r="F252" s="46"/>
      <c r="G252" s="46"/>
      <c r="H252" s="46"/>
      <c r="I252" s="46"/>
      <c r="J252" s="48"/>
    </row>
    <row r="253" ht="150">
      <c r="A253" s="37" t="s">
        <v>248</v>
      </c>
      <c r="B253" s="45"/>
      <c r="C253" s="46"/>
      <c r="D253" s="46"/>
      <c r="E253" s="39" t="s">
        <v>379</v>
      </c>
      <c r="F253" s="46"/>
      <c r="G253" s="46"/>
      <c r="H253" s="46"/>
      <c r="I253" s="46"/>
      <c r="J253" s="48"/>
    </row>
    <row r="254">
      <c r="A254" s="37" t="s">
        <v>240</v>
      </c>
      <c r="B254" s="37">
        <v>61</v>
      </c>
      <c r="C254" s="38" t="s">
        <v>1361</v>
      </c>
      <c r="D254" s="37" t="s">
        <v>245</v>
      </c>
      <c r="E254" s="39" t="s">
        <v>1362</v>
      </c>
      <c r="F254" s="40" t="s">
        <v>243</v>
      </c>
      <c r="G254" s="41">
        <v>1</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180">
      <c r="A256" s="37" t="s">
        <v>248</v>
      </c>
      <c r="B256" s="45"/>
      <c r="C256" s="46"/>
      <c r="D256" s="46"/>
      <c r="E256" s="39" t="s">
        <v>488</v>
      </c>
      <c r="F256" s="46"/>
      <c r="G256" s="46"/>
      <c r="H256" s="46"/>
      <c r="I256" s="46"/>
      <c r="J256" s="48"/>
    </row>
    <row r="257">
      <c r="A257" s="37" t="s">
        <v>240</v>
      </c>
      <c r="B257" s="37">
        <v>62</v>
      </c>
      <c r="C257" s="38" t="s">
        <v>1363</v>
      </c>
      <c r="D257" s="37" t="s">
        <v>245</v>
      </c>
      <c r="E257" s="39" t="s">
        <v>1364</v>
      </c>
      <c r="F257" s="40" t="s">
        <v>243</v>
      </c>
      <c r="G257" s="41">
        <v>1</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150">
      <c r="A259" s="37" t="s">
        <v>248</v>
      </c>
      <c r="B259" s="45"/>
      <c r="C259" s="46"/>
      <c r="D259" s="46"/>
      <c r="E259" s="39" t="s">
        <v>379</v>
      </c>
      <c r="F259" s="46"/>
      <c r="G259" s="46"/>
      <c r="H259" s="46"/>
      <c r="I259" s="46"/>
      <c r="J259" s="48"/>
    </row>
    <row r="260">
      <c r="A260" s="37" t="s">
        <v>240</v>
      </c>
      <c r="B260" s="37">
        <v>63</v>
      </c>
      <c r="C260" s="38" t="s">
        <v>1365</v>
      </c>
      <c r="D260" s="37" t="s">
        <v>245</v>
      </c>
      <c r="E260" s="39" t="s">
        <v>1366</v>
      </c>
      <c r="F260" s="40" t="s">
        <v>243</v>
      </c>
      <c r="G260" s="41">
        <v>1</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c r="A262" s="37" t="s">
        <v>246</v>
      </c>
      <c r="B262" s="45"/>
      <c r="C262" s="46"/>
      <c r="D262" s="46"/>
      <c r="E262" s="49" t="s">
        <v>662</v>
      </c>
      <c r="F262" s="46"/>
      <c r="G262" s="46"/>
      <c r="H262" s="46"/>
      <c r="I262" s="46"/>
      <c r="J262" s="48"/>
    </row>
    <row r="263" ht="150">
      <c r="A263" s="37" t="s">
        <v>248</v>
      </c>
      <c r="B263" s="45"/>
      <c r="C263" s="46"/>
      <c r="D263" s="46"/>
      <c r="E263" s="39" t="s">
        <v>379</v>
      </c>
      <c r="F263" s="46"/>
      <c r="G263" s="46"/>
      <c r="H263" s="46"/>
      <c r="I263" s="46"/>
      <c r="J263" s="48"/>
    </row>
    <row r="264">
      <c r="A264" s="37" t="s">
        <v>240</v>
      </c>
      <c r="B264" s="37">
        <v>64</v>
      </c>
      <c r="C264" s="38" t="s">
        <v>1367</v>
      </c>
      <c r="D264" s="37" t="s">
        <v>245</v>
      </c>
      <c r="E264" s="39" t="s">
        <v>1368</v>
      </c>
      <c r="F264" s="40" t="s">
        <v>243</v>
      </c>
      <c r="G264" s="41">
        <v>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c r="A266" s="37" t="s">
        <v>246</v>
      </c>
      <c r="B266" s="45"/>
      <c r="C266" s="46"/>
      <c r="D266" s="46"/>
      <c r="E266" s="49" t="s">
        <v>662</v>
      </c>
      <c r="F266" s="46"/>
      <c r="G266" s="46"/>
      <c r="H266" s="46"/>
      <c r="I266" s="46"/>
      <c r="J266" s="48"/>
    </row>
    <row r="267" ht="180">
      <c r="A267" s="37" t="s">
        <v>248</v>
      </c>
      <c r="B267" s="45"/>
      <c r="C267" s="46"/>
      <c r="D267" s="46"/>
      <c r="E267" s="39" t="s">
        <v>411</v>
      </c>
      <c r="F267" s="46"/>
      <c r="G267" s="46"/>
      <c r="H267" s="46"/>
      <c r="I267" s="46"/>
      <c r="J267" s="48"/>
    </row>
    <row r="268">
      <c r="A268" s="37" t="s">
        <v>240</v>
      </c>
      <c r="B268" s="37">
        <v>65</v>
      </c>
      <c r="C268" s="38" t="s">
        <v>1369</v>
      </c>
      <c r="D268" s="37" t="s">
        <v>245</v>
      </c>
      <c r="E268" s="39" t="s">
        <v>1370</v>
      </c>
      <c r="F268" s="40" t="s">
        <v>243</v>
      </c>
      <c r="G268" s="41">
        <v>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180">
      <c r="A270" s="37" t="s">
        <v>248</v>
      </c>
      <c r="B270" s="45"/>
      <c r="C270" s="46"/>
      <c r="D270" s="46"/>
      <c r="E270" s="39" t="s">
        <v>488</v>
      </c>
      <c r="F270" s="46"/>
      <c r="G270" s="46"/>
      <c r="H270" s="46"/>
      <c r="I270" s="46"/>
      <c r="J270" s="48"/>
    </row>
    <row r="271">
      <c r="A271" s="37" t="s">
        <v>240</v>
      </c>
      <c r="B271" s="37">
        <v>66</v>
      </c>
      <c r="C271" s="38" t="s">
        <v>1371</v>
      </c>
      <c r="D271" s="37" t="s">
        <v>245</v>
      </c>
      <c r="E271" s="39" t="s">
        <v>1372</v>
      </c>
      <c r="F271" s="40" t="s">
        <v>243</v>
      </c>
      <c r="G271" s="41">
        <v>1</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150">
      <c r="A273" s="37" t="s">
        <v>248</v>
      </c>
      <c r="B273" s="45"/>
      <c r="C273" s="46"/>
      <c r="D273" s="46"/>
      <c r="E273" s="39" t="s">
        <v>379</v>
      </c>
      <c r="F273" s="46"/>
      <c r="G273" s="46"/>
      <c r="H273" s="46"/>
      <c r="I273" s="46"/>
      <c r="J273" s="48"/>
    </row>
    <row r="274">
      <c r="A274" s="37" t="s">
        <v>240</v>
      </c>
      <c r="B274" s="37">
        <v>67</v>
      </c>
      <c r="C274" s="38" t="s">
        <v>1373</v>
      </c>
      <c r="D274" s="37" t="s">
        <v>245</v>
      </c>
      <c r="E274" s="39" t="s">
        <v>1374</v>
      </c>
      <c r="F274" s="40" t="s">
        <v>243</v>
      </c>
      <c r="G274" s="41">
        <v>1</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ht="90">
      <c r="A276" s="37" t="s">
        <v>248</v>
      </c>
      <c r="B276" s="45"/>
      <c r="C276" s="46"/>
      <c r="D276" s="46"/>
      <c r="E276" s="39" t="s">
        <v>1201</v>
      </c>
      <c r="F276" s="46"/>
      <c r="G276" s="46"/>
      <c r="H276" s="46"/>
      <c r="I276" s="46"/>
      <c r="J276" s="48"/>
    </row>
    <row r="277">
      <c r="A277" s="37" t="s">
        <v>240</v>
      </c>
      <c r="B277" s="37">
        <v>68</v>
      </c>
      <c r="C277" s="38" t="s">
        <v>1375</v>
      </c>
      <c r="D277" s="37" t="s">
        <v>238</v>
      </c>
      <c r="E277" s="39" t="s">
        <v>1376</v>
      </c>
      <c r="F277" s="40" t="s">
        <v>243</v>
      </c>
      <c r="G277" s="41">
        <v>1</v>
      </c>
      <c r="H277" s="42">
        <v>0</v>
      </c>
      <c r="I277" s="43">
        <f>ROUND(G277*H277,P4)</f>
        <v>0</v>
      </c>
      <c r="J277" s="37"/>
      <c r="O277" s="44">
        <f>I277*0.21</f>
        <v>0</v>
      </c>
      <c r="P277">
        <v>3</v>
      </c>
    </row>
    <row r="278">
      <c r="A278" s="37" t="s">
        <v>244</v>
      </c>
      <c r="B278" s="45"/>
      <c r="C278" s="46"/>
      <c r="D278" s="46"/>
      <c r="E278" s="47" t="s">
        <v>245</v>
      </c>
      <c r="F278" s="46"/>
      <c r="G278" s="46"/>
      <c r="H278" s="46"/>
      <c r="I278" s="46"/>
      <c r="J278" s="48"/>
    </row>
    <row r="279" ht="105">
      <c r="A279" s="37" t="s">
        <v>248</v>
      </c>
      <c r="B279" s="45"/>
      <c r="C279" s="46"/>
      <c r="D279" s="46"/>
      <c r="E279" s="39" t="s">
        <v>1205</v>
      </c>
      <c r="F279" s="46"/>
      <c r="G279" s="46"/>
      <c r="H279" s="46"/>
      <c r="I279" s="46"/>
      <c r="J279" s="48"/>
    </row>
    <row r="280">
      <c r="A280" s="37" t="s">
        <v>240</v>
      </c>
      <c r="B280" s="37">
        <v>69</v>
      </c>
      <c r="C280" s="38" t="s">
        <v>929</v>
      </c>
      <c r="D280" s="37" t="s">
        <v>245</v>
      </c>
      <c r="E280" s="39" t="s">
        <v>930</v>
      </c>
      <c r="F280" s="40" t="s">
        <v>309</v>
      </c>
      <c r="G280" s="41">
        <v>1</v>
      </c>
      <c r="H280" s="42">
        <v>0</v>
      </c>
      <c r="I280" s="43">
        <f>ROUND(G280*H280,P4)</f>
        <v>0</v>
      </c>
      <c r="J280" s="37"/>
      <c r="O280" s="44">
        <f>I280*0.21</f>
        <v>0</v>
      </c>
      <c r="P280">
        <v>3</v>
      </c>
    </row>
    <row r="281">
      <c r="A281" s="37" t="s">
        <v>244</v>
      </c>
      <c r="B281" s="45"/>
      <c r="C281" s="46"/>
      <c r="D281" s="46"/>
      <c r="E281" s="47" t="s">
        <v>245</v>
      </c>
      <c r="F281" s="46"/>
      <c r="G281" s="46"/>
      <c r="H281" s="46"/>
      <c r="I281" s="46"/>
      <c r="J281" s="48"/>
    </row>
    <row r="282">
      <c r="A282" s="37" t="s">
        <v>246</v>
      </c>
      <c r="B282" s="45"/>
      <c r="C282" s="46"/>
      <c r="D282" s="46"/>
      <c r="E282" s="49" t="s">
        <v>662</v>
      </c>
      <c r="F282" s="46"/>
      <c r="G282" s="46"/>
      <c r="H282" s="46"/>
      <c r="I282" s="46"/>
      <c r="J282" s="48"/>
    </row>
    <row r="283" ht="135">
      <c r="A283" s="37" t="s">
        <v>248</v>
      </c>
      <c r="B283" s="45"/>
      <c r="C283" s="46"/>
      <c r="D283" s="46"/>
      <c r="E283" s="39" t="s">
        <v>931</v>
      </c>
      <c r="F283" s="46"/>
      <c r="G283" s="46"/>
      <c r="H283" s="46"/>
      <c r="I283" s="46"/>
      <c r="J283" s="48"/>
    </row>
    <row r="284">
      <c r="A284" s="31" t="s">
        <v>237</v>
      </c>
      <c r="B284" s="32"/>
      <c r="C284" s="33" t="s">
        <v>935</v>
      </c>
      <c r="D284" s="34"/>
      <c r="E284" s="31" t="s">
        <v>213</v>
      </c>
      <c r="F284" s="34"/>
      <c r="G284" s="34"/>
      <c r="H284" s="34"/>
      <c r="I284" s="35">
        <f>SUMIFS(I285:I296,A285:A296,"P")</f>
        <v>0</v>
      </c>
      <c r="J284" s="36"/>
    </row>
    <row r="285" ht="45">
      <c r="A285" s="37" t="s">
        <v>240</v>
      </c>
      <c r="B285" s="37">
        <v>70</v>
      </c>
      <c r="C285" s="38" t="s">
        <v>1377</v>
      </c>
      <c r="D285" s="37" t="s">
        <v>1378</v>
      </c>
      <c r="E285" s="39" t="s">
        <v>1379</v>
      </c>
      <c r="F285" s="40" t="s">
        <v>939</v>
      </c>
      <c r="G285" s="41">
        <v>0.050000000000000003</v>
      </c>
      <c r="H285" s="42">
        <v>0</v>
      </c>
      <c r="I285" s="43">
        <f>ROUND(G285*H285,P4)</f>
        <v>0</v>
      </c>
      <c r="J285" s="37"/>
      <c r="O285" s="44">
        <f>I285*0.21</f>
        <v>0</v>
      </c>
      <c r="P285">
        <v>3</v>
      </c>
    </row>
    <row r="286" ht="30">
      <c r="A286" s="37" t="s">
        <v>244</v>
      </c>
      <c r="B286" s="45"/>
      <c r="C286" s="46"/>
      <c r="D286" s="46"/>
      <c r="E286" s="39" t="s">
        <v>940</v>
      </c>
      <c r="F286" s="46"/>
      <c r="G286" s="46"/>
      <c r="H286" s="46"/>
      <c r="I286" s="46"/>
      <c r="J286" s="48"/>
    </row>
    <row r="287">
      <c r="A287" s="37" t="s">
        <v>246</v>
      </c>
      <c r="B287" s="45"/>
      <c r="C287" s="46"/>
      <c r="D287" s="46"/>
      <c r="E287" s="49" t="s">
        <v>662</v>
      </c>
      <c r="F287" s="46"/>
      <c r="G287" s="46"/>
      <c r="H287" s="46"/>
      <c r="I287" s="46"/>
      <c r="J287" s="48"/>
    </row>
    <row r="288" ht="225">
      <c r="A288" s="37" t="s">
        <v>248</v>
      </c>
      <c r="B288" s="45"/>
      <c r="C288" s="46"/>
      <c r="D288" s="46"/>
      <c r="E288" s="39" t="s">
        <v>941</v>
      </c>
      <c r="F288" s="46"/>
      <c r="G288" s="46"/>
      <c r="H288" s="46"/>
      <c r="I288" s="46"/>
      <c r="J288" s="48"/>
    </row>
    <row r="289" ht="45">
      <c r="A289" s="37" t="s">
        <v>240</v>
      </c>
      <c r="B289" s="37">
        <v>71</v>
      </c>
      <c r="C289" s="38" t="s">
        <v>945</v>
      </c>
      <c r="D289" s="37" t="s">
        <v>946</v>
      </c>
      <c r="E289" s="39" t="s">
        <v>947</v>
      </c>
      <c r="F289" s="40" t="s">
        <v>939</v>
      </c>
      <c r="G289" s="41">
        <v>0.10000000000000001</v>
      </c>
      <c r="H289" s="42">
        <v>0</v>
      </c>
      <c r="I289" s="43">
        <f>ROUND(G289*H289,P4)</f>
        <v>0</v>
      </c>
      <c r="J289" s="37"/>
      <c r="O289" s="44">
        <f>I289*0.21</f>
        <v>0</v>
      </c>
      <c r="P289">
        <v>3</v>
      </c>
    </row>
    <row r="290" ht="30">
      <c r="A290" s="37" t="s">
        <v>244</v>
      </c>
      <c r="B290" s="45"/>
      <c r="C290" s="46"/>
      <c r="D290" s="46"/>
      <c r="E290" s="39" t="s">
        <v>940</v>
      </c>
      <c r="F290" s="46"/>
      <c r="G290" s="46"/>
      <c r="H290" s="46"/>
      <c r="I290" s="46"/>
      <c r="J290" s="48"/>
    </row>
    <row r="291">
      <c r="A291" s="37" t="s">
        <v>246</v>
      </c>
      <c r="B291" s="45"/>
      <c r="C291" s="46"/>
      <c r="D291" s="46"/>
      <c r="E291" s="49" t="s">
        <v>662</v>
      </c>
      <c r="F291" s="46"/>
      <c r="G291" s="46"/>
      <c r="H291" s="46"/>
      <c r="I291" s="46"/>
      <c r="J291" s="48"/>
    </row>
    <row r="292" ht="225">
      <c r="A292" s="37" t="s">
        <v>248</v>
      </c>
      <c r="B292" s="45"/>
      <c r="C292" s="46"/>
      <c r="D292" s="46"/>
      <c r="E292" s="39" t="s">
        <v>941</v>
      </c>
      <c r="F292" s="46"/>
      <c r="G292" s="46"/>
      <c r="H292" s="46"/>
      <c r="I292" s="46"/>
      <c r="J292" s="48"/>
    </row>
    <row r="293" ht="30">
      <c r="A293" s="37" t="s">
        <v>240</v>
      </c>
      <c r="B293" s="37">
        <v>72</v>
      </c>
      <c r="C293" s="38" t="s">
        <v>948</v>
      </c>
      <c r="D293" s="37" t="s">
        <v>949</v>
      </c>
      <c r="E293" s="39" t="s">
        <v>950</v>
      </c>
      <c r="F293" s="40" t="s">
        <v>939</v>
      </c>
      <c r="G293" s="41">
        <v>0.10000000000000001</v>
      </c>
      <c r="H293" s="42">
        <v>0</v>
      </c>
      <c r="I293" s="43">
        <f>ROUND(G293*H293,P4)</f>
        <v>0</v>
      </c>
      <c r="J293" s="37"/>
      <c r="O293" s="44">
        <f>I293*0.21</f>
        <v>0</v>
      </c>
      <c r="P293">
        <v>3</v>
      </c>
    </row>
    <row r="294" ht="30">
      <c r="A294" s="37" t="s">
        <v>244</v>
      </c>
      <c r="B294" s="45"/>
      <c r="C294" s="46"/>
      <c r="D294" s="46"/>
      <c r="E294" s="39" t="s">
        <v>940</v>
      </c>
      <c r="F294" s="46"/>
      <c r="G294" s="46"/>
      <c r="H294" s="46"/>
      <c r="I294" s="46"/>
      <c r="J294" s="48"/>
    </row>
    <row r="295">
      <c r="A295" s="37" t="s">
        <v>246</v>
      </c>
      <c r="B295" s="45"/>
      <c r="C295" s="46"/>
      <c r="D295" s="46"/>
      <c r="E295" s="49" t="s">
        <v>662</v>
      </c>
      <c r="F295" s="46"/>
      <c r="G295" s="46"/>
      <c r="H295" s="46"/>
      <c r="I295" s="46"/>
      <c r="J295" s="48"/>
    </row>
    <row r="296" ht="225">
      <c r="A296" s="37" t="s">
        <v>248</v>
      </c>
      <c r="B296" s="50"/>
      <c r="C296" s="51"/>
      <c r="D296" s="51"/>
      <c r="E296" s="39" t="s">
        <v>941</v>
      </c>
      <c r="F296" s="51"/>
      <c r="G296" s="51"/>
      <c r="H296" s="51"/>
      <c r="I296" s="51"/>
      <c r="J296" s="52"/>
    </row>
  </sheetData>
  <sheetProtection sheet="1" objects="1" scenarios="1" spinCount="100000" saltValue="X2GfRMzZ8gePf2D0T4Wyw1b3icmG7Qkj93XY3jARIlzCWrjUYCG8ee4ZOQ2gSe43Qy8sMo4v2/mMGrVRrDZz1g==" hashValue="TVK3QojqvWT/XtQXGCy7w4wJ2oE+GR4aD001gN2+lO5lvKP7dC4/ozp1ACz18LdPA7/gYxzOU9x6bzeW5gSLv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1380</v>
      </c>
      <c r="I3" s="25">
        <f>SUMIFS(I9:I229,A9:A229,"SD")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1380</v>
      </c>
      <c r="D5" s="22"/>
      <c r="E5" s="23" t="s">
        <v>34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c r="A10" s="37" t="s">
        <v>240</v>
      </c>
      <c r="B10" s="37">
        <v>1</v>
      </c>
      <c r="C10" s="38" t="s">
        <v>657</v>
      </c>
      <c r="D10" s="37" t="s">
        <v>245</v>
      </c>
      <c r="E10" s="39" t="s">
        <v>658</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662</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SUMIFS(I15:I34,A15:A34,"P")</f>
        <v>0</v>
      </c>
      <c r="J14" s="36"/>
    </row>
    <row r="15" ht="30">
      <c r="A15" s="37" t="s">
        <v>240</v>
      </c>
      <c r="B15" s="37">
        <v>2</v>
      </c>
      <c r="C15" s="38" t="s">
        <v>672</v>
      </c>
      <c r="D15" s="37" t="s">
        <v>245</v>
      </c>
      <c r="E15" s="39" t="s">
        <v>673</v>
      </c>
      <c r="F15" s="40" t="s">
        <v>243</v>
      </c>
      <c r="G15" s="41">
        <v>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662</v>
      </c>
      <c r="F17" s="46"/>
      <c r="G17" s="46"/>
      <c r="H17" s="46"/>
      <c r="I17" s="46"/>
      <c r="J17" s="48"/>
    </row>
    <row r="18" ht="90">
      <c r="A18" s="37" t="s">
        <v>248</v>
      </c>
      <c r="B18" s="45"/>
      <c r="C18" s="46"/>
      <c r="D18" s="46"/>
      <c r="E18" s="39" t="s">
        <v>351</v>
      </c>
      <c r="F18" s="46"/>
      <c r="G18" s="46"/>
      <c r="H18" s="46"/>
      <c r="I18" s="46"/>
      <c r="J18" s="48"/>
    </row>
    <row r="19">
      <c r="A19" s="37" t="s">
        <v>240</v>
      </c>
      <c r="B19" s="37">
        <v>3</v>
      </c>
      <c r="C19" s="38" t="s">
        <v>674</v>
      </c>
      <c r="D19" s="37" t="s">
        <v>245</v>
      </c>
      <c r="E19" s="39" t="s">
        <v>675</v>
      </c>
      <c r="F19" s="40" t="s">
        <v>243</v>
      </c>
      <c r="G19" s="41">
        <v>3</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662</v>
      </c>
      <c r="F21" s="46"/>
      <c r="G21" s="46"/>
      <c r="H21" s="46"/>
      <c r="I21" s="46"/>
      <c r="J21" s="48"/>
    </row>
    <row r="22" ht="90">
      <c r="A22" s="37" t="s">
        <v>248</v>
      </c>
      <c r="B22" s="45"/>
      <c r="C22" s="46"/>
      <c r="D22" s="46"/>
      <c r="E22" s="39" t="s">
        <v>351</v>
      </c>
      <c r="F22" s="46"/>
      <c r="G22" s="46"/>
      <c r="H22" s="46"/>
      <c r="I22" s="46"/>
      <c r="J22" s="48"/>
    </row>
    <row r="23">
      <c r="A23" s="37" t="s">
        <v>240</v>
      </c>
      <c r="B23" s="37">
        <v>4</v>
      </c>
      <c r="C23" s="38" t="s">
        <v>348</v>
      </c>
      <c r="D23" s="37" t="s">
        <v>245</v>
      </c>
      <c r="E23" s="39" t="s">
        <v>349</v>
      </c>
      <c r="F23" s="40" t="s">
        <v>243</v>
      </c>
      <c r="G23" s="41">
        <v>3</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662</v>
      </c>
      <c r="F25" s="46"/>
      <c r="G25" s="46"/>
      <c r="H25" s="46"/>
      <c r="I25" s="46"/>
      <c r="J25" s="48"/>
    </row>
    <row r="26" ht="90">
      <c r="A26" s="37" t="s">
        <v>248</v>
      </c>
      <c r="B26" s="45"/>
      <c r="C26" s="46"/>
      <c r="D26" s="46"/>
      <c r="E26" s="39" t="s">
        <v>351</v>
      </c>
      <c r="F26" s="46"/>
      <c r="G26" s="46"/>
      <c r="H26" s="46"/>
      <c r="I26" s="46"/>
      <c r="J26" s="48"/>
    </row>
    <row r="27">
      <c r="A27" s="37" t="s">
        <v>240</v>
      </c>
      <c r="B27" s="37">
        <v>5</v>
      </c>
      <c r="C27" s="38" t="s">
        <v>700</v>
      </c>
      <c r="D27" s="37" t="s">
        <v>245</v>
      </c>
      <c r="E27" s="39" t="s">
        <v>701</v>
      </c>
      <c r="F27" s="40" t="s">
        <v>702</v>
      </c>
      <c r="G27" s="41">
        <v>0.065000000000000002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662</v>
      </c>
      <c r="F29" s="46"/>
      <c r="G29" s="46"/>
      <c r="H29" s="46"/>
      <c r="I29" s="46"/>
      <c r="J29" s="48"/>
    </row>
    <row r="30" ht="90">
      <c r="A30" s="37" t="s">
        <v>248</v>
      </c>
      <c r="B30" s="45"/>
      <c r="C30" s="46"/>
      <c r="D30" s="46"/>
      <c r="E30" s="39" t="s">
        <v>703</v>
      </c>
      <c r="F30" s="46"/>
      <c r="G30" s="46"/>
      <c r="H30" s="46"/>
      <c r="I30" s="46"/>
      <c r="J30" s="48"/>
    </row>
    <row r="31">
      <c r="A31" s="37" t="s">
        <v>240</v>
      </c>
      <c r="B31" s="37">
        <v>6</v>
      </c>
      <c r="C31" s="38" t="s">
        <v>704</v>
      </c>
      <c r="D31" s="37" t="s">
        <v>245</v>
      </c>
      <c r="E31" s="39" t="s">
        <v>705</v>
      </c>
      <c r="F31" s="40" t="s">
        <v>309</v>
      </c>
      <c r="G31" s="41">
        <v>1</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662</v>
      </c>
      <c r="F33" s="46"/>
      <c r="G33" s="46"/>
      <c r="H33" s="46"/>
      <c r="I33" s="46"/>
      <c r="J33" s="48"/>
    </row>
    <row r="34" ht="105">
      <c r="A34" s="37" t="s">
        <v>248</v>
      </c>
      <c r="B34" s="45"/>
      <c r="C34" s="46"/>
      <c r="D34" s="46"/>
      <c r="E34" s="39" t="s">
        <v>706</v>
      </c>
      <c r="F34" s="46"/>
      <c r="G34" s="46"/>
      <c r="H34" s="46"/>
      <c r="I34" s="46"/>
      <c r="J34" s="48"/>
    </row>
    <row r="35">
      <c r="A35" s="31" t="s">
        <v>237</v>
      </c>
      <c r="B35" s="32"/>
      <c r="C35" s="33" t="s">
        <v>1336</v>
      </c>
      <c r="D35" s="34"/>
      <c r="E35" s="31" t="s">
        <v>1337</v>
      </c>
      <c r="F35" s="34"/>
      <c r="G35" s="34"/>
      <c r="H35" s="34"/>
      <c r="I35" s="35">
        <f>SUMIFS(I36:I229,A36:A229,"P")</f>
        <v>0</v>
      </c>
      <c r="J35" s="36"/>
    </row>
    <row r="36" ht="30">
      <c r="A36" s="37" t="s">
        <v>240</v>
      </c>
      <c r="B36" s="37">
        <v>7</v>
      </c>
      <c r="C36" s="38" t="s">
        <v>712</v>
      </c>
      <c r="D36" s="37" t="s">
        <v>245</v>
      </c>
      <c r="E36" s="39" t="s">
        <v>713</v>
      </c>
      <c r="F36" s="40" t="s">
        <v>354</v>
      </c>
      <c r="G36" s="41">
        <v>50</v>
      </c>
      <c r="H36" s="42">
        <v>0</v>
      </c>
      <c r="I36" s="43">
        <f>ROUND(G36*H36,P4)</f>
        <v>0</v>
      </c>
      <c r="J36" s="37"/>
      <c r="O36" s="44">
        <f>I36*0.21</f>
        <v>0</v>
      </c>
      <c r="P36">
        <v>3</v>
      </c>
    </row>
    <row r="37">
      <c r="A37" s="37" t="s">
        <v>244</v>
      </c>
      <c r="B37" s="45"/>
      <c r="C37" s="46"/>
      <c r="D37" s="46"/>
      <c r="E37" s="47" t="s">
        <v>245</v>
      </c>
      <c r="F37" s="46"/>
      <c r="G37" s="46"/>
      <c r="H37" s="46"/>
      <c r="I37" s="46"/>
      <c r="J37" s="48"/>
    </row>
    <row r="38">
      <c r="A38" s="37" t="s">
        <v>246</v>
      </c>
      <c r="B38" s="45"/>
      <c r="C38" s="46"/>
      <c r="D38" s="46"/>
      <c r="E38" s="49" t="s">
        <v>662</v>
      </c>
      <c r="F38" s="46"/>
      <c r="G38" s="46"/>
      <c r="H38" s="46"/>
      <c r="I38" s="46"/>
      <c r="J38" s="48"/>
    </row>
    <row r="39" ht="165">
      <c r="A39" s="37" t="s">
        <v>248</v>
      </c>
      <c r="B39" s="45"/>
      <c r="C39" s="46"/>
      <c r="D39" s="46"/>
      <c r="E39" s="39" t="s">
        <v>714</v>
      </c>
      <c r="F39" s="46"/>
      <c r="G39" s="46"/>
      <c r="H39" s="46"/>
      <c r="I39" s="46"/>
      <c r="J39" s="48"/>
    </row>
    <row r="40">
      <c r="A40" s="37" t="s">
        <v>240</v>
      </c>
      <c r="B40" s="37">
        <v>8</v>
      </c>
      <c r="C40" s="38" t="s">
        <v>1338</v>
      </c>
      <c r="D40" s="37" t="s">
        <v>245</v>
      </c>
      <c r="E40" s="39" t="s">
        <v>1339</v>
      </c>
      <c r="F40" s="40" t="s">
        <v>243</v>
      </c>
      <c r="G40" s="41">
        <v>1</v>
      </c>
      <c r="H40" s="42">
        <v>0</v>
      </c>
      <c r="I40" s="43">
        <f>ROUND(G40*H40,P4)</f>
        <v>0</v>
      </c>
      <c r="J40" s="37"/>
      <c r="O40" s="44">
        <f>I40*0.21</f>
        <v>0</v>
      </c>
      <c r="P40">
        <v>3</v>
      </c>
    </row>
    <row r="41">
      <c r="A41" s="37" t="s">
        <v>244</v>
      </c>
      <c r="B41" s="45"/>
      <c r="C41" s="46"/>
      <c r="D41" s="46"/>
      <c r="E41" s="47" t="s">
        <v>245</v>
      </c>
      <c r="F41" s="46"/>
      <c r="G41" s="46"/>
      <c r="H41" s="46"/>
      <c r="I41" s="46"/>
      <c r="J41" s="48"/>
    </row>
    <row r="42">
      <c r="A42" s="37" t="s">
        <v>246</v>
      </c>
      <c r="B42" s="45"/>
      <c r="C42" s="46"/>
      <c r="D42" s="46"/>
      <c r="E42" s="49" t="s">
        <v>662</v>
      </c>
      <c r="F42" s="46"/>
      <c r="G42" s="46"/>
      <c r="H42" s="46"/>
      <c r="I42" s="46"/>
      <c r="J42" s="48"/>
    </row>
    <row r="43" ht="90">
      <c r="A43" s="37" t="s">
        <v>248</v>
      </c>
      <c r="B43" s="45"/>
      <c r="C43" s="46"/>
      <c r="D43" s="46"/>
      <c r="E43" s="39" t="s">
        <v>351</v>
      </c>
      <c r="F43" s="46"/>
      <c r="G43" s="46"/>
      <c r="H43" s="46"/>
      <c r="I43" s="46"/>
      <c r="J43" s="48"/>
    </row>
    <row r="44">
      <c r="A44" s="37" t="s">
        <v>240</v>
      </c>
      <c r="B44" s="37">
        <v>9</v>
      </c>
      <c r="C44" s="38" t="s">
        <v>715</v>
      </c>
      <c r="D44" s="37" t="s">
        <v>245</v>
      </c>
      <c r="E44" s="39" t="s">
        <v>716</v>
      </c>
      <c r="F44" s="40" t="s">
        <v>243</v>
      </c>
      <c r="G44" s="41">
        <v>1</v>
      </c>
      <c r="H44" s="42">
        <v>0</v>
      </c>
      <c r="I44" s="43">
        <f>ROUND(G44*H44,P4)</f>
        <v>0</v>
      </c>
      <c r="J44" s="37"/>
      <c r="O44" s="44">
        <f>I44*0.21</f>
        <v>0</v>
      </c>
      <c r="P44">
        <v>3</v>
      </c>
    </row>
    <row r="45">
      <c r="A45" s="37" t="s">
        <v>244</v>
      </c>
      <c r="B45" s="45"/>
      <c r="C45" s="46"/>
      <c r="D45" s="46"/>
      <c r="E45" s="47" t="s">
        <v>245</v>
      </c>
      <c r="F45" s="46"/>
      <c r="G45" s="46"/>
      <c r="H45" s="46"/>
      <c r="I45" s="46"/>
      <c r="J45" s="48"/>
    </row>
    <row r="46">
      <c r="A46" s="37" t="s">
        <v>246</v>
      </c>
      <c r="B46" s="45"/>
      <c r="C46" s="46"/>
      <c r="D46" s="46"/>
      <c r="E46" s="49" t="s">
        <v>662</v>
      </c>
      <c r="F46" s="46"/>
      <c r="G46" s="46"/>
      <c r="H46" s="46"/>
      <c r="I46" s="46"/>
      <c r="J46" s="48"/>
    </row>
    <row r="47" ht="90">
      <c r="A47" s="37" t="s">
        <v>248</v>
      </c>
      <c r="B47" s="45"/>
      <c r="C47" s="46"/>
      <c r="D47" s="46"/>
      <c r="E47" s="39" t="s">
        <v>717</v>
      </c>
      <c r="F47" s="46"/>
      <c r="G47" s="46"/>
      <c r="H47" s="46"/>
      <c r="I47" s="46"/>
      <c r="J47" s="48"/>
    </row>
    <row r="48">
      <c r="A48" s="37" t="s">
        <v>240</v>
      </c>
      <c r="B48" s="37">
        <v>10</v>
      </c>
      <c r="C48" s="38" t="s">
        <v>718</v>
      </c>
      <c r="D48" s="37" t="s">
        <v>245</v>
      </c>
      <c r="E48" s="39" t="s">
        <v>719</v>
      </c>
      <c r="F48" s="40" t="s">
        <v>243</v>
      </c>
      <c r="G48" s="41">
        <v>1</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662</v>
      </c>
      <c r="F50" s="46"/>
      <c r="G50" s="46"/>
      <c r="H50" s="46"/>
      <c r="I50" s="46"/>
      <c r="J50" s="48"/>
    </row>
    <row r="51" ht="105">
      <c r="A51" s="37" t="s">
        <v>248</v>
      </c>
      <c r="B51" s="45"/>
      <c r="C51" s="46"/>
      <c r="D51" s="46"/>
      <c r="E51" s="39" t="s">
        <v>720</v>
      </c>
      <c r="F51" s="46"/>
      <c r="G51" s="46"/>
      <c r="H51" s="46"/>
      <c r="I51" s="46"/>
      <c r="J51" s="48"/>
    </row>
    <row r="52" ht="30">
      <c r="A52" s="37" t="s">
        <v>240</v>
      </c>
      <c r="B52" s="37">
        <v>11</v>
      </c>
      <c r="C52" s="38" t="s">
        <v>721</v>
      </c>
      <c r="D52" s="37" t="s">
        <v>245</v>
      </c>
      <c r="E52" s="39" t="s">
        <v>722</v>
      </c>
      <c r="F52" s="40" t="s">
        <v>354</v>
      </c>
      <c r="G52" s="41">
        <v>10</v>
      </c>
      <c r="H52" s="42">
        <v>0</v>
      </c>
      <c r="I52" s="43">
        <f>ROUND(G52*H52,P4)</f>
        <v>0</v>
      </c>
      <c r="J52" s="37"/>
      <c r="O52" s="44">
        <f>I52*0.21</f>
        <v>0</v>
      </c>
      <c r="P52">
        <v>3</v>
      </c>
    </row>
    <row r="53">
      <c r="A53" s="37" t="s">
        <v>244</v>
      </c>
      <c r="B53" s="45"/>
      <c r="C53" s="46"/>
      <c r="D53" s="46"/>
      <c r="E53" s="47" t="s">
        <v>245</v>
      </c>
      <c r="F53" s="46"/>
      <c r="G53" s="46"/>
      <c r="H53" s="46"/>
      <c r="I53" s="46"/>
      <c r="J53" s="48"/>
    </row>
    <row r="54">
      <c r="A54" s="37" t="s">
        <v>246</v>
      </c>
      <c r="B54" s="45"/>
      <c r="C54" s="46"/>
      <c r="D54" s="46"/>
      <c r="E54" s="49" t="s">
        <v>662</v>
      </c>
      <c r="F54" s="46"/>
      <c r="G54" s="46"/>
      <c r="H54" s="46"/>
      <c r="I54" s="46"/>
      <c r="J54" s="48"/>
    </row>
    <row r="55" ht="105">
      <c r="A55" s="37" t="s">
        <v>248</v>
      </c>
      <c r="B55" s="45"/>
      <c r="C55" s="46"/>
      <c r="D55" s="46"/>
      <c r="E55" s="39" t="s">
        <v>464</v>
      </c>
      <c r="F55" s="46"/>
      <c r="G55" s="46"/>
      <c r="H55" s="46"/>
      <c r="I55" s="46"/>
      <c r="J55" s="48"/>
    </row>
    <row r="56" ht="30">
      <c r="A56" s="37" t="s">
        <v>240</v>
      </c>
      <c r="B56" s="37">
        <v>12</v>
      </c>
      <c r="C56" s="38" t="s">
        <v>723</v>
      </c>
      <c r="D56" s="37" t="s">
        <v>245</v>
      </c>
      <c r="E56" s="39" t="s">
        <v>724</v>
      </c>
      <c r="F56" s="40" t="s">
        <v>243</v>
      </c>
      <c r="G56" s="41">
        <v>1</v>
      </c>
      <c r="H56" s="42">
        <v>0</v>
      </c>
      <c r="I56" s="43">
        <f>ROUND(G56*H56,P4)</f>
        <v>0</v>
      </c>
      <c r="J56" s="37"/>
      <c r="O56" s="44">
        <f>I56*0.21</f>
        <v>0</v>
      </c>
      <c r="P56">
        <v>3</v>
      </c>
    </row>
    <row r="57">
      <c r="A57" s="37" t="s">
        <v>244</v>
      </c>
      <c r="B57" s="45"/>
      <c r="C57" s="46"/>
      <c r="D57" s="46"/>
      <c r="E57" s="47" t="s">
        <v>245</v>
      </c>
      <c r="F57" s="46"/>
      <c r="G57" s="46"/>
      <c r="H57" s="46"/>
      <c r="I57" s="46"/>
      <c r="J57" s="48"/>
    </row>
    <row r="58">
      <c r="A58" s="37" t="s">
        <v>246</v>
      </c>
      <c r="B58" s="45"/>
      <c r="C58" s="46"/>
      <c r="D58" s="46"/>
      <c r="E58" s="49" t="s">
        <v>662</v>
      </c>
      <c r="F58" s="46"/>
      <c r="G58" s="46"/>
      <c r="H58" s="46"/>
      <c r="I58" s="46"/>
      <c r="J58" s="48"/>
    </row>
    <row r="59" ht="120">
      <c r="A59" s="37" t="s">
        <v>248</v>
      </c>
      <c r="B59" s="45"/>
      <c r="C59" s="46"/>
      <c r="D59" s="46"/>
      <c r="E59" s="39" t="s">
        <v>467</v>
      </c>
      <c r="F59" s="46"/>
      <c r="G59" s="46"/>
      <c r="H59" s="46"/>
      <c r="I59" s="46"/>
      <c r="J59" s="48"/>
    </row>
    <row r="60" ht="30">
      <c r="A60" s="37" t="s">
        <v>240</v>
      </c>
      <c r="B60" s="37">
        <v>13</v>
      </c>
      <c r="C60" s="38" t="s">
        <v>731</v>
      </c>
      <c r="D60" s="37" t="s">
        <v>245</v>
      </c>
      <c r="E60" s="39" t="s">
        <v>732</v>
      </c>
      <c r="F60" s="40" t="s">
        <v>733</v>
      </c>
      <c r="G60" s="41">
        <v>0.90000000000000002</v>
      </c>
      <c r="H60" s="42">
        <v>0</v>
      </c>
      <c r="I60" s="43">
        <f>ROUND(G60*H60,P4)</f>
        <v>0</v>
      </c>
      <c r="J60" s="37"/>
      <c r="O60" s="44">
        <f>I60*0.21</f>
        <v>0</v>
      </c>
      <c r="P60">
        <v>3</v>
      </c>
    </row>
    <row r="61">
      <c r="A61" s="37" t="s">
        <v>244</v>
      </c>
      <c r="B61" s="45"/>
      <c r="C61" s="46"/>
      <c r="D61" s="46"/>
      <c r="E61" s="47" t="s">
        <v>245</v>
      </c>
      <c r="F61" s="46"/>
      <c r="G61" s="46"/>
      <c r="H61" s="46"/>
      <c r="I61" s="46"/>
      <c r="J61" s="48"/>
    </row>
    <row r="62">
      <c r="A62" s="37" t="s">
        <v>246</v>
      </c>
      <c r="B62" s="45"/>
      <c r="C62" s="46"/>
      <c r="D62" s="46"/>
      <c r="E62" s="49" t="s">
        <v>662</v>
      </c>
      <c r="F62" s="46"/>
      <c r="G62" s="46"/>
      <c r="H62" s="46"/>
      <c r="I62" s="46"/>
      <c r="J62" s="48"/>
    </row>
    <row r="63" ht="225">
      <c r="A63" s="37" t="s">
        <v>248</v>
      </c>
      <c r="B63" s="45"/>
      <c r="C63" s="46"/>
      <c r="D63" s="46"/>
      <c r="E63" s="39" t="s">
        <v>734</v>
      </c>
      <c r="F63" s="46"/>
      <c r="G63" s="46"/>
      <c r="H63" s="46"/>
      <c r="I63" s="46"/>
      <c r="J63" s="48"/>
    </row>
    <row r="64">
      <c r="A64" s="37" t="s">
        <v>240</v>
      </c>
      <c r="B64" s="37">
        <v>14</v>
      </c>
      <c r="C64" s="38" t="s">
        <v>745</v>
      </c>
      <c r="D64" s="37" t="s">
        <v>245</v>
      </c>
      <c r="E64" s="39" t="s">
        <v>746</v>
      </c>
      <c r="F64" s="40" t="s">
        <v>743</v>
      </c>
      <c r="G64" s="41">
        <v>7.6799999999999997</v>
      </c>
      <c r="H64" s="42">
        <v>0</v>
      </c>
      <c r="I64" s="43">
        <f>ROUND(G64*H64,P4)</f>
        <v>0</v>
      </c>
      <c r="J64" s="37"/>
      <c r="O64" s="44">
        <f>I64*0.21</f>
        <v>0</v>
      </c>
      <c r="P64">
        <v>3</v>
      </c>
    </row>
    <row r="65">
      <c r="A65" s="37" t="s">
        <v>244</v>
      </c>
      <c r="B65" s="45"/>
      <c r="C65" s="46"/>
      <c r="D65" s="46"/>
      <c r="E65" s="47" t="s">
        <v>245</v>
      </c>
      <c r="F65" s="46"/>
      <c r="G65" s="46"/>
      <c r="H65" s="46"/>
      <c r="I65" s="46"/>
      <c r="J65" s="48"/>
    </row>
    <row r="66">
      <c r="A66" s="37" t="s">
        <v>246</v>
      </c>
      <c r="B66" s="45"/>
      <c r="C66" s="46"/>
      <c r="D66" s="46"/>
      <c r="E66" s="49" t="s">
        <v>662</v>
      </c>
      <c r="F66" s="46"/>
      <c r="G66" s="46"/>
      <c r="H66" s="46"/>
      <c r="I66" s="46"/>
      <c r="J66" s="48"/>
    </row>
    <row r="67" ht="225">
      <c r="A67" s="37" t="s">
        <v>248</v>
      </c>
      <c r="B67" s="45"/>
      <c r="C67" s="46"/>
      <c r="D67" s="46"/>
      <c r="E67" s="39" t="s">
        <v>744</v>
      </c>
      <c r="F67" s="46"/>
      <c r="G67" s="46"/>
      <c r="H67" s="46"/>
      <c r="I67" s="46"/>
      <c r="J67" s="48"/>
    </row>
    <row r="68">
      <c r="A68" s="37" t="s">
        <v>240</v>
      </c>
      <c r="B68" s="37">
        <v>15</v>
      </c>
      <c r="C68" s="38" t="s">
        <v>752</v>
      </c>
      <c r="D68" s="37" t="s">
        <v>245</v>
      </c>
      <c r="E68" s="39" t="s">
        <v>753</v>
      </c>
      <c r="F68" s="40" t="s">
        <v>243</v>
      </c>
      <c r="G68" s="41">
        <v>2</v>
      </c>
      <c r="H68" s="42">
        <v>0</v>
      </c>
      <c r="I68" s="43">
        <f>ROUND(G68*H68,P4)</f>
        <v>0</v>
      </c>
      <c r="J68" s="37"/>
      <c r="O68" s="44">
        <f>I68*0.21</f>
        <v>0</v>
      </c>
      <c r="P68">
        <v>3</v>
      </c>
    </row>
    <row r="69">
      <c r="A69" s="37" t="s">
        <v>244</v>
      </c>
      <c r="B69" s="45"/>
      <c r="C69" s="46"/>
      <c r="D69" s="46"/>
      <c r="E69" s="47" t="s">
        <v>245</v>
      </c>
      <c r="F69" s="46"/>
      <c r="G69" s="46"/>
      <c r="H69" s="46"/>
      <c r="I69" s="46"/>
      <c r="J69" s="48"/>
    </row>
    <row r="70">
      <c r="A70" s="37" t="s">
        <v>246</v>
      </c>
      <c r="B70" s="45"/>
      <c r="C70" s="46"/>
      <c r="D70" s="46"/>
      <c r="E70" s="49" t="s">
        <v>662</v>
      </c>
      <c r="F70" s="46"/>
      <c r="G70" s="46"/>
      <c r="H70" s="46"/>
      <c r="I70" s="46"/>
      <c r="J70" s="48"/>
    </row>
    <row r="71" ht="180">
      <c r="A71" s="37" t="s">
        <v>248</v>
      </c>
      <c r="B71" s="45"/>
      <c r="C71" s="46"/>
      <c r="D71" s="46"/>
      <c r="E71" s="39" t="s">
        <v>754</v>
      </c>
      <c r="F71" s="46"/>
      <c r="G71" s="46"/>
      <c r="H71" s="46"/>
      <c r="I71" s="46"/>
      <c r="J71" s="48"/>
    </row>
    <row r="72">
      <c r="A72" s="37" t="s">
        <v>240</v>
      </c>
      <c r="B72" s="37">
        <v>16</v>
      </c>
      <c r="C72" s="38" t="s">
        <v>983</v>
      </c>
      <c r="D72" s="37" t="s">
        <v>245</v>
      </c>
      <c r="E72" s="39" t="s">
        <v>984</v>
      </c>
      <c r="F72" s="40" t="s">
        <v>243</v>
      </c>
      <c r="G72" s="41">
        <v>2</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662</v>
      </c>
      <c r="F74" s="46"/>
      <c r="G74" s="46"/>
      <c r="H74" s="46"/>
      <c r="I74" s="46"/>
      <c r="J74" s="48"/>
    </row>
    <row r="75" ht="150">
      <c r="A75" s="37" t="s">
        <v>248</v>
      </c>
      <c r="B75" s="45"/>
      <c r="C75" s="46"/>
      <c r="D75" s="46"/>
      <c r="E75" s="39" t="s">
        <v>379</v>
      </c>
      <c r="F75" s="46"/>
      <c r="G75" s="46"/>
      <c r="H75" s="46"/>
      <c r="I75" s="46"/>
      <c r="J75" s="48"/>
    </row>
    <row r="76">
      <c r="A76" s="37" t="s">
        <v>240</v>
      </c>
      <c r="B76" s="37">
        <v>17</v>
      </c>
      <c r="C76" s="38" t="s">
        <v>759</v>
      </c>
      <c r="D76" s="37" t="s">
        <v>245</v>
      </c>
      <c r="E76" s="39" t="s">
        <v>760</v>
      </c>
      <c r="F76" s="40" t="s">
        <v>354</v>
      </c>
      <c r="G76" s="41">
        <v>65</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662</v>
      </c>
      <c r="F78" s="46"/>
      <c r="G78" s="46"/>
      <c r="H78" s="46"/>
      <c r="I78" s="46"/>
      <c r="J78" s="48"/>
    </row>
    <row r="79" ht="225">
      <c r="A79" s="37" t="s">
        <v>248</v>
      </c>
      <c r="B79" s="45"/>
      <c r="C79" s="46"/>
      <c r="D79" s="46"/>
      <c r="E79" s="39" t="s">
        <v>761</v>
      </c>
      <c r="F79" s="46"/>
      <c r="G79" s="46"/>
      <c r="H79" s="46"/>
      <c r="I79" s="46"/>
      <c r="J79" s="48"/>
    </row>
    <row r="80">
      <c r="A80" s="37" t="s">
        <v>240</v>
      </c>
      <c r="B80" s="37">
        <v>18</v>
      </c>
      <c r="C80" s="38" t="s">
        <v>764</v>
      </c>
      <c r="D80" s="37" t="s">
        <v>245</v>
      </c>
      <c r="E80" s="39" t="s">
        <v>765</v>
      </c>
      <c r="F80" s="40" t="s">
        <v>766</v>
      </c>
      <c r="G80" s="41">
        <v>1</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662</v>
      </c>
      <c r="F82" s="46"/>
      <c r="G82" s="46"/>
      <c r="H82" s="46"/>
      <c r="I82" s="46"/>
      <c r="J82" s="48"/>
    </row>
    <row r="83" ht="165">
      <c r="A83" s="37" t="s">
        <v>248</v>
      </c>
      <c r="B83" s="45"/>
      <c r="C83" s="46"/>
      <c r="D83" s="46"/>
      <c r="E83" s="39" t="s">
        <v>767</v>
      </c>
      <c r="F83" s="46"/>
      <c r="G83" s="46"/>
      <c r="H83" s="46"/>
      <c r="I83" s="46"/>
      <c r="J83" s="48"/>
    </row>
    <row r="84">
      <c r="A84" s="37" t="s">
        <v>240</v>
      </c>
      <c r="B84" s="37">
        <v>19</v>
      </c>
      <c r="C84" s="38" t="s">
        <v>768</v>
      </c>
      <c r="D84" s="37" t="s">
        <v>245</v>
      </c>
      <c r="E84" s="39" t="s">
        <v>769</v>
      </c>
      <c r="F84" s="40" t="s">
        <v>354</v>
      </c>
      <c r="G84" s="41">
        <v>65</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662</v>
      </c>
      <c r="F86" s="46"/>
      <c r="G86" s="46"/>
      <c r="H86" s="46"/>
      <c r="I86" s="46"/>
      <c r="J86" s="48"/>
    </row>
    <row r="87" ht="165">
      <c r="A87" s="37" t="s">
        <v>248</v>
      </c>
      <c r="B87" s="45"/>
      <c r="C87" s="46"/>
      <c r="D87" s="46"/>
      <c r="E87" s="39" t="s">
        <v>770</v>
      </c>
      <c r="F87" s="46"/>
      <c r="G87" s="46"/>
      <c r="H87" s="46"/>
      <c r="I87" s="46"/>
      <c r="J87" s="48"/>
    </row>
    <row r="88" ht="30">
      <c r="A88" s="37" t="s">
        <v>240</v>
      </c>
      <c r="B88" s="37">
        <v>20</v>
      </c>
      <c r="C88" s="38" t="s">
        <v>781</v>
      </c>
      <c r="D88" s="37" t="s">
        <v>245</v>
      </c>
      <c r="E88" s="39" t="s">
        <v>782</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662</v>
      </c>
      <c r="F90" s="46"/>
      <c r="G90" s="46"/>
      <c r="H90" s="46"/>
      <c r="I90" s="46"/>
      <c r="J90" s="48"/>
    </row>
    <row r="91" ht="180">
      <c r="A91" s="37" t="s">
        <v>248</v>
      </c>
      <c r="B91" s="45"/>
      <c r="C91" s="46"/>
      <c r="D91" s="46"/>
      <c r="E91" s="39" t="s">
        <v>754</v>
      </c>
      <c r="F91" s="46"/>
      <c r="G91" s="46"/>
      <c r="H91" s="46"/>
      <c r="I91" s="46"/>
      <c r="J91" s="48"/>
    </row>
    <row r="92">
      <c r="A92" s="37" t="s">
        <v>240</v>
      </c>
      <c r="B92" s="37">
        <v>21</v>
      </c>
      <c r="C92" s="38" t="s">
        <v>783</v>
      </c>
      <c r="D92" s="37" t="s">
        <v>245</v>
      </c>
      <c r="E92" s="39" t="s">
        <v>784</v>
      </c>
      <c r="F92" s="40" t="s">
        <v>243</v>
      </c>
      <c r="G92" s="41">
        <v>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662</v>
      </c>
      <c r="F94" s="46"/>
      <c r="G94" s="46"/>
      <c r="H94" s="46"/>
      <c r="I94" s="46"/>
      <c r="J94" s="48"/>
    </row>
    <row r="95" ht="150">
      <c r="A95" s="37" t="s">
        <v>248</v>
      </c>
      <c r="B95" s="45"/>
      <c r="C95" s="46"/>
      <c r="D95" s="46"/>
      <c r="E95" s="39" t="s">
        <v>379</v>
      </c>
      <c r="F95" s="46"/>
      <c r="G95" s="46"/>
      <c r="H95" s="46"/>
      <c r="I95" s="46"/>
      <c r="J95" s="48"/>
    </row>
    <row r="96">
      <c r="A96" s="37" t="s">
        <v>240</v>
      </c>
      <c r="B96" s="37">
        <v>22</v>
      </c>
      <c r="C96" s="38" t="s">
        <v>785</v>
      </c>
      <c r="D96" s="37" t="s">
        <v>245</v>
      </c>
      <c r="E96" s="39" t="s">
        <v>786</v>
      </c>
      <c r="F96" s="40" t="s">
        <v>243</v>
      </c>
      <c r="G96" s="41">
        <v>2</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662</v>
      </c>
      <c r="F98" s="46"/>
      <c r="G98" s="46"/>
      <c r="H98" s="46"/>
      <c r="I98" s="46"/>
      <c r="J98" s="48"/>
    </row>
    <row r="99" ht="180">
      <c r="A99" s="37" t="s">
        <v>248</v>
      </c>
      <c r="B99" s="45"/>
      <c r="C99" s="46"/>
      <c r="D99" s="46"/>
      <c r="E99" s="39" t="s">
        <v>754</v>
      </c>
      <c r="F99" s="46"/>
      <c r="G99" s="46"/>
      <c r="H99" s="46"/>
      <c r="I99" s="46"/>
      <c r="J99" s="48"/>
    </row>
    <row r="100">
      <c r="A100" s="37" t="s">
        <v>240</v>
      </c>
      <c r="B100" s="37">
        <v>23</v>
      </c>
      <c r="C100" s="38" t="s">
        <v>787</v>
      </c>
      <c r="D100" s="37" t="s">
        <v>245</v>
      </c>
      <c r="E100" s="39" t="s">
        <v>788</v>
      </c>
      <c r="F100" s="40" t="s">
        <v>243</v>
      </c>
      <c r="G100" s="41">
        <v>2</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662</v>
      </c>
      <c r="F102" s="46"/>
      <c r="G102" s="46"/>
      <c r="H102" s="46"/>
      <c r="I102" s="46"/>
      <c r="J102" s="48"/>
    </row>
    <row r="103" ht="150">
      <c r="A103" s="37" t="s">
        <v>248</v>
      </c>
      <c r="B103" s="45"/>
      <c r="C103" s="46"/>
      <c r="D103" s="46"/>
      <c r="E103" s="39" t="s">
        <v>379</v>
      </c>
      <c r="F103" s="46"/>
      <c r="G103" s="46"/>
      <c r="H103" s="46"/>
      <c r="I103" s="46"/>
      <c r="J103" s="48"/>
    </row>
    <row r="104">
      <c r="A104" s="37" t="s">
        <v>240</v>
      </c>
      <c r="B104" s="37">
        <v>24</v>
      </c>
      <c r="C104" s="38" t="s">
        <v>1381</v>
      </c>
      <c r="D104" s="37" t="s">
        <v>238</v>
      </c>
      <c r="E104" s="39" t="s">
        <v>1382</v>
      </c>
      <c r="F104" s="40" t="s">
        <v>243</v>
      </c>
      <c r="G104" s="41">
        <v>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662</v>
      </c>
      <c r="F106" s="46"/>
      <c r="G106" s="46"/>
      <c r="H106" s="46"/>
      <c r="I106" s="46"/>
      <c r="J106" s="48"/>
    </row>
    <row r="107" ht="180">
      <c r="A107" s="37" t="s">
        <v>248</v>
      </c>
      <c r="B107" s="45"/>
      <c r="C107" s="46"/>
      <c r="D107" s="46"/>
      <c r="E107" s="39" t="s">
        <v>488</v>
      </c>
      <c r="F107" s="46"/>
      <c r="G107" s="46"/>
      <c r="H107" s="46"/>
      <c r="I107" s="46"/>
      <c r="J107" s="48"/>
    </row>
    <row r="108">
      <c r="A108" s="37" t="s">
        <v>240</v>
      </c>
      <c r="B108" s="37">
        <v>25</v>
      </c>
      <c r="C108" s="38" t="s">
        <v>805</v>
      </c>
      <c r="D108" s="37" t="s">
        <v>245</v>
      </c>
      <c r="E108" s="39" t="s">
        <v>806</v>
      </c>
      <c r="F108" s="40" t="s">
        <v>243</v>
      </c>
      <c r="G108" s="41">
        <v>1</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662</v>
      </c>
      <c r="F110" s="46"/>
      <c r="G110" s="46"/>
      <c r="H110" s="46"/>
      <c r="I110" s="46"/>
      <c r="J110" s="48"/>
    </row>
    <row r="111" ht="150">
      <c r="A111" s="37" t="s">
        <v>248</v>
      </c>
      <c r="B111" s="45"/>
      <c r="C111" s="46"/>
      <c r="D111" s="46"/>
      <c r="E111" s="39" t="s">
        <v>379</v>
      </c>
      <c r="F111" s="46"/>
      <c r="G111" s="46"/>
      <c r="H111" s="46"/>
      <c r="I111" s="46"/>
      <c r="J111" s="48"/>
    </row>
    <row r="112">
      <c r="A112" s="37" t="s">
        <v>240</v>
      </c>
      <c r="B112" s="37">
        <v>26</v>
      </c>
      <c r="C112" s="38" t="s">
        <v>813</v>
      </c>
      <c r="D112" s="37" t="s">
        <v>245</v>
      </c>
      <c r="E112" s="39" t="s">
        <v>814</v>
      </c>
      <c r="F112" s="40" t="s">
        <v>243</v>
      </c>
      <c r="G112" s="41">
        <v>2</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662</v>
      </c>
      <c r="F114" s="46"/>
      <c r="G114" s="46"/>
      <c r="H114" s="46"/>
      <c r="I114" s="46"/>
      <c r="J114" s="48"/>
    </row>
    <row r="115" ht="180">
      <c r="A115" s="37" t="s">
        <v>248</v>
      </c>
      <c r="B115" s="45"/>
      <c r="C115" s="46"/>
      <c r="D115" s="46"/>
      <c r="E115" s="39" t="s">
        <v>488</v>
      </c>
      <c r="F115" s="46"/>
      <c r="G115" s="46"/>
      <c r="H115" s="46"/>
      <c r="I115" s="46"/>
      <c r="J115" s="48"/>
    </row>
    <row r="116">
      <c r="A116" s="37" t="s">
        <v>240</v>
      </c>
      <c r="B116" s="37">
        <v>27</v>
      </c>
      <c r="C116" s="38" t="s">
        <v>815</v>
      </c>
      <c r="D116" s="37" t="s">
        <v>245</v>
      </c>
      <c r="E116" s="39" t="s">
        <v>816</v>
      </c>
      <c r="F116" s="40" t="s">
        <v>243</v>
      </c>
      <c r="G116" s="41">
        <v>2</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662</v>
      </c>
      <c r="F118" s="46"/>
      <c r="G118" s="46"/>
      <c r="H118" s="46"/>
      <c r="I118" s="46"/>
      <c r="J118" s="48"/>
    </row>
    <row r="119" ht="150">
      <c r="A119" s="37" t="s">
        <v>248</v>
      </c>
      <c r="B119" s="45"/>
      <c r="C119" s="46"/>
      <c r="D119" s="46"/>
      <c r="E119" s="39" t="s">
        <v>379</v>
      </c>
      <c r="F119" s="46"/>
      <c r="G119" s="46"/>
      <c r="H119" s="46"/>
      <c r="I119" s="46"/>
      <c r="J119" s="48"/>
    </row>
    <row r="120">
      <c r="A120" s="37" t="s">
        <v>240</v>
      </c>
      <c r="B120" s="37">
        <v>28</v>
      </c>
      <c r="C120" s="38" t="s">
        <v>1351</v>
      </c>
      <c r="D120" s="37" t="s">
        <v>245</v>
      </c>
      <c r="E120" s="39" t="s">
        <v>1352</v>
      </c>
      <c r="F120" s="40" t="s">
        <v>243</v>
      </c>
      <c r="G120" s="41">
        <v>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662</v>
      </c>
      <c r="F122" s="46"/>
      <c r="G122" s="46"/>
      <c r="H122" s="46"/>
      <c r="I122" s="46"/>
      <c r="J122" s="48"/>
    </row>
    <row r="123" ht="180">
      <c r="A123" s="37" t="s">
        <v>248</v>
      </c>
      <c r="B123" s="45"/>
      <c r="C123" s="46"/>
      <c r="D123" s="46"/>
      <c r="E123" s="39" t="s">
        <v>488</v>
      </c>
      <c r="F123" s="46"/>
      <c r="G123" s="46"/>
      <c r="H123" s="46"/>
      <c r="I123" s="46"/>
      <c r="J123" s="48"/>
    </row>
    <row r="124">
      <c r="A124" s="37" t="s">
        <v>240</v>
      </c>
      <c r="B124" s="37">
        <v>29</v>
      </c>
      <c r="C124" s="38" t="s">
        <v>1353</v>
      </c>
      <c r="D124" s="37" t="s">
        <v>245</v>
      </c>
      <c r="E124" s="39" t="s">
        <v>1354</v>
      </c>
      <c r="F124" s="40" t="s">
        <v>243</v>
      </c>
      <c r="G124" s="41">
        <v>4</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662</v>
      </c>
      <c r="F126" s="46"/>
      <c r="G126" s="46"/>
      <c r="H126" s="46"/>
      <c r="I126" s="46"/>
      <c r="J126" s="48"/>
    </row>
    <row r="127" ht="150">
      <c r="A127" s="37" t="s">
        <v>248</v>
      </c>
      <c r="B127" s="45"/>
      <c r="C127" s="46"/>
      <c r="D127" s="46"/>
      <c r="E127" s="39" t="s">
        <v>379</v>
      </c>
      <c r="F127" s="46"/>
      <c r="G127" s="46"/>
      <c r="H127" s="46"/>
      <c r="I127" s="46"/>
      <c r="J127" s="48"/>
    </row>
    <row r="128">
      <c r="A128" s="37" t="s">
        <v>240</v>
      </c>
      <c r="B128" s="37">
        <v>30</v>
      </c>
      <c r="C128" s="38" t="s">
        <v>829</v>
      </c>
      <c r="D128" s="37" t="s">
        <v>245</v>
      </c>
      <c r="E128" s="39" t="s">
        <v>830</v>
      </c>
      <c r="F128" s="40" t="s">
        <v>243</v>
      </c>
      <c r="G128" s="41">
        <v>2</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662</v>
      </c>
      <c r="F130" s="46"/>
      <c r="G130" s="46"/>
      <c r="H130" s="46"/>
      <c r="I130" s="46"/>
      <c r="J130" s="48"/>
    </row>
    <row r="131" ht="180">
      <c r="A131" s="37" t="s">
        <v>248</v>
      </c>
      <c r="B131" s="45"/>
      <c r="C131" s="46"/>
      <c r="D131" s="46"/>
      <c r="E131" s="39" t="s">
        <v>488</v>
      </c>
      <c r="F131" s="46"/>
      <c r="G131" s="46"/>
      <c r="H131" s="46"/>
      <c r="I131" s="46"/>
      <c r="J131" s="48"/>
    </row>
    <row r="132">
      <c r="A132" s="37" t="s">
        <v>240</v>
      </c>
      <c r="B132" s="37">
        <v>31</v>
      </c>
      <c r="C132" s="38" t="s">
        <v>831</v>
      </c>
      <c r="D132" s="37" t="s">
        <v>245</v>
      </c>
      <c r="E132" s="39" t="s">
        <v>832</v>
      </c>
      <c r="F132" s="40" t="s">
        <v>243</v>
      </c>
      <c r="G132" s="41">
        <v>2</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662</v>
      </c>
      <c r="F134" s="46"/>
      <c r="G134" s="46"/>
      <c r="H134" s="46"/>
      <c r="I134" s="46"/>
      <c r="J134" s="48"/>
    </row>
    <row r="135" ht="150">
      <c r="A135" s="37" t="s">
        <v>248</v>
      </c>
      <c r="B135" s="45"/>
      <c r="C135" s="46"/>
      <c r="D135" s="46"/>
      <c r="E135" s="39" t="s">
        <v>379</v>
      </c>
      <c r="F135" s="46"/>
      <c r="G135" s="46"/>
      <c r="H135" s="46"/>
      <c r="I135" s="46"/>
      <c r="J135" s="48"/>
    </row>
    <row r="136">
      <c r="A136" s="37" t="s">
        <v>240</v>
      </c>
      <c r="B136" s="37">
        <v>32</v>
      </c>
      <c r="C136" s="38" t="s">
        <v>833</v>
      </c>
      <c r="D136" s="37" t="s">
        <v>245</v>
      </c>
      <c r="E136" s="39" t="s">
        <v>834</v>
      </c>
      <c r="F136" s="40" t="s">
        <v>243</v>
      </c>
      <c r="G136" s="41">
        <v>1</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662</v>
      </c>
      <c r="F138" s="46"/>
      <c r="G138" s="46"/>
      <c r="H138" s="46"/>
      <c r="I138" s="46"/>
      <c r="J138" s="48"/>
    </row>
    <row r="139" ht="180">
      <c r="A139" s="37" t="s">
        <v>248</v>
      </c>
      <c r="B139" s="45"/>
      <c r="C139" s="46"/>
      <c r="D139" s="46"/>
      <c r="E139" s="39" t="s">
        <v>488</v>
      </c>
      <c r="F139" s="46"/>
      <c r="G139" s="46"/>
      <c r="H139" s="46"/>
      <c r="I139" s="46"/>
      <c r="J139" s="48"/>
    </row>
    <row r="140">
      <c r="A140" s="37" t="s">
        <v>240</v>
      </c>
      <c r="B140" s="37">
        <v>33</v>
      </c>
      <c r="C140" s="38" t="s">
        <v>835</v>
      </c>
      <c r="D140" s="37" t="s">
        <v>245</v>
      </c>
      <c r="E140" s="39" t="s">
        <v>836</v>
      </c>
      <c r="F140" s="40" t="s">
        <v>243</v>
      </c>
      <c r="G140" s="41">
        <v>1</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662</v>
      </c>
      <c r="F142" s="46"/>
      <c r="G142" s="46"/>
      <c r="H142" s="46"/>
      <c r="I142" s="46"/>
      <c r="J142" s="48"/>
    </row>
    <row r="143" ht="150">
      <c r="A143" s="37" t="s">
        <v>248</v>
      </c>
      <c r="B143" s="45"/>
      <c r="C143" s="46"/>
      <c r="D143" s="46"/>
      <c r="E143" s="39" t="s">
        <v>379</v>
      </c>
      <c r="F143" s="46"/>
      <c r="G143" s="46"/>
      <c r="H143" s="46"/>
      <c r="I143" s="46"/>
      <c r="J143" s="48"/>
    </row>
    <row r="144">
      <c r="A144" s="37" t="s">
        <v>240</v>
      </c>
      <c r="B144" s="37">
        <v>34</v>
      </c>
      <c r="C144" s="38" t="s">
        <v>1003</v>
      </c>
      <c r="D144" s="37" t="s">
        <v>245</v>
      </c>
      <c r="E144" s="39" t="s">
        <v>1004</v>
      </c>
      <c r="F144" s="40" t="s">
        <v>243</v>
      </c>
      <c r="G144" s="41">
        <v>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662</v>
      </c>
      <c r="F146" s="46"/>
      <c r="G146" s="46"/>
      <c r="H146" s="46"/>
      <c r="I146" s="46"/>
      <c r="J146" s="48"/>
    </row>
    <row r="147" ht="180">
      <c r="A147" s="37" t="s">
        <v>248</v>
      </c>
      <c r="B147" s="45"/>
      <c r="C147" s="46"/>
      <c r="D147" s="46"/>
      <c r="E147" s="39" t="s">
        <v>488</v>
      </c>
      <c r="F147" s="46"/>
      <c r="G147" s="46"/>
      <c r="H147" s="46"/>
      <c r="I147" s="46"/>
      <c r="J147" s="48"/>
    </row>
    <row r="148">
      <c r="A148" s="37" t="s">
        <v>240</v>
      </c>
      <c r="B148" s="37">
        <v>35</v>
      </c>
      <c r="C148" s="38" t="s">
        <v>1005</v>
      </c>
      <c r="D148" s="37" t="s">
        <v>245</v>
      </c>
      <c r="E148" s="39" t="s">
        <v>1006</v>
      </c>
      <c r="F148" s="40" t="s">
        <v>243</v>
      </c>
      <c r="G148" s="41">
        <v>1</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662</v>
      </c>
      <c r="F150" s="46"/>
      <c r="G150" s="46"/>
      <c r="H150" s="46"/>
      <c r="I150" s="46"/>
      <c r="J150" s="48"/>
    </row>
    <row r="151" ht="150">
      <c r="A151" s="37" t="s">
        <v>248</v>
      </c>
      <c r="B151" s="45"/>
      <c r="C151" s="46"/>
      <c r="D151" s="46"/>
      <c r="E151" s="39" t="s">
        <v>379</v>
      </c>
      <c r="F151" s="46"/>
      <c r="G151" s="46"/>
      <c r="H151" s="46"/>
      <c r="I151" s="46"/>
      <c r="J151" s="48"/>
    </row>
    <row r="152">
      <c r="A152" s="37" t="s">
        <v>240</v>
      </c>
      <c r="B152" s="37">
        <v>36</v>
      </c>
      <c r="C152" s="38" t="s">
        <v>837</v>
      </c>
      <c r="D152" s="37" t="s">
        <v>245</v>
      </c>
      <c r="E152" s="39" t="s">
        <v>838</v>
      </c>
      <c r="F152" s="40" t="s">
        <v>243</v>
      </c>
      <c r="G152" s="41">
        <v>4</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662</v>
      </c>
      <c r="F154" s="46"/>
      <c r="G154" s="46"/>
      <c r="H154" s="46"/>
      <c r="I154" s="46"/>
      <c r="J154" s="48"/>
    </row>
    <row r="155" ht="180">
      <c r="A155" s="37" t="s">
        <v>248</v>
      </c>
      <c r="B155" s="45"/>
      <c r="C155" s="46"/>
      <c r="D155" s="46"/>
      <c r="E155" s="39" t="s">
        <v>488</v>
      </c>
      <c r="F155" s="46"/>
      <c r="G155" s="46"/>
      <c r="H155" s="46"/>
      <c r="I155" s="46"/>
      <c r="J155" s="48"/>
    </row>
    <row r="156">
      <c r="A156" s="37" t="s">
        <v>240</v>
      </c>
      <c r="B156" s="37">
        <v>37</v>
      </c>
      <c r="C156" s="38" t="s">
        <v>839</v>
      </c>
      <c r="D156" s="37" t="s">
        <v>245</v>
      </c>
      <c r="E156" s="39" t="s">
        <v>840</v>
      </c>
      <c r="F156" s="40" t="s">
        <v>243</v>
      </c>
      <c r="G156" s="41">
        <v>4</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662</v>
      </c>
      <c r="F158" s="46"/>
      <c r="G158" s="46"/>
      <c r="H158" s="46"/>
      <c r="I158" s="46"/>
      <c r="J158" s="48"/>
    </row>
    <row r="159" ht="150">
      <c r="A159" s="37" t="s">
        <v>248</v>
      </c>
      <c r="B159" s="45"/>
      <c r="C159" s="46"/>
      <c r="D159" s="46"/>
      <c r="E159" s="39" t="s">
        <v>379</v>
      </c>
      <c r="F159" s="46"/>
      <c r="G159" s="46"/>
      <c r="H159" s="46"/>
      <c r="I159" s="46"/>
      <c r="J159" s="48"/>
    </row>
    <row r="160">
      <c r="A160" s="37" t="s">
        <v>240</v>
      </c>
      <c r="B160" s="37">
        <v>38</v>
      </c>
      <c r="C160" s="38" t="s">
        <v>841</v>
      </c>
      <c r="D160" s="37" t="s">
        <v>245</v>
      </c>
      <c r="E160" s="39" t="s">
        <v>842</v>
      </c>
      <c r="F160" s="40" t="s">
        <v>243</v>
      </c>
      <c r="G160" s="41">
        <v>40</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c r="A162" s="37" t="s">
        <v>246</v>
      </c>
      <c r="B162" s="45"/>
      <c r="C162" s="46"/>
      <c r="D162" s="46"/>
      <c r="E162" s="49" t="s">
        <v>662</v>
      </c>
      <c r="F162" s="46"/>
      <c r="G162" s="46"/>
      <c r="H162" s="46"/>
      <c r="I162" s="46"/>
      <c r="J162" s="48"/>
    </row>
    <row r="163" ht="180">
      <c r="A163" s="37" t="s">
        <v>248</v>
      </c>
      <c r="B163" s="45"/>
      <c r="C163" s="46"/>
      <c r="D163" s="46"/>
      <c r="E163" s="39" t="s">
        <v>488</v>
      </c>
      <c r="F163" s="46"/>
      <c r="G163" s="46"/>
      <c r="H163" s="46"/>
      <c r="I163" s="46"/>
      <c r="J163" s="48"/>
    </row>
    <row r="164">
      <c r="A164" s="37" t="s">
        <v>240</v>
      </c>
      <c r="B164" s="37">
        <v>39</v>
      </c>
      <c r="C164" s="38" t="s">
        <v>843</v>
      </c>
      <c r="D164" s="37" t="s">
        <v>245</v>
      </c>
      <c r="E164" s="39" t="s">
        <v>844</v>
      </c>
      <c r="F164" s="40" t="s">
        <v>243</v>
      </c>
      <c r="G164" s="41">
        <v>40</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c r="A166" s="37" t="s">
        <v>246</v>
      </c>
      <c r="B166" s="45"/>
      <c r="C166" s="46"/>
      <c r="D166" s="46"/>
      <c r="E166" s="49" t="s">
        <v>662</v>
      </c>
      <c r="F166" s="46"/>
      <c r="G166" s="46"/>
      <c r="H166" s="46"/>
      <c r="I166" s="46"/>
      <c r="J166" s="48"/>
    </row>
    <row r="167" ht="150">
      <c r="A167" s="37" t="s">
        <v>248</v>
      </c>
      <c r="B167" s="45"/>
      <c r="C167" s="46"/>
      <c r="D167" s="46"/>
      <c r="E167" s="39" t="s">
        <v>379</v>
      </c>
      <c r="F167" s="46"/>
      <c r="G167" s="46"/>
      <c r="H167" s="46"/>
      <c r="I167" s="46"/>
      <c r="J167" s="48"/>
    </row>
    <row r="168">
      <c r="A168" s="37" t="s">
        <v>240</v>
      </c>
      <c r="B168" s="37">
        <v>40</v>
      </c>
      <c r="C168" s="38" t="s">
        <v>380</v>
      </c>
      <c r="D168" s="37" t="s">
        <v>245</v>
      </c>
      <c r="E168" s="39" t="s">
        <v>381</v>
      </c>
      <c r="F168" s="40" t="s">
        <v>243</v>
      </c>
      <c r="G168" s="41">
        <v>2</v>
      </c>
      <c r="H168" s="42">
        <v>0</v>
      </c>
      <c r="I168" s="43">
        <f>ROUND(G168*H168,P4)</f>
        <v>0</v>
      </c>
      <c r="J168" s="37"/>
      <c r="O168" s="44">
        <f>I168*0.21</f>
        <v>0</v>
      </c>
      <c r="P168">
        <v>3</v>
      </c>
    </row>
    <row r="169">
      <c r="A169" s="37" t="s">
        <v>244</v>
      </c>
      <c r="B169" s="45"/>
      <c r="C169" s="46"/>
      <c r="D169" s="46"/>
      <c r="E169" s="47" t="s">
        <v>245</v>
      </c>
      <c r="F169" s="46"/>
      <c r="G169" s="46"/>
      <c r="H169" s="46"/>
      <c r="I169" s="46"/>
      <c r="J169" s="48"/>
    </row>
    <row r="170">
      <c r="A170" s="37" t="s">
        <v>246</v>
      </c>
      <c r="B170" s="45"/>
      <c r="C170" s="46"/>
      <c r="D170" s="46"/>
      <c r="E170" s="49" t="s">
        <v>662</v>
      </c>
      <c r="F170" s="46"/>
      <c r="G170" s="46"/>
      <c r="H170" s="46"/>
      <c r="I170" s="46"/>
      <c r="J170" s="48"/>
    </row>
    <row r="171" ht="150">
      <c r="A171" s="37" t="s">
        <v>248</v>
      </c>
      <c r="B171" s="45"/>
      <c r="C171" s="46"/>
      <c r="D171" s="46"/>
      <c r="E171" s="39" t="s">
        <v>382</v>
      </c>
      <c r="F171" s="46"/>
      <c r="G171" s="46"/>
      <c r="H171" s="46"/>
      <c r="I171" s="46"/>
      <c r="J171" s="48"/>
    </row>
    <row r="172">
      <c r="A172" s="37" t="s">
        <v>240</v>
      </c>
      <c r="B172" s="37">
        <v>41</v>
      </c>
      <c r="C172" s="38" t="s">
        <v>858</v>
      </c>
      <c r="D172" s="37" t="s">
        <v>245</v>
      </c>
      <c r="E172" s="39" t="s">
        <v>859</v>
      </c>
      <c r="F172" s="40" t="s">
        <v>243</v>
      </c>
      <c r="G172" s="41">
        <v>2</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662</v>
      </c>
      <c r="F174" s="46"/>
      <c r="G174" s="46"/>
      <c r="H174" s="46"/>
      <c r="I174" s="46"/>
      <c r="J174" s="48"/>
    </row>
    <row r="175" ht="150">
      <c r="A175" s="37" t="s">
        <v>248</v>
      </c>
      <c r="B175" s="45"/>
      <c r="C175" s="46"/>
      <c r="D175" s="46"/>
      <c r="E175" s="39" t="s">
        <v>382</v>
      </c>
      <c r="F175" s="46"/>
      <c r="G175" s="46"/>
      <c r="H175" s="46"/>
      <c r="I175" s="46"/>
      <c r="J175" s="48"/>
    </row>
    <row r="176">
      <c r="A176" s="37" t="s">
        <v>240</v>
      </c>
      <c r="B176" s="37">
        <v>42</v>
      </c>
      <c r="C176" s="38" t="s">
        <v>862</v>
      </c>
      <c r="D176" s="37" t="s">
        <v>245</v>
      </c>
      <c r="E176" s="39" t="s">
        <v>863</v>
      </c>
      <c r="F176" s="40" t="s">
        <v>243</v>
      </c>
      <c r="G176" s="41">
        <v>2</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c r="A178" s="37" t="s">
        <v>246</v>
      </c>
      <c r="B178" s="45"/>
      <c r="C178" s="46"/>
      <c r="D178" s="46"/>
      <c r="E178" s="49" t="s">
        <v>662</v>
      </c>
      <c r="F178" s="46"/>
      <c r="G178" s="46"/>
      <c r="H178" s="46"/>
      <c r="I178" s="46"/>
      <c r="J178" s="48"/>
    </row>
    <row r="179" ht="150">
      <c r="A179" s="37" t="s">
        <v>248</v>
      </c>
      <c r="B179" s="45"/>
      <c r="C179" s="46"/>
      <c r="D179" s="46"/>
      <c r="E179" s="39" t="s">
        <v>382</v>
      </c>
      <c r="F179" s="46"/>
      <c r="G179" s="46"/>
      <c r="H179" s="46"/>
      <c r="I179" s="46"/>
      <c r="J179" s="48"/>
    </row>
    <row r="180">
      <c r="A180" s="37" t="s">
        <v>240</v>
      </c>
      <c r="B180" s="37">
        <v>43</v>
      </c>
      <c r="C180" s="38" t="s">
        <v>880</v>
      </c>
      <c r="D180" s="37" t="s">
        <v>245</v>
      </c>
      <c r="E180" s="39" t="s">
        <v>881</v>
      </c>
      <c r="F180" s="40" t="s">
        <v>243</v>
      </c>
      <c r="G180" s="41">
        <v>1</v>
      </c>
      <c r="H180" s="42">
        <v>0</v>
      </c>
      <c r="I180" s="43">
        <f>ROUND(G180*H180,P4)</f>
        <v>0</v>
      </c>
      <c r="J180" s="37"/>
      <c r="O180" s="44">
        <f>I180*0.21</f>
        <v>0</v>
      </c>
      <c r="P180">
        <v>3</v>
      </c>
    </row>
    <row r="181">
      <c r="A181" s="37" t="s">
        <v>244</v>
      </c>
      <c r="B181" s="45"/>
      <c r="C181" s="46"/>
      <c r="D181" s="46"/>
      <c r="E181" s="47" t="s">
        <v>245</v>
      </c>
      <c r="F181" s="46"/>
      <c r="G181" s="46"/>
      <c r="H181" s="46"/>
      <c r="I181" s="46"/>
      <c r="J181" s="48"/>
    </row>
    <row r="182">
      <c r="A182" s="37" t="s">
        <v>246</v>
      </c>
      <c r="B182" s="45"/>
      <c r="C182" s="46"/>
      <c r="D182" s="46"/>
      <c r="E182" s="49" t="s">
        <v>662</v>
      </c>
      <c r="F182" s="46"/>
      <c r="G182" s="46"/>
      <c r="H182" s="46"/>
      <c r="I182" s="46"/>
      <c r="J182" s="48"/>
    </row>
    <row r="183" ht="150">
      <c r="A183" s="37" t="s">
        <v>248</v>
      </c>
      <c r="B183" s="45"/>
      <c r="C183" s="46"/>
      <c r="D183" s="46"/>
      <c r="E183" s="39" t="s">
        <v>882</v>
      </c>
      <c r="F183" s="46"/>
      <c r="G183" s="46"/>
      <c r="H183" s="46"/>
      <c r="I183" s="46"/>
      <c r="J183" s="48"/>
    </row>
    <row r="184">
      <c r="A184" s="37" t="s">
        <v>240</v>
      </c>
      <c r="B184" s="37">
        <v>44</v>
      </c>
      <c r="C184" s="38" t="s">
        <v>883</v>
      </c>
      <c r="D184" s="37" t="s">
        <v>245</v>
      </c>
      <c r="E184" s="39" t="s">
        <v>884</v>
      </c>
      <c r="F184" s="40" t="s">
        <v>243</v>
      </c>
      <c r="G184" s="41">
        <v>1</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c r="A186" s="37" t="s">
        <v>246</v>
      </c>
      <c r="B186" s="45"/>
      <c r="C186" s="46"/>
      <c r="D186" s="46"/>
      <c r="E186" s="49" t="s">
        <v>662</v>
      </c>
      <c r="F186" s="46"/>
      <c r="G186" s="46"/>
      <c r="H186" s="46"/>
      <c r="I186" s="46"/>
      <c r="J186" s="48"/>
    </row>
    <row r="187" ht="150">
      <c r="A187" s="37" t="s">
        <v>248</v>
      </c>
      <c r="B187" s="45"/>
      <c r="C187" s="46"/>
      <c r="D187" s="46"/>
      <c r="E187" s="39" t="s">
        <v>882</v>
      </c>
      <c r="F187" s="46"/>
      <c r="G187" s="46"/>
      <c r="H187" s="46"/>
      <c r="I187" s="46"/>
      <c r="J187" s="48"/>
    </row>
    <row r="188" ht="30">
      <c r="A188" s="37" t="s">
        <v>240</v>
      </c>
      <c r="B188" s="37">
        <v>45</v>
      </c>
      <c r="C188" s="38" t="s">
        <v>885</v>
      </c>
      <c r="D188" s="37" t="s">
        <v>245</v>
      </c>
      <c r="E188" s="39" t="s">
        <v>886</v>
      </c>
      <c r="F188" s="40" t="s">
        <v>243</v>
      </c>
      <c r="G188" s="41">
        <v>10</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c r="A190" s="37" t="s">
        <v>246</v>
      </c>
      <c r="B190" s="45"/>
      <c r="C190" s="46"/>
      <c r="D190" s="46"/>
      <c r="E190" s="49" t="s">
        <v>662</v>
      </c>
      <c r="F190" s="46"/>
      <c r="G190" s="46"/>
      <c r="H190" s="46"/>
      <c r="I190" s="46"/>
      <c r="J190" s="48"/>
    </row>
    <row r="191" ht="60">
      <c r="A191" s="37" t="s">
        <v>248</v>
      </c>
      <c r="B191" s="45"/>
      <c r="C191" s="46"/>
      <c r="D191" s="46"/>
      <c r="E191" s="39" t="s">
        <v>887</v>
      </c>
      <c r="F191" s="46"/>
      <c r="G191" s="46"/>
      <c r="H191" s="46"/>
      <c r="I191" s="46"/>
      <c r="J191" s="48"/>
    </row>
    <row r="192">
      <c r="A192" s="37" t="s">
        <v>240</v>
      </c>
      <c r="B192" s="37">
        <v>46</v>
      </c>
      <c r="C192" s="38" t="s">
        <v>894</v>
      </c>
      <c r="D192" s="37" t="s">
        <v>245</v>
      </c>
      <c r="E192" s="39" t="s">
        <v>895</v>
      </c>
      <c r="F192" s="40" t="s">
        <v>896</v>
      </c>
      <c r="G192" s="41">
        <v>48</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c r="A194" s="37" t="s">
        <v>246</v>
      </c>
      <c r="B194" s="45"/>
      <c r="C194" s="46"/>
      <c r="D194" s="46"/>
      <c r="E194" s="49" t="s">
        <v>662</v>
      </c>
      <c r="F194" s="46"/>
      <c r="G194" s="46"/>
      <c r="H194" s="46"/>
      <c r="I194" s="46"/>
      <c r="J194" s="48"/>
    </row>
    <row r="195" ht="210">
      <c r="A195" s="37" t="s">
        <v>248</v>
      </c>
      <c r="B195" s="45"/>
      <c r="C195" s="46"/>
      <c r="D195" s="46"/>
      <c r="E195" s="39" t="s">
        <v>897</v>
      </c>
      <c r="F195" s="46"/>
      <c r="G195" s="46"/>
      <c r="H195" s="46"/>
      <c r="I195" s="46"/>
      <c r="J195" s="48"/>
    </row>
    <row r="196">
      <c r="A196" s="37" t="s">
        <v>240</v>
      </c>
      <c r="B196" s="37">
        <v>47</v>
      </c>
      <c r="C196" s="38" t="s">
        <v>898</v>
      </c>
      <c r="D196" s="37" t="s">
        <v>245</v>
      </c>
      <c r="E196" s="39" t="s">
        <v>899</v>
      </c>
      <c r="F196" s="40" t="s">
        <v>243</v>
      </c>
      <c r="G196" s="41">
        <v>96</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c r="A198" s="37" t="s">
        <v>246</v>
      </c>
      <c r="B198" s="45"/>
      <c r="C198" s="46"/>
      <c r="D198" s="46"/>
      <c r="E198" s="49" t="s">
        <v>662</v>
      </c>
      <c r="F198" s="46"/>
      <c r="G198" s="46"/>
      <c r="H198" s="46"/>
      <c r="I198" s="46"/>
      <c r="J198" s="48"/>
    </row>
    <row r="199" ht="180">
      <c r="A199" s="37" t="s">
        <v>248</v>
      </c>
      <c r="B199" s="45"/>
      <c r="C199" s="46"/>
      <c r="D199" s="46"/>
      <c r="E199" s="39" t="s">
        <v>488</v>
      </c>
      <c r="F199" s="46"/>
      <c r="G199" s="46"/>
      <c r="H199" s="46"/>
      <c r="I199" s="46"/>
      <c r="J199" s="48"/>
    </row>
    <row r="200">
      <c r="A200" s="37" t="s">
        <v>240</v>
      </c>
      <c r="B200" s="37">
        <v>48</v>
      </c>
      <c r="C200" s="38" t="s">
        <v>900</v>
      </c>
      <c r="D200" s="37" t="s">
        <v>245</v>
      </c>
      <c r="E200" s="39" t="s">
        <v>901</v>
      </c>
      <c r="F200" s="40" t="s">
        <v>243</v>
      </c>
      <c r="G200" s="41">
        <v>96</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c r="A202" s="37" t="s">
        <v>246</v>
      </c>
      <c r="B202" s="45"/>
      <c r="C202" s="46"/>
      <c r="D202" s="46"/>
      <c r="E202" s="49" t="s">
        <v>662</v>
      </c>
      <c r="F202" s="46"/>
      <c r="G202" s="46"/>
      <c r="H202" s="46"/>
      <c r="I202" s="46"/>
      <c r="J202" s="48"/>
    </row>
    <row r="203" ht="150">
      <c r="A203" s="37" t="s">
        <v>248</v>
      </c>
      <c r="B203" s="45"/>
      <c r="C203" s="46"/>
      <c r="D203" s="46"/>
      <c r="E203" s="39" t="s">
        <v>379</v>
      </c>
      <c r="F203" s="46"/>
      <c r="G203" s="46"/>
      <c r="H203" s="46"/>
      <c r="I203" s="46"/>
      <c r="J203" s="48"/>
    </row>
    <row r="204">
      <c r="A204" s="37" t="s">
        <v>240</v>
      </c>
      <c r="B204" s="37">
        <v>49</v>
      </c>
      <c r="C204" s="38" t="s">
        <v>904</v>
      </c>
      <c r="D204" s="37" t="s">
        <v>245</v>
      </c>
      <c r="E204" s="39" t="s">
        <v>905</v>
      </c>
      <c r="F204" s="40" t="s">
        <v>243</v>
      </c>
      <c r="G204" s="41">
        <v>96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c r="A206" s="37" t="s">
        <v>246</v>
      </c>
      <c r="B206" s="45"/>
      <c r="C206" s="46"/>
      <c r="D206" s="46"/>
      <c r="E206" s="49" t="s">
        <v>662</v>
      </c>
      <c r="F206" s="46"/>
      <c r="G206" s="46"/>
      <c r="H206" s="46"/>
      <c r="I206" s="46"/>
      <c r="J206" s="48"/>
    </row>
    <row r="207" ht="180">
      <c r="A207" s="37" t="s">
        <v>248</v>
      </c>
      <c r="B207" s="45"/>
      <c r="C207" s="46"/>
      <c r="D207" s="46"/>
      <c r="E207" s="39" t="s">
        <v>488</v>
      </c>
      <c r="F207" s="46"/>
      <c r="G207" s="46"/>
      <c r="H207" s="46"/>
      <c r="I207" s="46"/>
      <c r="J207" s="48"/>
    </row>
    <row r="208">
      <c r="A208" s="37" t="s">
        <v>240</v>
      </c>
      <c r="B208" s="37">
        <v>50</v>
      </c>
      <c r="C208" s="38" t="s">
        <v>906</v>
      </c>
      <c r="D208" s="37" t="s">
        <v>245</v>
      </c>
      <c r="E208" s="39" t="s">
        <v>907</v>
      </c>
      <c r="F208" s="40" t="s">
        <v>243</v>
      </c>
      <c r="G208" s="41">
        <v>96</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c r="A210" s="37" t="s">
        <v>246</v>
      </c>
      <c r="B210" s="45"/>
      <c r="C210" s="46"/>
      <c r="D210" s="46"/>
      <c r="E210" s="49" t="s">
        <v>662</v>
      </c>
      <c r="F210" s="46"/>
      <c r="G210" s="46"/>
      <c r="H210" s="46"/>
      <c r="I210" s="46"/>
      <c r="J210" s="48"/>
    </row>
    <row r="211" ht="150">
      <c r="A211" s="37" t="s">
        <v>248</v>
      </c>
      <c r="B211" s="45"/>
      <c r="C211" s="46"/>
      <c r="D211" s="46"/>
      <c r="E211" s="39" t="s">
        <v>379</v>
      </c>
      <c r="F211" s="46"/>
      <c r="G211" s="46"/>
      <c r="H211" s="46"/>
      <c r="I211" s="46"/>
      <c r="J211" s="48"/>
    </row>
    <row r="212">
      <c r="A212" s="37" t="s">
        <v>240</v>
      </c>
      <c r="B212" s="37">
        <v>51</v>
      </c>
      <c r="C212" s="38" t="s">
        <v>1361</v>
      </c>
      <c r="D212" s="37" t="s">
        <v>245</v>
      </c>
      <c r="E212" s="39" t="s">
        <v>1362</v>
      </c>
      <c r="F212" s="40" t="s">
        <v>243</v>
      </c>
      <c r="G212" s="41">
        <v>1</v>
      </c>
      <c r="H212" s="42">
        <v>0</v>
      </c>
      <c r="I212" s="43">
        <f>ROUND(G212*H212,P4)</f>
        <v>0</v>
      </c>
      <c r="J212" s="37"/>
      <c r="O212" s="44">
        <f>I212*0.21</f>
        <v>0</v>
      </c>
      <c r="P212">
        <v>3</v>
      </c>
    </row>
    <row r="213">
      <c r="A213" s="37" t="s">
        <v>244</v>
      </c>
      <c r="B213" s="45"/>
      <c r="C213" s="46"/>
      <c r="D213" s="46"/>
      <c r="E213" s="47" t="s">
        <v>245</v>
      </c>
      <c r="F213" s="46"/>
      <c r="G213" s="46"/>
      <c r="H213" s="46"/>
      <c r="I213" s="46"/>
      <c r="J213" s="48"/>
    </row>
    <row r="214" ht="180">
      <c r="A214" s="37" t="s">
        <v>248</v>
      </c>
      <c r="B214" s="45"/>
      <c r="C214" s="46"/>
      <c r="D214" s="46"/>
      <c r="E214" s="39" t="s">
        <v>488</v>
      </c>
      <c r="F214" s="46"/>
      <c r="G214" s="46"/>
      <c r="H214" s="46"/>
      <c r="I214" s="46"/>
      <c r="J214" s="48"/>
    </row>
    <row r="215">
      <c r="A215" s="37" t="s">
        <v>240</v>
      </c>
      <c r="B215" s="37">
        <v>52</v>
      </c>
      <c r="C215" s="38" t="s">
        <v>1363</v>
      </c>
      <c r="D215" s="37" t="s">
        <v>245</v>
      </c>
      <c r="E215" s="39" t="s">
        <v>1364</v>
      </c>
      <c r="F215" s="40" t="s">
        <v>243</v>
      </c>
      <c r="G215" s="41">
        <v>1</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150">
      <c r="A217" s="37" t="s">
        <v>248</v>
      </c>
      <c r="B217" s="45"/>
      <c r="C217" s="46"/>
      <c r="D217" s="46"/>
      <c r="E217" s="39" t="s">
        <v>379</v>
      </c>
      <c r="F217" s="46"/>
      <c r="G217" s="46"/>
      <c r="H217" s="46"/>
      <c r="I217" s="46"/>
      <c r="J217" s="48"/>
    </row>
    <row r="218">
      <c r="A218" s="37" t="s">
        <v>240</v>
      </c>
      <c r="B218" s="37">
        <v>53</v>
      </c>
      <c r="C218" s="38" t="s">
        <v>1383</v>
      </c>
      <c r="D218" s="37" t="s">
        <v>245</v>
      </c>
      <c r="E218" s="39" t="s">
        <v>1384</v>
      </c>
      <c r="F218" s="40" t="s">
        <v>243</v>
      </c>
      <c r="G218" s="41">
        <v>1</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662</v>
      </c>
      <c r="F220" s="46"/>
      <c r="G220" s="46"/>
      <c r="H220" s="46"/>
      <c r="I220" s="46"/>
      <c r="J220" s="48"/>
    </row>
    <row r="221" ht="180">
      <c r="A221" s="37" t="s">
        <v>248</v>
      </c>
      <c r="B221" s="45"/>
      <c r="C221" s="46"/>
      <c r="D221" s="46"/>
      <c r="E221" s="39" t="s">
        <v>488</v>
      </c>
      <c r="F221" s="46"/>
      <c r="G221" s="46"/>
      <c r="H221" s="46"/>
      <c r="I221" s="46"/>
      <c r="J221" s="48"/>
    </row>
    <row r="222">
      <c r="A222" s="37" t="s">
        <v>240</v>
      </c>
      <c r="B222" s="37">
        <v>54</v>
      </c>
      <c r="C222" s="38" t="s">
        <v>1365</v>
      </c>
      <c r="D222" s="37" t="s">
        <v>245</v>
      </c>
      <c r="E222" s="39" t="s">
        <v>1366</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662</v>
      </c>
      <c r="F224" s="46"/>
      <c r="G224" s="46"/>
      <c r="H224" s="46"/>
      <c r="I224" s="46"/>
      <c r="J224" s="48"/>
    </row>
    <row r="225" ht="150">
      <c r="A225" s="37" t="s">
        <v>248</v>
      </c>
      <c r="B225" s="45"/>
      <c r="C225" s="46"/>
      <c r="D225" s="46"/>
      <c r="E225" s="39" t="s">
        <v>379</v>
      </c>
      <c r="F225" s="46"/>
      <c r="G225" s="46"/>
      <c r="H225" s="46"/>
      <c r="I225" s="46"/>
      <c r="J225" s="48"/>
    </row>
    <row r="226">
      <c r="A226" s="37" t="s">
        <v>240</v>
      </c>
      <c r="B226" s="37">
        <v>55</v>
      </c>
      <c r="C226" s="38" t="s">
        <v>929</v>
      </c>
      <c r="D226" s="37" t="s">
        <v>245</v>
      </c>
      <c r="E226" s="39" t="s">
        <v>930</v>
      </c>
      <c r="F226" s="40" t="s">
        <v>309</v>
      </c>
      <c r="G226" s="41">
        <v>1</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662</v>
      </c>
      <c r="F228" s="46"/>
      <c r="G228" s="46"/>
      <c r="H228" s="46"/>
      <c r="I228" s="46"/>
      <c r="J228" s="48"/>
    </row>
    <row r="229" ht="135">
      <c r="A229" s="37" t="s">
        <v>248</v>
      </c>
      <c r="B229" s="50"/>
      <c r="C229" s="51"/>
      <c r="D229" s="51"/>
      <c r="E229" s="39" t="s">
        <v>931</v>
      </c>
      <c r="F229" s="51"/>
      <c r="G229" s="51"/>
      <c r="H229" s="51"/>
      <c r="I229" s="51"/>
      <c r="J229" s="52"/>
    </row>
  </sheetData>
  <sheetProtection sheet="1" objects="1" scenarios="1" spinCount="100000" saltValue="sA64cXJSy+2/zha9fFTohzQ3pGKn+elLi40Q8imO0YAvNymLWDyQhsoFPYg+Byck1+M1hEPTeE8oE1LKbVOkcg==" hashValue="no4Pab14oR6eCjdyhd9ccnb2H5GtObGt8zt8xNGKHH9iY5g40+GpJiqAbIPM5XXN93S+nJmZNROje5wXDCsTn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1385</v>
      </c>
      <c r="I3" s="25">
        <f>SUMIFS(I9:I246,A9:A246,"SD")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1385</v>
      </c>
      <c r="D5" s="22"/>
      <c r="E5" s="23" t="s">
        <v>36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c r="A10" s="37" t="s">
        <v>240</v>
      </c>
      <c r="B10" s="37">
        <v>1</v>
      </c>
      <c r="C10" s="38" t="s">
        <v>657</v>
      </c>
      <c r="D10" s="37" t="s">
        <v>245</v>
      </c>
      <c r="E10" s="39" t="s">
        <v>658</v>
      </c>
      <c r="F10" s="40" t="s">
        <v>309</v>
      </c>
      <c r="G10" s="41">
        <v>1</v>
      </c>
      <c r="H10" s="42">
        <v>0</v>
      </c>
      <c r="I10" s="43">
        <f>ROUND(G10*H10,P4)</f>
        <v>0</v>
      </c>
      <c r="J10" s="37"/>
      <c r="O10" s="44">
        <f>I10*0.21</f>
        <v>0</v>
      </c>
      <c r="P10">
        <v>3</v>
      </c>
    </row>
    <row r="11">
      <c r="A11" s="37" t="s">
        <v>244</v>
      </c>
      <c r="B11" s="45"/>
      <c r="C11" s="46"/>
      <c r="D11" s="46"/>
      <c r="E11" s="39" t="s">
        <v>659</v>
      </c>
      <c r="F11" s="46"/>
      <c r="G11" s="46"/>
      <c r="H11" s="46"/>
      <c r="I11" s="46"/>
      <c r="J11" s="48"/>
    </row>
    <row r="12">
      <c r="A12" s="37" t="s">
        <v>246</v>
      </c>
      <c r="B12" s="45"/>
      <c r="C12" s="46"/>
      <c r="D12" s="46"/>
      <c r="E12" s="49" t="s">
        <v>660</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SUMIFS(I15:I70,A15:A70,"P")</f>
        <v>0</v>
      </c>
      <c r="J14" s="36"/>
    </row>
    <row r="15">
      <c r="A15" s="37" t="s">
        <v>240</v>
      </c>
      <c r="B15" s="37">
        <v>2</v>
      </c>
      <c r="C15" s="38" t="s">
        <v>1321</v>
      </c>
      <c r="D15" s="37" t="s">
        <v>245</v>
      </c>
      <c r="E15" s="39" t="s">
        <v>1322</v>
      </c>
      <c r="F15" s="40" t="s">
        <v>339</v>
      </c>
      <c r="G15" s="41">
        <v>69.930000000000007</v>
      </c>
      <c r="H15" s="42">
        <v>0</v>
      </c>
      <c r="I15" s="43">
        <f>ROUND(G15*H15,P4)</f>
        <v>0</v>
      </c>
      <c r="J15" s="37"/>
      <c r="O15" s="44">
        <f>I15*0.21</f>
        <v>0</v>
      </c>
      <c r="P15">
        <v>3</v>
      </c>
    </row>
    <row r="16">
      <c r="A16" s="37" t="s">
        <v>244</v>
      </c>
      <c r="B16" s="45"/>
      <c r="C16" s="46"/>
      <c r="D16" s="46"/>
      <c r="E16" s="39" t="s">
        <v>1323</v>
      </c>
      <c r="F16" s="46"/>
      <c r="G16" s="46"/>
      <c r="H16" s="46"/>
      <c r="I16" s="46"/>
      <c r="J16" s="48"/>
    </row>
    <row r="17">
      <c r="A17" s="37" t="s">
        <v>246</v>
      </c>
      <c r="B17" s="45"/>
      <c r="C17" s="46"/>
      <c r="D17" s="46"/>
      <c r="E17" s="49" t="s">
        <v>1386</v>
      </c>
      <c r="F17" s="46"/>
      <c r="G17" s="46"/>
      <c r="H17" s="46"/>
      <c r="I17" s="46"/>
      <c r="J17" s="48"/>
    </row>
    <row r="18" ht="405">
      <c r="A18" s="37" t="s">
        <v>248</v>
      </c>
      <c r="B18" s="45"/>
      <c r="C18" s="46"/>
      <c r="D18" s="46"/>
      <c r="E18" s="39" t="s">
        <v>1325</v>
      </c>
      <c r="F18" s="46"/>
      <c r="G18" s="46"/>
      <c r="H18" s="46"/>
      <c r="I18" s="46"/>
      <c r="J18" s="48"/>
    </row>
    <row r="19">
      <c r="A19" s="37" t="s">
        <v>240</v>
      </c>
      <c r="B19" s="37">
        <v>3</v>
      </c>
      <c r="C19" s="38" t="s">
        <v>663</v>
      </c>
      <c r="D19" s="37" t="s">
        <v>245</v>
      </c>
      <c r="E19" s="39" t="s">
        <v>664</v>
      </c>
      <c r="F19" s="40" t="s">
        <v>339</v>
      </c>
      <c r="G19" s="41">
        <v>69.930000000000007</v>
      </c>
      <c r="H19" s="42">
        <v>0</v>
      </c>
      <c r="I19" s="43">
        <f>ROUND(G19*H19,P4)</f>
        <v>0</v>
      </c>
      <c r="J19" s="37"/>
      <c r="O19" s="44">
        <f>I19*0.21</f>
        <v>0</v>
      </c>
      <c r="P19">
        <v>3</v>
      </c>
    </row>
    <row r="20" ht="30">
      <c r="A20" s="37" t="s">
        <v>244</v>
      </c>
      <c r="B20" s="45"/>
      <c r="C20" s="46"/>
      <c r="D20" s="46"/>
      <c r="E20" s="39" t="s">
        <v>665</v>
      </c>
      <c r="F20" s="46"/>
      <c r="G20" s="46"/>
      <c r="H20" s="46"/>
      <c r="I20" s="46"/>
      <c r="J20" s="48"/>
    </row>
    <row r="21">
      <c r="A21" s="37" t="s">
        <v>246</v>
      </c>
      <c r="B21" s="45"/>
      <c r="C21" s="46"/>
      <c r="D21" s="46"/>
      <c r="E21" s="49" t="s">
        <v>662</v>
      </c>
      <c r="F21" s="46"/>
      <c r="G21" s="46"/>
      <c r="H21" s="46"/>
      <c r="I21" s="46"/>
      <c r="J21" s="48"/>
    </row>
    <row r="22" ht="409.5">
      <c r="A22" s="37" t="s">
        <v>248</v>
      </c>
      <c r="B22" s="45"/>
      <c r="C22" s="46"/>
      <c r="D22" s="46"/>
      <c r="E22" s="39" t="s">
        <v>666</v>
      </c>
      <c r="F22" s="46"/>
      <c r="G22" s="46"/>
      <c r="H22" s="46"/>
      <c r="I22" s="46"/>
      <c r="J22" s="48"/>
    </row>
    <row r="23">
      <c r="A23" s="37" t="s">
        <v>240</v>
      </c>
      <c r="B23" s="37">
        <v>4</v>
      </c>
      <c r="C23" s="38" t="s">
        <v>667</v>
      </c>
      <c r="D23" s="37" t="s">
        <v>245</v>
      </c>
      <c r="E23" s="39" t="s">
        <v>668</v>
      </c>
      <c r="F23" s="40" t="s">
        <v>339</v>
      </c>
      <c r="G23" s="41">
        <v>69.930000000000007</v>
      </c>
      <c r="H23" s="42">
        <v>0</v>
      </c>
      <c r="I23" s="43">
        <f>ROUND(G23*H23,P4)</f>
        <v>0</v>
      </c>
      <c r="J23" s="37"/>
      <c r="O23" s="44">
        <f>I23*0.21</f>
        <v>0</v>
      </c>
      <c r="P23">
        <v>3</v>
      </c>
    </row>
    <row r="24">
      <c r="A24" s="37" t="s">
        <v>244</v>
      </c>
      <c r="B24" s="45"/>
      <c r="C24" s="46"/>
      <c r="D24" s="46"/>
      <c r="E24" s="39" t="s">
        <v>669</v>
      </c>
      <c r="F24" s="46"/>
      <c r="G24" s="46"/>
      <c r="H24" s="46"/>
      <c r="I24" s="46"/>
      <c r="J24" s="48"/>
    </row>
    <row r="25">
      <c r="A25" s="37" t="s">
        <v>246</v>
      </c>
      <c r="B25" s="45"/>
      <c r="C25" s="46"/>
      <c r="D25" s="46"/>
      <c r="E25" s="49" t="s">
        <v>1386</v>
      </c>
      <c r="F25" s="46"/>
      <c r="G25" s="46"/>
      <c r="H25" s="46"/>
      <c r="I25" s="46"/>
      <c r="J25" s="48"/>
    </row>
    <row r="26" ht="270">
      <c r="A26" s="37" t="s">
        <v>248</v>
      </c>
      <c r="B26" s="45"/>
      <c r="C26" s="46"/>
      <c r="D26" s="46"/>
      <c r="E26" s="39" t="s">
        <v>671</v>
      </c>
      <c r="F26" s="46"/>
      <c r="G26" s="46"/>
      <c r="H26" s="46"/>
      <c r="I26" s="46"/>
      <c r="J26" s="48"/>
    </row>
    <row r="27">
      <c r="A27" s="37" t="s">
        <v>240</v>
      </c>
      <c r="B27" s="37">
        <v>5</v>
      </c>
      <c r="C27" s="38" t="s">
        <v>344</v>
      </c>
      <c r="D27" s="37" t="s">
        <v>245</v>
      </c>
      <c r="E27" s="39" t="s">
        <v>345</v>
      </c>
      <c r="F27" s="40" t="s">
        <v>339</v>
      </c>
      <c r="G27" s="41">
        <v>69.930000000000007</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662</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672</v>
      </c>
      <c r="D31" s="37" t="s">
        <v>245</v>
      </c>
      <c r="E31" s="39" t="s">
        <v>673</v>
      </c>
      <c r="F31" s="40" t="s">
        <v>243</v>
      </c>
      <c r="G31" s="41">
        <v>10</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662</v>
      </c>
      <c r="F33" s="46"/>
      <c r="G33" s="46"/>
      <c r="H33" s="46"/>
      <c r="I33" s="46"/>
      <c r="J33" s="48"/>
    </row>
    <row r="34" ht="90">
      <c r="A34" s="37" t="s">
        <v>248</v>
      </c>
      <c r="B34" s="45"/>
      <c r="C34" s="46"/>
      <c r="D34" s="46"/>
      <c r="E34" s="39" t="s">
        <v>351</v>
      </c>
      <c r="F34" s="46"/>
      <c r="G34" s="46"/>
      <c r="H34" s="46"/>
      <c r="I34" s="46"/>
      <c r="J34" s="48"/>
    </row>
    <row r="35">
      <c r="A35" s="37" t="s">
        <v>240</v>
      </c>
      <c r="B35" s="37">
        <v>7</v>
      </c>
      <c r="C35" s="38" t="s">
        <v>1387</v>
      </c>
      <c r="D35" s="37" t="s">
        <v>245</v>
      </c>
      <c r="E35" s="39" t="s">
        <v>1388</v>
      </c>
      <c r="F35" s="40" t="s">
        <v>354</v>
      </c>
      <c r="G35" s="41">
        <v>222</v>
      </c>
      <c r="H35" s="42">
        <v>0</v>
      </c>
      <c r="I35" s="43">
        <f>ROUND(G35*H35,P4)</f>
        <v>0</v>
      </c>
      <c r="J35" s="37"/>
      <c r="O35" s="44">
        <f>I35*0.21</f>
        <v>0</v>
      </c>
      <c r="P35">
        <v>3</v>
      </c>
    </row>
    <row r="36">
      <c r="A36" s="37" t="s">
        <v>244</v>
      </c>
      <c r="B36" s="45"/>
      <c r="C36" s="46"/>
      <c r="D36" s="46"/>
      <c r="E36" s="39" t="s">
        <v>1389</v>
      </c>
      <c r="F36" s="46"/>
      <c r="G36" s="46"/>
      <c r="H36" s="46"/>
      <c r="I36" s="46"/>
      <c r="J36" s="48"/>
    </row>
    <row r="37">
      <c r="A37" s="37" t="s">
        <v>246</v>
      </c>
      <c r="B37" s="45"/>
      <c r="C37" s="46"/>
      <c r="D37" s="46"/>
      <c r="E37" s="49" t="s">
        <v>662</v>
      </c>
      <c r="F37" s="46"/>
      <c r="G37" s="46"/>
      <c r="H37" s="46"/>
      <c r="I37" s="46"/>
      <c r="J37" s="48"/>
    </row>
    <row r="38" ht="90">
      <c r="A38" s="37" t="s">
        <v>248</v>
      </c>
      <c r="B38" s="45"/>
      <c r="C38" s="46"/>
      <c r="D38" s="46"/>
      <c r="E38" s="39" t="s">
        <v>356</v>
      </c>
      <c r="F38" s="46"/>
      <c r="G38" s="46"/>
      <c r="H38" s="46"/>
      <c r="I38" s="46"/>
      <c r="J38" s="48"/>
    </row>
    <row r="39">
      <c r="A39" s="37" t="s">
        <v>240</v>
      </c>
      <c r="B39" s="37">
        <v>8</v>
      </c>
      <c r="C39" s="38" t="s">
        <v>678</v>
      </c>
      <c r="D39" s="37" t="s">
        <v>245</v>
      </c>
      <c r="E39" s="39" t="s">
        <v>679</v>
      </c>
      <c r="F39" s="40" t="s">
        <v>354</v>
      </c>
      <c r="G39" s="41">
        <v>222</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662</v>
      </c>
      <c r="F41" s="46"/>
      <c r="G41" s="46"/>
      <c r="H41" s="46"/>
      <c r="I41" s="46"/>
      <c r="J41" s="48"/>
    </row>
    <row r="42" ht="105">
      <c r="A42" s="37" t="s">
        <v>248</v>
      </c>
      <c r="B42" s="45"/>
      <c r="C42" s="46"/>
      <c r="D42" s="46"/>
      <c r="E42" s="39" t="s">
        <v>448</v>
      </c>
      <c r="F42" s="46"/>
      <c r="G42" s="46"/>
      <c r="H42" s="46"/>
      <c r="I42" s="46"/>
      <c r="J42" s="48"/>
    </row>
    <row r="43">
      <c r="A43" s="37" t="s">
        <v>240</v>
      </c>
      <c r="B43" s="37">
        <v>9</v>
      </c>
      <c r="C43" s="38" t="s">
        <v>1390</v>
      </c>
      <c r="D43" s="37" t="s">
        <v>245</v>
      </c>
      <c r="E43" s="39" t="s">
        <v>1391</v>
      </c>
      <c r="F43" s="40" t="s">
        <v>243</v>
      </c>
      <c r="G43" s="41">
        <v>10</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662</v>
      </c>
      <c r="F45" s="46"/>
      <c r="G45" s="46"/>
      <c r="H45" s="46"/>
      <c r="I45" s="46"/>
      <c r="J45" s="48"/>
    </row>
    <row r="46" ht="135">
      <c r="A46" s="37" t="s">
        <v>248</v>
      </c>
      <c r="B46" s="45"/>
      <c r="C46" s="46"/>
      <c r="D46" s="46"/>
      <c r="E46" s="39" t="s">
        <v>1332</v>
      </c>
      <c r="F46" s="46"/>
      <c r="G46" s="46"/>
      <c r="H46" s="46"/>
      <c r="I46" s="46"/>
      <c r="J46" s="48"/>
    </row>
    <row r="47" ht="30">
      <c r="A47" s="37" t="s">
        <v>240</v>
      </c>
      <c r="B47" s="37">
        <v>10</v>
      </c>
      <c r="C47" s="38" t="s">
        <v>686</v>
      </c>
      <c r="D47" s="37" t="s">
        <v>245</v>
      </c>
      <c r="E47" s="39" t="s">
        <v>687</v>
      </c>
      <c r="F47" s="40" t="s">
        <v>243</v>
      </c>
      <c r="G47" s="41">
        <v>1</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662</v>
      </c>
      <c r="F49" s="46"/>
      <c r="G49" s="46"/>
      <c r="H49" s="46"/>
      <c r="I49" s="46"/>
      <c r="J49" s="48"/>
    </row>
    <row r="50" ht="60">
      <c r="A50" s="37" t="s">
        <v>248</v>
      </c>
      <c r="B50" s="45"/>
      <c r="C50" s="46"/>
      <c r="D50" s="46"/>
      <c r="E50" s="39" t="s">
        <v>688</v>
      </c>
      <c r="F50" s="46"/>
      <c r="G50" s="46"/>
      <c r="H50" s="46"/>
      <c r="I50" s="46"/>
      <c r="J50" s="48"/>
    </row>
    <row r="51" ht="30">
      <c r="A51" s="37" t="s">
        <v>240</v>
      </c>
      <c r="B51" s="37">
        <v>11</v>
      </c>
      <c r="C51" s="38" t="s">
        <v>689</v>
      </c>
      <c r="D51" s="37" t="s">
        <v>245</v>
      </c>
      <c r="E51" s="39" t="s">
        <v>690</v>
      </c>
      <c r="F51" s="40" t="s">
        <v>243</v>
      </c>
      <c r="G51" s="41">
        <v>1</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662</v>
      </c>
      <c r="F53" s="46"/>
      <c r="G53" s="46"/>
      <c r="H53" s="46"/>
      <c r="I53" s="46"/>
      <c r="J53" s="48"/>
    </row>
    <row r="54" ht="60">
      <c r="A54" s="37" t="s">
        <v>248</v>
      </c>
      <c r="B54" s="45"/>
      <c r="C54" s="46"/>
      <c r="D54" s="46"/>
      <c r="E54" s="39" t="s">
        <v>452</v>
      </c>
      <c r="F54" s="46"/>
      <c r="G54" s="46"/>
      <c r="H54" s="46"/>
      <c r="I54" s="46"/>
      <c r="J54" s="48"/>
    </row>
    <row r="55">
      <c r="A55" s="37" t="s">
        <v>240</v>
      </c>
      <c r="B55" s="37">
        <v>12</v>
      </c>
      <c r="C55" s="38" t="s">
        <v>360</v>
      </c>
      <c r="D55" s="37" t="s">
        <v>245</v>
      </c>
      <c r="E55" s="39" t="s">
        <v>361</v>
      </c>
      <c r="F55" s="40" t="s">
        <v>354</v>
      </c>
      <c r="G55" s="41">
        <v>10</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662</v>
      </c>
      <c r="F57" s="46"/>
      <c r="G57" s="46"/>
      <c r="H57" s="46"/>
      <c r="I57" s="46"/>
      <c r="J57" s="48"/>
    </row>
    <row r="58" ht="105">
      <c r="A58" s="37" t="s">
        <v>248</v>
      </c>
      <c r="B58" s="45"/>
      <c r="C58" s="46"/>
      <c r="D58" s="46"/>
      <c r="E58" s="39" t="s">
        <v>362</v>
      </c>
      <c r="F58" s="46"/>
      <c r="G58" s="46"/>
      <c r="H58" s="46"/>
      <c r="I58" s="46"/>
      <c r="J58" s="48"/>
    </row>
    <row r="59" ht="30">
      <c r="A59" s="37" t="s">
        <v>240</v>
      </c>
      <c r="B59" s="37">
        <v>13</v>
      </c>
      <c r="C59" s="38" t="s">
        <v>970</v>
      </c>
      <c r="D59" s="37" t="s">
        <v>245</v>
      </c>
      <c r="E59" s="39" t="s">
        <v>971</v>
      </c>
      <c r="F59" s="40" t="s">
        <v>702</v>
      </c>
      <c r="G59" s="41">
        <v>0.222</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662</v>
      </c>
      <c r="F61" s="46"/>
      <c r="G61" s="46"/>
      <c r="H61" s="46"/>
      <c r="I61" s="46"/>
      <c r="J61" s="48"/>
    </row>
    <row r="62" ht="120">
      <c r="A62" s="37" t="s">
        <v>248</v>
      </c>
      <c r="B62" s="45"/>
      <c r="C62" s="46"/>
      <c r="D62" s="46"/>
      <c r="E62" s="39" t="s">
        <v>973</v>
      </c>
      <c r="F62" s="46"/>
      <c r="G62" s="46"/>
      <c r="H62" s="46"/>
      <c r="I62" s="46"/>
      <c r="J62" s="48"/>
    </row>
    <row r="63">
      <c r="A63" s="37" t="s">
        <v>240</v>
      </c>
      <c r="B63" s="37">
        <v>14</v>
      </c>
      <c r="C63" s="38" t="s">
        <v>700</v>
      </c>
      <c r="D63" s="37" t="s">
        <v>245</v>
      </c>
      <c r="E63" s="39" t="s">
        <v>701</v>
      </c>
      <c r="F63" s="40" t="s">
        <v>702</v>
      </c>
      <c r="G63" s="41">
        <v>0.222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662</v>
      </c>
      <c r="F65" s="46"/>
      <c r="G65" s="46"/>
      <c r="H65" s="46"/>
      <c r="I65" s="46"/>
      <c r="J65" s="48"/>
    </row>
    <row r="66" ht="90">
      <c r="A66" s="37" t="s">
        <v>248</v>
      </c>
      <c r="B66" s="45"/>
      <c r="C66" s="46"/>
      <c r="D66" s="46"/>
      <c r="E66" s="39" t="s">
        <v>703</v>
      </c>
      <c r="F66" s="46"/>
      <c r="G66" s="46"/>
      <c r="H66" s="46"/>
      <c r="I66" s="46"/>
      <c r="J66" s="48"/>
    </row>
    <row r="67">
      <c r="A67" s="37" t="s">
        <v>240</v>
      </c>
      <c r="B67" s="37">
        <v>15</v>
      </c>
      <c r="C67" s="38" t="s">
        <v>704</v>
      </c>
      <c r="D67" s="37" t="s">
        <v>245</v>
      </c>
      <c r="E67" s="39" t="s">
        <v>705</v>
      </c>
      <c r="F67" s="40" t="s">
        <v>309</v>
      </c>
      <c r="G67" s="41">
        <v>1</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662</v>
      </c>
      <c r="F69" s="46"/>
      <c r="G69" s="46"/>
      <c r="H69" s="46"/>
      <c r="I69" s="46"/>
      <c r="J69" s="48"/>
    </row>
    <row r="70" ht="105">
      <c r="A70" s="37" t="s">
        <v>248</v>
      </c>
      <c r="B70" s="45"/>
      <c r="C70" s="46"/>
      <c r="D70" s="46"/>
      <c r="E70" s="39" t="s">
        <v>706</v>
      </c>
      <c r="F70" s="46"/>
      <c r="G70" s="46"/>
      <c r="H70" s="46"/>
      <c r="I70" s="46"/>
      <c r="J70" s="48"/>
    </row>
    <row r="71">
      <c r="A71" s="31" t="s">
        <v>237</v>
      </c>
      <c r="B71" s="32"/>
      <c r="C71" s="33" t="s">
        <v>1392</v>
      </c>
      <c r="D71" s="34"/>
      <c r="E71" s="31" t="s">
        <v>1393</v>
      </c>
      <c r="F71" s="34"/>
      <c r="G71" s="34"/>
      <c r="H71" s="34"/>
      <c r="I71" s="35">
        <f>SUMIFS(I72:I159,A72:A159,"P")</f>
        <v>0</v>
      </c>
      <c r="J71" s="36"/>
    </row>
    <row r="72">
      <c r="A72" s="37" t="s">
        <v>240</v>
      </c>
      <c r="B72" s="37">
        <v>16</v>
      </c>
      <c r="C72" s="38" t="s">
        <v>1394</v>
      </c>
      <c r="D72" s="37" t="s">
        <v>245</v>
      </c>
      <c r="E72" s="39" t="s">
        <v>1395</v>
      </c>
      <c r="F72" s="40" t="s">
        <v>243</v>
      </c>
      <c r="G72" s="41">
        <v>1</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662</v>
      </c>
      <c r="F74" s="46"/>
      <c r="G74" s="46"/>
      <c r="H74" s="46"/>
      <c r="I74" s="46"/>
      <c r="J74" s="48"/>
    </row>
    <row r="75" ht="120">
      <c r="A75" s="37" t="s">
        <v>248</v>
      </c>
      <c r="B75" s="45"/>
      <c r="C75" s="46"/>
      <c r="D75" s="46"/>
      <c r="E75" s="39" t="s">
        <v>1346</v>
      </c>
      <c r="F75" s="46"/>
      <c r="G75" s="46"/>
      <c r="H75" s="46"/>
      <c r="I75" s="46"/>
      <c r="J75" s="48"/>
    </row>
    <row r="76">
      <c r="A76" s="37" t="s">
        <v>240</v>
      </c>
      <c r="B76" s="37">
        <v>17</v>
      </c>
      <c r="C76" s="38" t="s">
        <v>1343</v>
      </c>
      <c r="D76" s="37" t="s">
        <v>245</v>
      </c>
      <c r="E76" s="39" t="s">
        <v>1344</v>
      </c>
      <c r="F76" s="40" t="s">
        <v>243</v>
      </c>
      <c r="G76" s="41">
        <v>1</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1345</v>
      </c>
      <c r="F78" s="46"/>
      <c r="G78" s="46"/>
      <c r="H78" s="46"/>
      <c r="I78" s="46"/>
      <c r="J78" s="48"/>
    </row>
    <row r="79" ht="120">
      <c r="A79" s="37" t="s">
        <v>248</v>
      </c>
      <c r="B79" s="45"/>
      <c r="C79" s="46"/>
      <c r="D79" s="46"/>
      <c r="E79" s="39" t="s">
        <v>1346</v>
      </c>
      <c r="F79" s="46"/>
      <c r="G79" s="46"/>
      <c r="H79" s="46"/>
      <c r="I79" s="46"/>
      <c r="J79" s="48"/>
    </row>
    <row r="80">
      <c r="A80" s="37" t="s">
        <v>240</v>
      </c>
      <c r="B80" s="37">
        <v>18</v>
      </c>
      <c r="C80" s="38" t="s">
        <v>1396</v>
      </c>
      <c r="D80" s="37" t="s">
        <v>245</v>
      </c>
      <c r="E80" s="39" t="s">
        <v>1397</v>
      </c>
      <c r="F80" s="40" t="s">
        <v>243</v>
      </c>
      <c r="G80" s="41">
        <v>1</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662</v>
      </c>
      <c r="F82" s="46"/>
      <c r="G82" s="46"/>
      <c r="H82" s="46"/>
      <c r="I82" s="46"/>
      <c r="J82" s="48"/>
    </row>
    <row r="83" ht="120">
      <c r="A83" s="37" t="s">
        <v>248</v>
      </c>
      <c r="B83" s="45"/>
      <c r="C83" s="46"/>
      <c r="D83" s="46"/>
      <c r="E83" s="39" t="s">
        <v>1398</v>
      </c>
      <c r="F83" s="46"/>
      <c r="G83" s="46"/>
      <c r="H83" s="46"/>
      <c r="I83" s="46"/>
      <c r="J83" s="48"/>
    </row>
    <row r="84">
      <c r="A84" s="37" t="s">
        <v>240</v>
      </c>
      <c r="B84" s="37">
        <v>19</v>
      </c>
      <c r="C84" s="38" t="s">
        <v>1351</v>
      </c>
      <c r="D84" s="37" t="s">
        <v>245</v>
      </c>
      <c r="E84" s="39" t="s">
        <v>1352</v>
      </c>
      <c r="F84" s="40" t="s">
        <v>243</v>
      </c>
      <c r="G84" s="41">
        <v>1</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662</v>
      </c>
      <c r="F86" s="46"/>
      <c r="G86" s="46"/>
      <c r="H86" s="46"/>
      <c r="I86" s="46"/>
      <c r="J86" s="48"/>
    </row>
    <row r="87" ht="180">
      <c r="A87" s="37" t="s">
        <v>248</v>
      </c>
      <c r="B87" s="45"/>
      <c r="C87" s="46"/>
      <c r="D87" s="46"/>
      <c r="E87" s="39" t="s">
        <v>488</v>
      </c>
      <c r="F87" s="46"/>
      <c r="G87" s="46"/>
      <c r="H87" s="46"/>
      <c r="I87" s="46"/>
      <c r="J87" s="48"/>
    </row>
    <row r="88">
      <c r="A88" s="37" t="s">
        <v>240</v>
      </c>
      <c r="B88" s="37">
        <v>20</v>
      </c>
      <c r="C88" s="38" t="s">
        <v>1353</v>
      </c>
      <c r="D88" s="37" t="s">
        <v>245</v>
      </c>
      <c r="E88" s="39" t="s">
        <v>1354</v>
      </c>
      <c r="F88" s="40" t="s">
        <v>243</v>
      </c>
      <c r="G88" s="41">
        <v>1</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662</v>
      </c>
      <c r="F90" s="46"/>
      <c r="G90" s="46"/>
      <c r="H90" s="46"/>
      <c r="I90" s="46"/>
      <c r="J90" s="48"/>
    </row>
    <row r="91" ht="150">
      <c r="A91" s="37" t="s">
        <v>248</v>
      </c>
      <c r="B91" s="45"/>
      <c r="C91" s="46"/>
      <c r="D91" s="46"/>
      <c r="E91" s="39" t="s">
        <v>379</v>
      </c>
      <c r="F91" s="46"/>
      <c r="G91" s="46"/>
      <c r="H91" s="46"/>
      <c r="I91" s="46"/>
      <c r="J91" s="48"/>
    </row>
    <row r="92">
      <c r="A92" s="37" t="s">
        <v>240</v>
      </c>
      <c r="B92" s="37">
        <v>21</v>
      </c>
      <c r="C92" s="38" t="s">
        <v>833</v>
      </c>
      <c r="D92" s="37" t="s">
        <v>245</v>
      </c>
      <c r="E92" s="39" t="s">
        <v>834</v>
      </c>
      <c r="F92" s="40" t="s">
        <v>243</v>
      </c>
      <c r="G92" s="41">
        <v>1</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662</v>
      </c>
      <c r="F94" s="46"/>
      <c r="G94" s="46"/>
      <c r="H94" s="46"/>
      <c r="I94" s="46"/>
      <c r="J94" s="48"/>
    </row>
    <row r="95" ht="180">
      <c r="A95" s="37" t="s">
        <v>248</v>
      </c>
      <c r="B95" s="45"/>
      <c r="C95" s="46"/>
      <c r="D95" s="46"/>
      <c r="E95" s="39" t="s">
        <v>488</v>
      </c>
      <c r="F95" s="46"/>
      <c r="G95" s="46"/>
      <c r="H95" s="46"/>
      <c r="I95" s="46"/>
      <c r="J95" s="48"/>
    </row>
    <row r="96">
      <c r="A96" s="37" t="s">
        <v>240</v>
      </c>
      <c r="B96" s="37">
        <v>22</v>
      </c>
      <c r="C96" s="38" t="s">
        <v>835</v>
      </c>
      <c r="D96" s="37" t="s">
        <v>245</v>
      </c>
      <c r="E96" s="39" t="s">
        <v>836</v>
      </c>
      <c r="F96" s="40" t="s">
        <v>243</v>
      </c>
      <c r="G96" s="41">
        <v>1</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662</v>
      </c>
      <c r="F98" s="46"/>
      <c r="G98" s="46"/>
      <c r="H98" s="46"/>
      <c r="I98" s="46"/>
      <c r="J98" s="48"/>
    </row>
    <row r="99" ht="150">
      <c r="A99" s="37" t="s">
        <v>248</v>
      </c>
      <c r="B99" s="45"/>
      <c r="C99" s="46"/>
      <c r="D99" s="46"/>
      <c r="E99" s="39" t="s">
        <v>379</v>
      </c>
      <c r="F99" s="46"/>
      <c r="G99" s="46"/>
      <c r="H99" s="46"/>
      <c r="I99" s="46"/>
      <c r="J99" s="48"/>
    </row>
    <row r="100">
      <c r="A100" s="37" t="s">
        <v>240</v>
      </c>
      <c r="B100" s="37">
        <v>23</v>
      </c>
      <c r="C100" s="38" t="s">
        <v>837</v>
      </c>
      <c r="D100" s="37" t="s">
        <v>245</v>
      </c>
      <c r="E100" s="39" t="s">
        <v>838</v>
      </c>
      <c r="F100" s="40" t="s">
        <v>243</v>
      </c>
      <c r="G100" s="41">
        <v>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662</v>
      </c>
      <c r="F102" s="46"/>
      <c r="G102" s="46"/>
      <c r="H102" s="46"/>
      <c r="I102" s="46"/>
      <c r="J102" s="48"/>
    </row>
    <row r="103" ht="180">
      <c r="A103" s="37" t="s">
        <v>248</v>
      </c>
      <c r="B103" s="45"/>
      <c r="C103" s="46"/>
      <c r="D103" s="46"/>
      <c r="E103" s="39" t="s">
        <v>488</v>
      </c>
      <c r="F103" s="46"/>
      <c r="G103" s="46"/>
      <c r="H103" s="46"/>
      <c r="I103" s="46"/>
      <c r="J103" s="48"/>
    </row>
    <row r="104">
      <c r="A104" s="37" t="s">
        <v>240</v>
      </c>
      <c r="B104" s="37">
        <v>24</v>
      </c>
      <c r="C104" s="38" t="s">
        <v>839</v>
      </c>
      <c r="D104" s="37" t="s">
        <v>245</v>
      </c>
      <c r="E104" s="39" t="s">
        <v>840</v>
      </c>
      <c r="F104" s="40" t="s">
        <v>243</v>
      </c>
      <c r="G104" s="41">
        <v>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662</v>
      </c>
      <c r="F106" s="46"/>
      <c r="G106" s="46"/>
      <c r="H106" s="46"/>
      <c r="I106" s="46"/>
      <c r="J106" s="48"/>
    </row>
    <row r="107" ht="150">
      <c r="A107" s="37" t="s">
        <v>248</v>
      </c>
      <c r="B107" s="45"/>
      <c r="C107" s="46"/>
      <c r="D107" s="46"/>
      <c r="E107" s="39" t="s">
        <v>379</v>
      </c>
      <c r="F107" s="46"/>
      <c r="G107" s="46"/>
      <c r="H107" s="46"/>
      <c r="I107" s="46"/>
      <c r="J107" s="48"/>
    </row>
    <row r="108">
      <c r="A108" s="37" t="s">
        <v>240</v>
      </c>
      <c r="B108" s="37">
        <v>25</v>
      </c>
      <c r="C108" s="38" t="s">
        <v>841</v>
      </c>
      <c r="D108" s="37" t="s">
        <v>245</v>
      </c>
      <c r="E108" s="39" t="s">
        <v>842</v>
      </c>
      <c r="F108" s="40" t="s">
        <v>243</v>
      </c>
      <c r="G108" s="41">
        <v>2</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662</v>
      </c>
      <c r="F110" s="46"/>
      <c r="G110" s="46"/>
      <c r="H110" s="46"/>
      <c r="I110" s="46"/>
      <c r="J110" s="48"/>
    </row>
    <row r="111" ht="180">
      <c r="A111" s="37" t="s">
        <v>248</v>
      </c>
      <c r="B111" s="45"/>
      <c r="C111" s="46"/>
      <c r="D111" s="46"/>
      <c r="E111" s="39" t="s">
        <v>488</v>
      </c>
      <c r="F111" s="46"/>
      <c r="G111" s="46"/>
      <c r="H111" s="46"/>
      <c r="I111" s="46"/>
      <c r="J111" s="48"/>
    </row>
    <row r="112">
      <c r="A112" s="37" t="s">
        <v>240</v>
      </c>
      <c r="B112" s="37">
        <v>26</v>
      </c>
      <c r="C112" s="38" t="s">
        <v>843</v>
      </c>
      <c r="D112" s="37" t="s">
        <v>245</v>
      </c>
      <c r="E112" s="39" t="s">
        <v>844</v>
      </c>
      <c r="F112" s="40" t="s">
        <v>243</v>
      </c>
      <c r="G112" s="41">
        <v>2</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662</v>
      </c>
      <c r="F114" s="46"/>
      <c r="G114" s="46"/>
      <c r="H114" s="46"/>
      <c r="I114" s="46"/>
      <c r="J114" s="48"/>
    </row>
    <row r="115" ht="150">
      <c r="A115" s="37" t="s">
        <v>248</v>
      </c>
      <c r="B115" s="45"/>
      <c r="C115" s="46"/>
      <c r="D115" s="46"/>
      <c r="E115" s="39" t="s">
        <v>379</v>
      </c>
      <c r="F115" s="46"/>
      <c r="G115" s="46"/>
      <c r="H115" s="46"/>
      <c r="I115" s="46"/>
      <c r="J115" s="48"/>
    </row>
    <row r="116">
      <c r="A116" s="37" t="s">
        <v>240</v>
      </c>
      <c r="B116" s="37">
        <v>27</v>
      </c>
      <c r="C116" s="38" t="s">
        <v>1399</v>
      </c>
      <c r="D116" s="37" t="s">
        <v>245</v>
      </c>
      <c r="E116" s="39" t="s">
        <v>1400</v>
      </c>
      <c r="F116" s="40" t="s">
        <v>354</v>
      </c>
      <c r="G116" s="41">
        <v>0.59999999999999998</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662</v>
      </c>
      <c r="F118" s="46"/>
      <c r="G118" s="46"/>
      <c r="H118" s="46"/>
      <c r="I118" s="46"/>
      <c r="J118" s="48"/>
    </row>
    <row r="119" ht="195">
      <c r="A119" s="37" t="s">
        <v>248</v>
      </c>
      <c r="B119" s="45"/>
      <c r="C119" s="46"/>
      <c r="D119" s="46"/>
      <c r="E119" s="39" t="s">
        <v>851</v>
      </c>
      <c r="F119" s="46"/>
      <c r="G119" s="46"/>
      <c r="H119" s="46"/>
      <c r="I119" s="46"/>
      <c r="J119" s="48"/>
    </row>
    <row r="120">
      <c r="A120" s="37" t="s">
        <v>240</v>
      </c>
      <c r="B120" s="37">
        <v>28</v>
      </c>
      <c r="C120" s="38" t="s">
        <v>1401</v>
      </c>
      <c r="D120" s="37" t="s">
        <v>245</v>
      </c>
      <c r="E120" s="39" t="s">
        <v>1402</v>
      </c>
      <c r="F120" s="40" t="s">
        <v>354</v>
      </c>
      <c r="G120" s="41">
        <v>0.59999999999999998</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662</v>
      </c>
      <c r="F122" s="46"/>
      <c r="G122" s="46"/>
      <c r="H122" s="46"/>
      <c r="I122" s="46"/>
      <c r="J122" s="48"/>
    </row>
    <row r="123" ht="150">
      <c r="A123" s="37" t="s">
        <v>248</v>
      </c>
      <c r="B123" s="45"/>
      <c r="C123" s="46"/>
      <c r="D123" s="46"/>
      <c r="E123" s="39" t="s">
        <v>1403</v>
      </c>
      <c r="F123" s="46"/>
      <c r="G123" s="46"/>
      <c r="H123" s="46"/>
      <c r="I123" s="46"/>
      <c r="J123" s="48"/>
    </row>
    <row r="124" ht="30">
      <c r="A124" s="37" t="s">
        <v>240</v>
      </c>
      <c r="B124" s="37">
        <v>29</v>
      </c>
      <c r="C124" s="38" t="s">
        <v>1404</v>
      </c>
      <c r="D124" s="37" t="s">
        <v>245</v>
      </c>
      <c r="E124" s="39" t="s">
        <v>1405</v>
      </c>
      <c r="F124" s="40" t="s">
        <v>243</v>
      </c>
      <c r="G124" s="41">
        <v>1</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662</v>
      </c>
      <c r="F126" s="46"/>
      <c r="G126" s="46"/>
      <c r="H126" s="46"/>
      <c r="I126" s="46"/>
      <c r="J126" s="48"/>
    </row>
    <row r="127" ht="180">
      <c r="A127" s="37" t="s">
        <v>248</v>
      </c>
      <c r="B127" s="45"/>
      <c r="C127" s="46"/>
      <c r="D127" s="46"/>
      <c r="E127" s="39" t="s">
        <v>754</v>
      </c>
      <c r="F127" s="46"/>
      <c r="G127" s="46"/>
      <c r="H127" s="46"/>
      <c r="I127" s="46"/>
      <c r="J127" s="48"/>
    </row>
    <row r="128">
      <c r="A128" s="37" t="s">
        <v>240</v>
      </c>
      <c r="B128" s="37">
        <v>30</v>
      </c>
      <c r="C128" s="38" t="s">
        <v>1406</v>
      </c>
      <c r="D128" s="37" t="s">
        <v>245</v>
      </c>
      <c r="E128" s="39" t="s">
        <v>1407</v>
      </c>
      <c r="F128" s="40" t="s">
        <v>243</v>
      </c>
      <c r="G128" s="41">
        <v>1</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662</v>
      </c>
      <c r="F130" s="46"/>
      <c r="G130" s="46"/>
      <c r="H130" s="46"/>
      <c r="I130" s="46"/>
      <c r="J130" s="48"/>
    </row>
    <row r="131" ht="150">
      <c r="A131" s="37" t="s">
        <v>248</v>
      </c>
      <c r="B131" s="45"/>
      <c r="C131" s="46"/>
      <c r="D131" s="46"/>
      <c r="E131" s="39" t="s">
        <v>379</v>
      </c>
      <c r="F131" s="46"/>
      <c r="G131" s="46"/>
      <c r="H131" s="46"/>
      <c r="I131" s="46"/>
      <c r="J131" s="48"/>
    </row>
    <row r="132">
      <c r="A132" s="37" t="s">
        <v>240</v>
      </c>
      <c r="B132" s="37">
        <v>31</v>
      </c>
      <c r="C132" s="38" t="s">
        <v>1408</v>
      </c>
      <c r="D132" s="37" t="s">
        <v>245</v>
      </c>
      <c r="E132" s="39" t="s">
        <v>1409</v>
      </c>
      <c r="F132" s="40" t="s">
        <v>243</v>
      </c>
      <c r="G132" s="41">
        <v>15</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662</v>
      </c>
      <c r="F134" s="46"/>
      <c r="G134" s="46"/>
      <c r="H134" s="46"/>
      <c r="I134" s="46"/>
      <c r="J134" s="48"/>
    </row>
    <row r="135" ht="180">
      <c r="A135" s="37" t="s">
        <v>248</v>
      </c>
      <c r="B135" s="45"/>
      <c r="C135" s="46"/>
      <c r="D135" s="46"/>
      <c r="E135" s="39" t="s">
        <v>488</v>
      </c>
      <c r="F135" s="46"/>
      <c r="G135" s="46"/>
      <c r="H135" s="46"/>
      <c r="I135" s="46"/>
      <c r="J135" s="48"/>
    </row>
    <row r="136" ht="30">
      <c r="A136" s="37" t="s">
        <v>240</v>
      </c>
      <c r="B136" s="37">
        <v>32</v>
      </c>
      <c r="C136" s="38" t="s">
        <v>1410</v>
      </c>
      <c r="D136" s="37" t="s">
        <v>245</v>
      </c>
      <c r="E136" s="39" t="s">
        <v>1411</v>
      </c>
      <c r="F136" s="40" t="s">
        <v>243</v>
      </c>
      <c r="G136" s="41">
        <v>15</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662</v>
      </c>
      <c r="F138" s="46"/>
      <c r="G138" s="46"/>
      <c r="H138" s="46"/>
      <c r="I138" s="46"/>
      <c r="J138" s="48"/>
    </row>
    <row r="139" ht="180">
      <c r="A139" s="37" t="s">
        <v>248</v>
      </c>
      <c r="B139" s="45"/>
      <c r="C139" s="46"/>
      <c r="D139" s="46"/>
      <c r="E139" s="39" t="s">
        <v>488</v>
      </c>
      <c r="F139" s="46"/>
      <c r="G139" s="46"/>
      <c r="H139" s="46"/>
      <c r="I139" s="46"/>
      <c r="J139" s="48"/>
    </row>
    <row r="140" ht="30">
      <c r="A140" s="37" t="s">
        <v>240</v>
      </c>
      <c r="B140" s="37">
        <v>33</v>
      </c>
      <c r="C140" s="38" t="s">
        <v>1412</v>
      </c>
      <c r="D140" s="37" t="s">
        <v>245</v>
      </c>
      <c r="E140" s="39" t="s">
        <v>1413</v>
      </c>
      <c r="F140" s="40" t="s">
        <v>243</v>
      </c>
      <c r="G140" s="41">
        <v>15</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662</v>
      </c>
      <c r="F142" s="46"/>
      <c r="G142" s="46"/>
      <c r="H142" s="46"/>
      <c r="I142" s="46"/>
      <c r="J142" s="48"/>
    </row>
    <row r="143" ht="180">
      <c r="A143" s="37" t="s">
        <v>248</v>
      </c>
      <c r="B143" s="45"/>
      <c r="C143" s="46"/>
      <c r="D143" s="46"/>
      <c r="E143" s="39" t="s">
        <v>488</v>
      </c>
      <c r="F143" s="46"/>
      <c r="G143" s="46"/>
      <c r="H143" s="46"/>
      <c r="I143" s="46"/>
      <c r="J143" s="48"/>
    </row>
    <row r="144" ht="30">
      <c r="A144" s="37" t="s">
        <v>240</v>
      </c>
      <c r="B144" s="37">
        <v>34</v>
      </c>
      <c r="C144" s="38" t="s">
        <v>1414</v>
      </c>
      <c r="D144" s="37" t="s">
        <v>245</v>
      </c>
      <c r="E144" s="39" t="s">
        <v>1415</v>
      </c>
      <c r="F144" s="40" t="s">
        <v>243</v>
      </c>
      <c r="G144" s="41">
        <v>15</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662</v>
      </c>
      <c r="F146" s="46"/>
      <c r="G146" s="46"/>
      <c r="H146" s="46"/>
      <c r="I146" s="46"/>
      <c r="J146" s="48"/>
    </row>
    <row r="147" ht="180">
      <c r="A147" s="37" t="s">
        <v>248</v>
      </c>
      <c r="B147" s="45"/>
      <c r="C147" s="46"/>
      <c r="D147" s="46"/>
      <c r="E147" s="39" t="s">
        <v>488</v>
      </c>
      <c r="F147" s="46"/>
      <c r="G147" s="46"/>
      <c r="H147" s="46"/>
      <c r="I147" s="46"/>
      <c r="J147" s="48"/>
    </row>
    <row r="148">
      <c r="A148" s="37" t="s">
        <v>240</v>
      </c>
      <c r="B148" s="37">
        <v>35</v>
      </c>
      <c r="C148" s="38" t="s">
        <v>1416</v>
      </c>
      <c r="D148" s="37" t="s">
        <v>245</v>
      </c>
      <c r="E148" s="39" t="s">
        <v>1417</v>
      </c>
      <c r="F148" s="40" t="s">
        <v>243</v>
      </c>
      <c r="G148" s="41">
        <v>60</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662</v>
      </c>
      <c r="F150" s="46"/>
      <c r="G150" s="46"/>
      <c r="H150" s="46"/>
      <c r="I150" s="46"/>
      <c r="J150" s="48"/>
    </row>
    <row r="151" ht="150">
      <c r="A151" s="37" t="s">
        <v>248</v>
      </c>
      <c r="B151" s="45"/>
      <c r="C151" s="46"/>
      <c r="D151" s="46"/>
      <c r="E151" s="39" t="s">
        <v>379</v>
      </c>
      <c r="F151" s="46"/>
      <c r="G151" s="46"/>
      <c r="H151" s="46"/>
      <c r="I151" s="46"/>
      <c r="J151" s="48"/>
    </row>
    <row r="152" ht="30">
      <c r="A152" s="37" t="s">
        <v>240</v>
      </c>
      <c r="B152" s="37">
        <v>36</v>
      </c>
      <c r="C152" s="38" t="s">
        <v>1418</v>
      </c>
      <c r="D152" s="37" t="s">
        <v>245</v>
      </c>
      <c r="E152" s="39" t="s">
        <v>1419</v>
      </c>
      <c r="F152" s="40" t="s">
        <v>243</v>
      </c>
      <c r="G152" s="41">
        <v>15</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662</v>
      </c>
      <c r="F154" s="46"/>
      <c r="G154" s="46"/>
      <c r="H154" s="46"/>
      <c r="I154" s="46"/>
      <c r="J154" s="48"/>
    </row>
    <row r="155" ht="180">
      <c r="A155" s="37" t="s">
        <v>248</v>
      </c>
      <c r="B155" s="45"/>
      <c r="C155" s="46"/>
      <c r="D155" s="46"/>
      <c r="E155" s="39" t="s">
        <v>488</v>
      </c>
      <c r="F155" s="46"/>
      <c r="G155" s="46"/>
      <c r="H155" s="46"/>
      <c r="I155" s="46"/>
      <c r="J155" s="48"/>
    </row>
    <row r="156">
      <c r="A156" s="37" t="s">
        <v>240</v>
      </c>
      <c r="B156" s="37">
        <v>37</v>
      </c>
      <c r="C156" s="38" t="s">
        <v>1420</v>
      </c>
      <c r="D156" s="37" t="s">
        <v>245</v>
      </c>
      <c r="E156" s="39" t="s">
        <v>1421</v>
      </c>
      <c r="F156" s="40" t="s">
        <v>243</v>
      </c>
      <c r="G156" s="41">
        <v>15</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662</v>
      </c>
      <c r="F158" s="46"/>
      <c r="G158" s="46"/>
      <c r="H158" s="46"/>
      <c r="I158" s="46"/>
      <c r="J158" s="48"/>
    </row>
    <row r="159" ht="150">
      <c r="A159" s="37" t="s">
        <v>248</v>
      </c>
      <c r="B159" s="45"/>
      <c r="C159" s="46"/>
      <c r="D159" s="46"/>
      <c r="E159" s="39" t="s">
        <v>379</v>
      </c>
      <c r="F159" s="46"/>
      <c r="G159" s="46"/>
      <c r="H159" s="46"/>
      <c r="I159" s="46"/>
      <c r="J159" s="48"/>
    </row>
    <row r="160">
      <c r="A160" s="31" t="s">
        <v>237</v>
      </c>
      <c r="B160" s="32"/>
      <c r="C160" s="33" t="s">
        <v>1422</v>
      </c>
      <c r="D160" s="34"/>
      <c r="E160" s="31" t="s">
        <v>1423</v>
      </c>
      <c r="F160" s="34"/>
      <c r="G160" s="34"/>
      <c r="H160" s="34"/>
      <c r="I160" s="35">
        <f>SUMIFS(I161:I188,A161:A188,"P")</f>
        <v>0</v>
      </c>
      <c r="J160" s="36"/>
    </row>
    <row r="161">
      <c r="A161" s="37" t="s">
        <v>240</v>
      </c>
      <c r="B161" s="37">
        <v>38</v>
      </c>
      <c r="C161" s="38" t="s">
        <v>1040</v>
      </c>
      <c r="D161" s="37" t="s">
        <v>245</v>
      </c>
      <c r="E161" s="39" t="s">
        <v>1041</v>
      </c>
      <c r="F161" s="40" t="s">
        <v>354</v>
      </c>
      <c r="G161" s="41">
        <v>459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c r="A163" s="37" t="s">
        <v>246</v>
      </c>
      <c r="B163" s="45"/>
      <c r="C163" s="46"/>
      <c r="D163" s="46"/>
      <c r="E163" s="49" t="s">
        <v>662</v>
      </c>
      <c r="F163" s="46"/>
      <c r="G163" s="46"/>
      <c r="H163" s="46"/>
      <c r="I163" s="46"/>
      <c r="J163" s="48"/>
    </row>
    <row r="164" ht="105">
      <c r="A164" s="37" t="s">
        <v>248</v>
      </c>
      <c r="B164" s="45"/>
      <c r="C164" s="46"/>
      <c r="D164" s="46"/>
      <c r="E164" s="39" t="s">
        <v>464</v>
      </c>
      <c r="F164" s="46"/>
      <c r="G164" s="46"/>
      <c r="H164" s="46"/>
      <c r="I164" s="46"/>
      <c r="J164" s="48"/>
    </row>
    <row r="165">
      <c r="A165" s="37" t="s">
        <v>240</v>
      </c>
      <c r="B165" s="37">
        <v>39</v>
      </c>
      <c r="C165" s="38" t="s">
        <v>1424</v>
      </c>
      <c r="D165" s="37" t="s">
        <v>245</v>
      </c>
      <c r="E165" s="39" t="s">
        <v>1425</v>
      </c>
      <c r="F165" s="40" t="s">
        <v>252</v>
      </c>
      <c r="G165" s="41">
        <v>0.10000000000000001</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c r="A167" s="37" t="s">
        <v>246</v>
      </c>
      <c r="B167" s="45"/>
      <c r="C167" s="46"/>
      <c r="D167" s="46"/>
      <c r="E167" s="49" t="s">
        <v>662</v>
      </c>
      <c r="F167" s="46"/>
      <c r="G167" s="46"/>
      <c r="H167" s="46"/>
      <c r="I167" s="46"/>
      <c r="J167" s="48"/>
    </row>
    <row r="168" ht="225">
      <c r="A168" s="37" t="s">
        <v>248</v>
      </c>
      <c r="B168" s="45"/>
      <c r="C168" s="46"/>
      <c r="D168" s="46"/>
      <c r="E168" s="39" t="s">
        <v>1426</v>
      </c>
      <c r="F168" s="46"/>
      <c r="G168" s="46"/>
      <c r="H168" s="46"/>
      <c r="I168" s="46"/>
      <c r="J168" s="48"/>
    </row>
    <row r="169">
      <c r="A169" s="37" t="s">
        <v>240</v>
      </c>
      <c r="B169" s="37">
        <v>40</v>
      </c>
      <c r="C169" s="38" t="s">
        <v>1427</v>
      </c>
      <c r="D169" s="37" t="s">
        <v>245</v>
      </c>
      <c r="E169" s="39" t="s">
        <v>1428</v>
      </c>
      <c r="F169" s="40" t="s">
        <v>354</v>
      </c>
      <c r="G169" s="41">
        <v>10</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c r="A171" s="37" t="s">
        <v>246</v>
      </c>
      <c r="B171" s="45"/>
      <c r="C171" s="46"/>
      <c r="D171" s="46"/>
      <c r="E171" s="49" t="s">
        <v>662</v>
      </c>
      <c r="F171" s="46"/>
      <c r="G171" s="46"/>
      <c r="H171" s="46"/>
      <c r="I171" s="46"/>
      <c r="J171" s="48"/>
    </row>
    <row r="172" ht="150">
      <c r="A172" s="37" t="s">
        <v>248</v>
      </c>
      <c r="B172" s="45"/>
      <c r="C172" s="46"/>
      <c r="D172" s="46"/>
      <c r="E172" s="39" t="s">
        <v>737</v>
      </c>
      <c r="F172" s="46"/>
      <c r="G172" s="46"/>
      <c r="H172" s="46"/>
      <c r="I172" s="46"/>
      <c r="J172" s="48"/>
    </row>
    <row r="173">
      <c r="A173" s="37" t="s">
        <v>240</v>
      </c>
      <c r="B173" s="37">
        <v>41</v>
      </c>
      <c r="C173" s="38" t="s">
        <v>1062</v>
      </c>
      <c r="D173" s="37" t="s">
        <v>245</v>
      </c>
      <c r="E173" s="39" t="s">
        <v>1063</v>
      </c>
      <c r="F173" s="40" t="s">
        <v>252</v>
      </c>
      <c r="G173" s="41">
        <v>0.016</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c r="A175" s="37" t="s">
        <v>246</v>
      </c>
      <c r="B175" s="45"/>
      <c r="C175" s="46"/>
      <c r="D175" s="46"/>
      <c r="E175" s="49" t="s">
        <v>662</v>
      </c>
      <c r="F175" s="46"/>
      <c r="G175" s="46"/>
      <c r="H175" s="46"/>
      <c r="I175" s="46"/>
      <c r="J175" s="48"/>
    </row>
    <row r="176" ht="225">
      <c r="A176" s="37" t="s">
        <v>248</v>
      </c>
      <c r="B176" s="45"/>
      <c r="C176" s="46"/>
      <c r="D176" s="46"/>
      <c r="E176" s="39" t="s">
        <v>1426</v>
      </c>
      <c r="F176" s="46"/>
      <c r="G176" s="46"/>
      <c r="H176" s="46"/>
      <c r="I176" s="46"/>
      <c r="J176" s="48"/>
    </row>
    <row r="177">
      <c r="A177" s="37" t="s">
        <v>240</v>
      </c>
      <c r="B177" s="37">
        <v>42</v>
      </c>
      <c r="C177" s="38" t="s">
        <v>1065</v>
      </c>
      <c r="D177" s="37" t="s">
        <v>245</v>
      </c>
      <c r="E177" s="39" t="s">
        <v>1066</v>
      </c>
      <c r="F177" s="40" t="s">
        <v>252</v>
      </c>
      <c r="G177" s="41">
        <v>0.016</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c r="A179" s="37" t="s">
        <v>246</v>
      </c>
      <c r="B179" s="45"/>
      <c r="C179" s="46"/>
      <c r="D179" s="46"/>
      <c r="E179" s="49" t="s">
        <v>662</v>
      </c>
      <c r="F179" s="46"/>
      <c r="G179" s="46"/>
      <c r="H179" s="46"/>
      <c r="I179" s="46"/>
      <c r="J179" s="48"/>
    </row>
    <row r="180" ht="150">
      <c r="A180" s="37" t="s">
        <v>248</v>
      </c>
      <c r="B180" s="45"/>
      <c r="C180" s="46"/>
      <c r="D180" s="46"/>
      <c r="E180" s="39" t="s">
        <v>1429</v>
      </c>
      <c r="F180" s="46"/>
      <c r="G180" s="46"/>
      <c r="H180" s="46"/>
      <c r="I180" s="46"/>
      <c r="J180" s="48"/>
    </row>
    <row r="181">
      <c r="A181" s="37" t="s">
        <v>240</v>
      </c>
      <c r="B181" s="37">
        <v>43</v>
      </c>
      <c r="C181" s="38" t="s">
        <v>1430</v>
      </c>
      <c r="D181" s="37" t="s">
        <v>245</v>
      </c>
      <c r="E181" s="39" t="s">
        <v>1431</v>
      </c>
      <c r="F181" s="40" t="s">
        <v>243</v>
      </c>
      <c r="G181" s="41">
        <v>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c r="A183" s="37" t="s">
        <v>246</v>
      </c>
      <c r="B183" s="45"/>
      <c r="C183" s="46"/>
      <c r="D183" s="46"/>
      <c r="E183" s="49" t="s">
        <v>662</v>
      </c>
      <c r="F183" s="46"/>
      <c r="G183" s="46"/>
      <c r="H183" s="46"/>
      <c r="I183" s="46"/>
      <c r="J183" s="48"/>
    </row>
    <row r="184" ht="135">
      <c r="A184" s="37" t="s">
        <v>248</v>
      </c>
      <c r="B184" s="45"/>
      <c r="C184" s="46"/>
      <c r="D184" s="46"/>
      <c r="E184" s="39" t="s">
        <v>1432</v>
      </c>
      <c r="F184" s="46"/>
      <c r="G184" s="46"/>
      <c r="H184" s="46"/>
      <c r="I184" s="46"/>
      <c r="J184" s="48"/>
    </row>
    <row r="185">
      <c r="A185" s="37" t="s">
        <v>240</v>
      </c>
      <c r="B185" s="37">
        <v>44</v>
      </c>
      <c r="C185" s="38" t="s">
        <v>1433</v>
      </c>
      <c r="D185" s="37" t="s">
        <v>245</v>
      </c>
      <c r="E185" s="39" t="s">
        <v>1434</v>
      </c>
      <c r="F185" s="40" t="s">
        <v>243</v>
      </c>
      <c r="G185" s="41">
        <v>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c r="A187" s="37" t="s">
        <v>246</v>
      </c>
      <c r="B187" s="45"/>
      <c r="C187" s="46"/>
      <c r="D187" s="46"/>
      <c r="E187" s="49" t="s">
        <v>662</v>
      </c>
      <c r="F187" s="46"/>
      <c r="G187" s="46"/>
      <c r="H187" s="46"/>
      <c r="I187" s="46"/>
      <c r="J187" s="48"/>
    </row>
    <row r="188" ht="120">
      <c r="A188" s="37" t="s">
        <v>248</v>
      </c>
      <c r="B188" s="45"/>
      <c r="C188" s="46"/>
      <c r="D188" s="46"/>
      <c r="E188" s="39" t="s">
        <v>1435</v>
      </c>
      <c r="F188" s="46"/>
      <c r="G188" s="46"/>
      <c r="H188" s="46"/>
      <c r="I188" s="46"/>
      <c r="J188" s="48"/>
    </row>
    <row r="189">
      <c r="A189" s="31" t="s">
        <v>237</v>
      </c>
      <c r="B189" s="32"/>
      <c r="C189" s="33" t="s">
        <v>1436</v>
      </c>
      <c r="D189" s="34"/>
      <c r="E189" s="31" t="s">
        <v>1437</v>
      </c>
      <c r="F189" s="34"/>
      <c r="G189" s="34"/>
      <c r="H189" s="34"/>
      <c r="I189" s="35">
        <f>SUMIFS(I190:I233,A190:A233,"P")</f>
        <v>0</v>
      </c>
      <c r="J189" s="36"/>
    </row>
    <row r="190">
      <c r="A190" s="37" t="s">
        <v>240</v>
      </c>
      <c r="B190" s="37">
        <v>45</v>
      </c>
      <c r="C190" s="38" t="s">
        <v>288</v>
      </c>
      <c r="D190" s="37" t="s">
        <v>245</v>
      </c>
      <c r="E190" s="39" t="s">
        <v>289</v>
      </c>
      <c r="F190" s="40" t="s">
        <v>290</v>
      </c>
      <c r="G190" s="41">
        <v>80</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c r="A192" s="37" t="s">
        <v>246</v>
      </c>
      <c r="B192" s="45"/>
      <c r="C192" s="46"/>
      <c r="D192" s="46"/>
      <c r="E192" s="49" t="s">
        <v>662</v>
      </c>
      <c r="F192" s="46"/>
      <c r="G192" s="46"/>
      <c r="H192" s="46"/>
      <c r="I192" s="46"/>
      <c r="J192" s="48"/>
    </row>
    <row r="193" ht="135">
      <c r="A193" s="37" t="s">
        <v>248</v>
      </c>
      <c r="B193" s="45"/>
      <c r="C193" s="46"/>
      <c r="D193" s="46"/>
      <c r="E193" s="39" t="s">
        <v>292</v>
      </c>
      <c r="F193" s="46"/>
      <c r="G193" s="46"/>
      <c r="H193" s="46"/>
      <c r="I193" s="46"/>
      <c r="J193" s="48"/>
    </row>
    <row r="194" ht="30">
      <c r="A194" s="37" t="s">
        <v>240</v>
      </c>
      <c r="B194" s="37">
        <v>46</v>
      </c>
      <c r="C194" s="38" t="s">
        <v>1438</v>
      </c>
      <c r="D194" s="37" t="s">
        <v>245</v>
      </c>
      <c r="E194" s="39" t="s">
        <v>1439</v>
      </c>
      <c r="F194" s="40" t="s">
        <v>1440</v>
      </c>
      <c r="G194" s="41">
        <v>1</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662</v>
      </c>
      <c r="F196" s="46"/>
      <c r="G196" s="46"/>
      <c r="H196" s="46"/>
      <c r="I196" s="46"/>
      <c r="J196" s="48"/>
    </row>
    <row r="197" ht="195">
      <c r="A197" s="37" t="s">
        <v>248</v>
      </c>
      <c r="B197" s="45"/>
      <c r="C197" s="46"/>
      <c r="D197" s="46"/>
      <c r="E197" s="39" t="s">
        <v>1441</v>
      </c>
      <c r="F197" s="46"/>
      <c r="G197" s="46"/>
      <c r="H197" s="46"/>
      <c r="I197" s="46"/>
      <c r="J197" s="48"/>
    </row>
    <row r="198">
      <c r="A198" s="37" t="s">
        <v>240</v>
      </c>
      <c r="B198" s="37">
        <v>47</v>
      </c>
      <c r="C198" s="38" t="s">
        <v>1442</v>
      </c>
      <c r="D198" s="37" t="s">
        <v>245</v>
      </c>
      <c r="E198" s="39" t="s">
        <v>1443</v>
      </c>
      <c r="F198" s="40" t="s">
        <v>1440</v>
      </c>
      <c r="G198" s="41">
        <v>1</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662</v>
      </c>
      <c r="F200" s="46"/>
      <c r="G200" s="46"/>
      <c r="H200" s="46"/>
      <c r="I200" s="46"/>
      <c r="J200" s="48"/>
    </row>
    <row r="201" ht="180">
      <c r="A201" s="37" t="s">
        <v>248</v>
      </c>
      <c r="B201" s="45"/>
      <c r="C201" s="46"/>
      <c r="D201" s="46"/>
      <c r="E201" s="39" t="s">
        <v>1444</v>
      </c>
      <c r="F201" s="46"/>
      <c r="G201" s="46"/>
      <c r="H201" s="46"/>
      <c r="I201" s="46"/>
      <c r="J201" s="48"/>
    </row>
    <row r="202" ht="30">
      <c r="A202" s="37" t="s">
        <v>240</v>
      </c>
      <c r="B202" s="37">
        <v>48</v>
      </c>
      <c r="C202" s="38" t="s">
        <v>1445</v>
      </c>
      <c r="D202" s="37" t="s">
        <v>245</v>
      </c>
      <c r="E202" s="39" t="s">
        <v>1446</v>
      </c>
      <c r="F202" s="40" t="s">
        <v>1440</v>
      </c>
      <c r="G202" s="41">
        <v>1</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662</v>
      </c>
      <c r="F204" s="46"/>
      <c r="G204" s="46"/>
      <c r="H204" s="46"/>
      <c r="I204" s="46"/>
      <c r="J204" s="48"/>
    </row>
    <row r="205" ht="180">
      <c r="A205" s="37" t="s">
        <v>248</v>
      </c>
      <c r="B205" s="45"/>
      <c r="C205" s="46"/>
      <c r="D205" s="46"/>
      <c r="E205" s="39" t="s">
        <v>1444</v>
      </c>
      <c r="F205" s="46"/>
      <c r="G205" s="46"/>
      <c r="H205" s="46"/>
      <c r="I205" s="46"/>
      <c r="J205" s="48"/>
    </row>
    <row r="206" ht="30">
      <c r="A206" s="37" t="s">
        <v>240</v>
      </c>
      <c r="B206" s="37">
        <v>49</v>
      </c>
      <c r="C206" s="38" t="s">
        <v>1447</v>
      </c>
      <c r="D206" s="37" t="s">
        <v>245</v>
      </c>
      <c r="E206" s="39" t="s">
        <v>1448</v>
      </c>
      <c r="F206" s="40" t="s">
        <v>243</v>
      </c>
      <c r="G206" s="41">
        <v>1</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662</v>
      </c>
      <c r="F208" s="46"/>
      <c r="G208" s="46"/>
      <c r="H208" s="46"/>
      <c r="I208" s="46"/>
      <c r="J208" s="48"/>
    </row>
    <row r="209" ht="210">
      <c r="A209" s="37" t="s">
        <v>248</v>
      </c>
      <c r="B209" s="45"/>
      <c r="C209" s="46"/>
      <c r="D209" s="46"/>
      <c r="E209" s="39" t="s">
        <v>1449</v>
      </c>
      <c r="F209" s="46"/>
      <c r="G209" s="46"/>
      <c r="H209" s="46"/>
      <c r="I209" s="46"/>
      <c r="J209" s="48"/>
    </row>
    <row r="210">
      <c r="A210" s="37" t="s">
        <v>240</v>
      </c>
      <c r="B210" s="37">
        <v>50</v>
      </c>
      <c r="C210" s="38" t="s">
        <v>1450</v>
      </c>
      <c r="D210" s="37" t="s">
        <v>245</v>
      </c>
      <c r="E210" s="39" t="s">
        <v>1451</v>
      </c>
      <c r="F210" s="40" t="s">
        <v>243</v>
      </c>
      <c r="G210" s="41">
        <v>1</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662</v>
      </c>
      <c r="F212" s="46"/>
      <c r="G212" s="46"/>
      <c r="H212" s="46"/>
      <c r="I212" s="46"/>
      <c r="J212" s="48"/>
    </row>
    <row r="213" ht="210">
      <c r="A213" s="37" t="s">
        <v>248</v>
      </c>
      <c r="B213" s="45"/>
      <c r="C213" s="46"/>
      <c r="D213" s="46"/>
      <c r="E213" s="39" t="s">
        <v>1449</v>
      </c>
      <c r="F213" s="46"/>
      <c r="G213" s="46"/>
      <c r="H213" s="46"/>
      <c r="I213" s="46"/>
      <c r="J213" s="48"/>
    </row>
    <row r="214">
      <c r="A214" s="37" t="s">
        <v>240</v>
      </c>
      <c r="B214" s="37">
        <v>51</v>
      </c>
      <c r="C214" s="38" t="s">
        <v>1452</v>
      </c>
      <c r="D214" s="37" t="s">
        <v>245</v>
      </c>
      <c r="E214" s="39" t="s">
        <v>1453</v>
      </c>
      <c r="F214" s="40" t="s">
        <v>243</v>
      </c>
      <c r="G214" s="41">
        <v>1</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662</v>
      </c>
      <c r="F216" s="46"/>
      <c r="G216" s="46"/>
      <c r="H216" s="46"/>
      <c r="I216" s="46"/>
      <c r="J216" s="48"/>
    </row>
    <row r="217" ht="210">
      <c r="A217" s="37" t="s">
        <v>248</v>
      </c>
      <c r="B217" s="45"/>
      <c r="C217" s="46"/>
      <c r="D217" s="46"/>
      <c r="E217" s="39" t="s">
        <v>1449</v>
      </c>
      <c r="F217" s="46"/>
      <c r="G217" s="46"/>
      <c r="H217" s="46"/>
      <c r="I217" s="46"/>
      <c r="J217" s="48"/>
    </row>
    <row r="218" ht="30">
      <c r="A218" s="37" t="s">
        <v>240</v>
      </c>
      <c r="B218" s="37">
        <v>52</v>
      </c>
      <c r="C218" s="38" t="s">
        <v>1454</v>
      </c>
      <c r="D218" s="37" t="s">
        <v>245</v>
      </c>
      <c r="E218" s="39" t="s">
        <v>1455</v>
      </c>
      <c r="F218" s="40" t="s">
        <v>243</v>
      </c>
      <c r="G218" s="41">
        <v>1</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662</v>
      </c>
      <c r="F220" s="46"/>
      <c r="G220" s="46"/>
      <c r="H220" s="46"/>
      <c r="I220" s="46"/>
      <c r="J220" s="48"/>
    </row>
    <row r="221" ht="210">
      <c r="A221" s="37" t="s">
        <v>248</v>
      </c>
      <c r="B221" s="45"/>
      <c r="C221" s="46"/>
      <c r="D221" s="46"/>
      <c r="E221" s="39" t="s">
        <v>1456</v>
      </c>
      <c r="F221" s="46"/>
      <c r="G221" s="46"/>
      <c r="H221" s="46"/>
      <c r="I221" s="46"/>
      <c r="J221" s="48"/>
    </row>
    <row r="222">
      <c r="A222" s="37" t="s">
        <v>240</v>
      </c>
      <c r="B222" s="37">
        <v>53</v>
      </c>
      <c r="C222" s="38" t="s">
        <v>1284</v>
      </c>
      <c r="D222" s="37" t="s">
        <v>245</v>
      </c>
      <c r="E222" s="39" t="s">
        <v>1285</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662</v>
      </c>
      <c r="F224" s="46"/>
      <c r="G224" s="46"/>
      <c r="H224" s="46"/>
      <c r="I224" s="46"/>
      <c r="J224" s="48"/>
    </row>
    <row r="225" ht="375">
      <c r="A225" s="37" t="s">
        <v>248</v>
      </c>
      <c r="B225" s="45"/>
      <c r="C225" s="46"/>
      <c r="D225" s="46"/>
      <c r="E225" s="39" t="s">
        <v>1286</v>
      </c>
      <c r="F225" s="46"/>
      <c r="G225" s="46"/>
      <c r="H225" s="46"/>
      <c r="I225" s="46"/>
      <c r="J225" s="48"/>
    </row>
    <row r="226" ht="30">
      <c r="A226" s="37" t="s">
        <v>240</v>
      </c>
      <c r="B226" s="37">
        <v>54</v>
      </c>
      <c r="C226" s="38" t="s">
        <v>1182</v>
      </c>
      <c r="D226" s="37" t="s">
        <v>245</v>
      </c>
      <c r="E226" s="39" t="s">
        <v>1183</v>
      </c>
      <c r="F226" s="40" t="s">
        <v>243</v>
      </c>
      <c r="G226" s="41">
        <v>1</v>
      </c>
      <c r="H226" s="42">
        <v>0</v>
      </c>
      <c r="I226" s="43">
        <f>ROUND(G226*H226,P4)</f>
        <v>0</v>
      </c>
      <c r="J226" s="37"/>
      <c r="O226" s="44">
        <f>I226*0.21</f>
        <v>0</v>
      </c>
      <c r="P226">
        <v>3</v>
      </c>
    </row>
    <row r="227" ht="30">
      <c r="A227" s="37" t="s">
        <v>244</v>
      </c>
      <c r="B227" s="45"/>
      <c r="C227" s="46"/>
      <c r="D227" s="46"/>
      <c r="E227" s="39" t="s">
        <v>1029</v>
      </c>
      <c r="F227" s="46"/>
      <c r="G227" s="46"/>
      <c r="H227" s="46"/>
      <c r="I227" s="46"/>
      <c r="J227" s="48"/>
    </row>
    <row r="228">
      <c r="A228" s="37" t="s">
        <v>246</v>
      </c>
      <c r="B228" s="45"/>
      <c r="C228" s="46"/>
      <c r="D228" s="46"/>
      <c r="E228" s="49" t="s">
        <v>662</v>
      </c>
      <c r="F228" s="46"/>
      <c r="G228" s="46"/>
      <c r="H228" s="46"/>
      <c r="I228" s="46"/>
      <c r="J228" s="48"/>
    </row>
    <row r="229" ht="240">
      <c r="A229" s="37" t="s">
        <v>248</v>
      </c>
      <c r="B229" s="45"/>
      <c r="C229" s="46"/>
      <c r="D229" s="46"/>
      <c r="E229" s="39" t="s">
        <v>1457</v>
      </c>
      <c r="F229" s="46"/>
      <c r="G229" s="46"/>
      <c r="H229" s="46"/>
      <c r="I229" s="46"/>
      <c r="J229" s="48"/>
    </row>
    <row r="230">
      <c r="A230" s="37" t="s">
        <v>240</v>
      </c>
      <c r="B230" s="37">
        <v>55</v>
      </c>
      <c r="C230" s="38" t="s">
        <v>1458</v>
      </c>
      <c r="D230" s="37" t="s">
        <v>245</v>
      </c>
      <c r="E230" s="39" t="s">
        <v>1459</v>
      </c>
      <c r="F230" s="40" t="s">
        <v>243</v>
      </c>
      <c r="G230" s="41">
        <v>1</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662</v>
      </c>
      <c r="F232" s="46"/>
      <c r="G232" s="46"/>
      <c r="H232" s="46"/>
      <c r="I232" s="46"/>
      <c r="J232" s="48"/>
    </row>
    <row r="233" ht="225">
      <c r="A233" s="37" t="s">
        <v>248</v>
      </c>
      <c r="B233" s="45"/>
      <c r="C233" s="46"/>
      <c r="D233" s="46"/>
      <c r="E233" s="39" t="s">
        <v>1460</v>
      </c>
      <c r="F233" s="46"/>
      <c r="G233" s="46"/>
      <c r="H233" s="46"/>
      <c r="I233" s="46"/>
      <c r="J233" s="48"/>
    </row>
    <row r="234">
      <c r="A234" s="31" t="s">
        <v>237</v>
      </c>
      <c r="B234" s="32"/>
      <c r="C234" s="33" t="s">
        <v>935</v>
      </c>
      <c r="D234" s="34"/>
      <c r="E234" s="31" t="s">
        <v>213</v>
      </c>
      <c r="F234" s="34"/>
      <c r="G234" s="34"/>
      <c r="H234" s="34"/>
      <c r="I234" s="35">
        <f>SUMIFS(I235:I246,A235:A246,"P")</f>
        <v>0</v>
      </c>
      <c r="J234" s="36"/>
    </row>
    <row r="235" ht="45">
      <c r="A235" s="37" t="s">
        <v>240</v>
      </c>
      <c r="B235" s="37">
        <v>56</v>
      </c>
      <c r="C235" s="38" t="s">
        <v>1461</v>
      </c>
      <c r="D235" s="37" t="s">
        <v>1462</v>
      </c>
      <c r="E235" s="39" t="s">
        <v>1463</v>
      </c>
      <c r="F235" s="40" t="s">
        <v>939</v>
      </c>
      <c r="G235" s="41">
        <v>0.050000000000000003</v>
      </c>
      <c r="H235" s="42">
        <v>0</v>
      </c>
      <c r="I235" s="43">
        <f>ROUND(G235*H235,P4)</f>
        <v>0</v>
      </c>
      <c r="J235" s="37"/>
      <c r="O235" s="44">
        <f>I235*0.21</f>
        <v>0</v>
      </c>
      <c r="P235">
        <v>3</v>
      </c>
    </row>
    <row r="236" ht="30">
      <c r="A236" s="37" t="s">
        <v>244</v>
      </c>
      <c r="B236" s="45"/>
      <c r="C236" s="46"/>
      <c r="D236" s="46"/>
      <c r="E236" s="39" t="s">
        <v>940</v>
      </c>
      <c r="F236" s="46"/>
      <c r="G236" s="46"/>
      <c r="H236" s="46"/>
      <c r="I236" s="46"/>
      <c r="J236" s="48"/>
    </row>
    <row r="237">
      <c r="A237" s="37" t="s">
        <v>246</v>
      </c>
      <c r="B237" s="45"/>
      <c r="C237" s="46"/>
      <c r="D237" s="46"/>
      <c r="E237" s="49" t="s">
        <v>662</v>
      </c>
      <c r="F237" s="46"/>
      <c r="G237" s="46"/>
      <c r="H237" s="46"/>
      <c r="I237" s="46"/>
      <c r="J237" s="48"/>
    </row>
    <row r="238" ht="225">
      <c r="A238" s="37" t="s">
        <v>248</v>
      </c>
      <c r="B238" s="45"/>
      <c r="C238" s="46"/>
      <c r="D238" s="46"/>
      <c r="E238" s="39" t="s">
        <v>941</v>
      </c>
      <c r="F238" s="46"/>
      <c r="G238" s="46"/>
      <c r="H238" s="46"/>
      <c r="I238" s="46"/>
      <c r="J238" s="48"/>
    </row>
    <row r="239" ht="45">
      <c r="A239" s="37" t="s">
        <v>240</v>
      </c>
      <c r="B239" s="37">
        <v>57</v>
      </c>
      <c r="C239" s="38" t="s">
        <v>945</v>
      </c>
      <c r="D239" s="37" t="s">
        <v>946</v>
      </c>
      <c r="E239" s="39" t="s">
        <v>947</v>
      </c>
      <c r="F239" s="40" t="s">
        <v>939</v>
      </c>
      <c r="G239" s="41">
        <v>0.050000000000000003</v>
      </c>
      <c r="H239" s="42">
        <v>0</v>
      </c>
      <c r="I239" s="43">
        <f>ROUND(G239*H239,P4)</f>
        <v>0</v>
      </c>
      <c r="J239" s="37"/>
      <c r="O239" s="44">
        <f>I239*0.21</f>
        <v>0</v>
      </c>
      <c r="P239">
        <v>3</v>
      </c>
    </row>
    <row r="240" ht="30">
      <c r="A240" s="37" t="s">
        <v>244</v>
      </c>
      <c r="B240" s="45"/>
      <c r="C240" s="46"/>
      <c r="D240" s="46"/>
      <c r="E240" s="39" t="s">
        <v>940</v>
      </c>
      <c r="F240" s="46"/>
      <c r="G240" s="46"/>
      <c r="H240" s="46"/>
      <c r="I240" s="46"/>
      <c r="J240" s="48"/>
    </row>
    <row r="241">
      <c r="A241" s="37" t="s">
        <v>246</v>
      </c>
      <c r="B241" s="45"/>
      <c r="C241" s="46"/>
      <c r="D241" s="46"/>
      <c r="E241" s="49" t="s">
        <v>662</v>
      </c>
      <c r="F241" s="46"/>
      <c r="G241" s="46"/>
      <c r="H241" s="46"/>
      <c r="I241" s="46"/>
      <c r="J241" s="48"/>
    </row>
    <row r="242" ht="225">
      <c r="A242" s="37" t="s">
        <v>248</v>
      </c>
      <c r="B242" s="45"/>
      <c r="C242" s="46"/>
      <c r="D242" s="46"/>
      <c r="E242" s="39" t="s">
        <v>941</v>
      </c>
      <c r="F242" s="46"/>
      <c r="G242" s="46"/>
      <c r="H242" s="46"/>
      <c r="I242" s="46"/>
      <c r="J242" s="48"/>
    </row>
    <row r="243" ht="30">
      <c r="A243" s="37" t="s">
        <v>240</v>
      </c>
      <c r="B243" s="37">
        <v>58</v>
      </c>
      <c r="C243" s="38" t="s">
        <v>948</v>
      </c>
      <c r="D243" s="37" t="s">
        <v>949</v>
      </c>
      <c r="E243" s="39" t="s">
        <v>950</v>
      </c>
      <c r="F243" s="40" t="s">
        <v>939</v>
      </c>
      <c r="G243" s="41">
        <v>0.050000000000000003</v>
      </c>
      <c r="H243" s="42">
        <v>0</v>
      </c>
      <c r="I243" s="43">
        <f>ROUND(G243*H243,P4)</f>
        <v>0</v>
      </c>
      <c r="J243" s="37"/>
      <c r="O243" s="44">
        <f>I243*0.21</f>
        <v>0</v>
      </c>
      <c r="P243">
        <v>3</v>
      </c>
    </row>
    <row r="244" ht="30">
      <c r="A244" s="37" t="s">
        <v>244</v>
      </c>
      <c r="B244" s="45"/>
      <c r="C244" s="46"/>
      <c r="D244" s="46"/>
      <c r="E244" s="39" t="s">
        <v>940</v>
      </c>
      <c r="F244" s="46"/>
      <c r="G244" s="46"/>
      <c r="H244" s="46"/>
      <c r="I244" s="46"/>
      <c r="J244" s="48"/>
    </row>
    <row r="245">
      <c r="A245" s="37" t="s">
        <v>246</v>
      </c>
      <c r="B245" s="45"/>
      <c r="C245" s="46"/>
      <c r="D245" s="46"/>
      <c r="E245" s="49" t="s">
        <v>662</v>
      </c>
      <c r="F245" s="46"/>
      <c r="G245" s="46"/>
      <c r="H245" s="46"/>
      <c r="I245" s="46"/>
      <c r="J245" s="48"/>
    </row>
    <row r="246" ht="225">
      <c r="A246" s="37" t="s">
        <v>248</v>
      </c>
      <c r="B246" s="50"/>
      <c r="C246" s="51"/>
      <c r="D246" s="51"/>
      <c r="E246" s="39" t="s">
        <v>941</v>
      </c>
      <c r="F246" s="51"/>
      <c r="G246" s="51"/>
      <c r="H246" s="51"/>
      <c r="I246" s="51"/>
      <c r="J246" s="52"/>
    </row>
  </sheetData>
  <sheetProtection sheet="1" objects="1" scenarios="1" spinCount="100000" saltValue="470NxNIGhoOkh22qBZkJpwhCEQo8MuSpbYz75kOuBsqrqlLE4qKmbZG9Y3EjJnrmCVDezdK1p8Xyyw4z8cfE6w==" hashValue="2p8fy2DKbk4OK01l0gL3WCjTuYUUpQ8rz4Ggvxg2oTDNXuxW8k0nt4w8lV+4dR/1IsMIOuQpyNwKx2gU3y298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1464</v>
      </c>
      <c r="I3" s="25">
        <f>SUMIFS(I9:I187,A9:A187,"SD")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1464</v>
      </c>
      <c r="D5" s="22"/>
      <c r="E5" s="23" t="s">
        <v>38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c r="A10" s="37" t="s">
        <v>240</v>
      </c>
      <c r="B10" s="37">
        <v>1</v>
      </c>
      <c r="C10" s="38" t="s">
        <v>657</v>
      </c>
      <c r="D10" s="37" t="s">
        <v>245</v>
      </c>
      <c r="E10" s="39" t="s">
        <v>658</v>
      </c>
      <c r="F10" s="40" t="s">
        <v>309</v>
      </c>
      <c r="G10" s="41">
        <v>1</v>
      </c>
      <c r="H10" s="42">
        <v>0</v>
      </c>
      <c r="I10" s="43">
        <f>ROUND(G10*H10,P4)</f>
        <v>0</v>
      </c>
      <c r="J10" s="37"/>
      <c r="O10" s="44">
        <f>I10*0.21</f>
        <v>0</v>
      </c>
      <c r="P10">
        <v>3</v>
      </c>
    </row>
    <row r="11">
      <c r="A11" s="37" t="s">
        <v>244</v>
      </c>
      <c r="B11" s="45"/>
      <c r="C11" s="46"/>
      <c r="D11" s="46"/>
      <c r="E11" s="39" t="s">
        <v>659</v>
      </c>
      <c r="F11" s="46"/>
      <c r="G11" s="46"/>
      <c r="H11" s="46"/>
      <c r="I11" s="46"/>
      <c r="J11" s="48"/>
    </row>
    <row r="12">
      <c r="A12" s="37" t="s">
        <v>246</v>
      </c>
      <c r="B12" s="45"/>
      <c r="C12" s="46"/>
      <c r="D12" s="46"/>
      <c r="E12" s="49" t="s">
        <v>660</v>
      </c>
      <c r="F12" s="46"/>
      <c r="G12" s="46"/>
      <c r="H12" s="46"/>
      <c r="I12" s="46"/>
      <c r="J12" s="48"/>
    </row>
    <row r="13" ht="120">
      <c r="A13" s="37" t="s">
        <v>248</v>
      </c>
      <c r="B13" s="45"/>
      <c r="C13" s="46"/>
      <c r="D13" s="46"/>
      <c r="E13" s="39" t="s">
        <v>311</v>
      </c>
      <c r="F13" s="46"/>
      <c r="G13" s="46"/>
      <c r="H13" s="46"/>
      <c r="I13" s="46"/>
      <c r="J13" s="48"/>
    </row>
    <row r="14">
      <c r="A14" s="31" t="s">
        <v>237</v>
      </c>
      <c r="B14" s="32"/>
      <c r="C14" s="33" t="s">
        <v>707</v>
      </c>
      <c r="D14" s="34"/>
      <c r="E14" s="31" t="s">
        <v>708</v>
      </c>
      <c r="F14" s="34"/>
      <c r="G14" s="34"/>
      <c r="H14" s="34"/>
      <c r="I14" s="35">
        <f>SUMIFS(I15:I178,A15:A178,"P")</f>
        <v>0</v>
      </c>
      <c r="J14" s="36"/>
    </row>
    <row r="15">
      <c r="A15" s="37" t="s">
        <v>240</v>
      </c>
      <c r="B15" s="37">
        <v>2</v>
      </c>
      <c r="C15" s="38" t="s">
        <v>1465</v>
      </c>
      <c r="D15" s="37" t="s">
        <v>245</v>
      </c>
      <c r="E15" s="39" t="s">
        <v>1466</v>
      </c>
      <c r="F15" s="40" t="s">
        <v>243</v>
      </c>
      <c r="G15" s="41">
        <v>5</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662</v>
      </c>
      <c r="F17" s="46"/>
      <c r="G17" s="46"/>
      <c r="H17" s="46"/>
      <c r="I17" s="46"/>
      <c r="J17" s="48"/>
    </row>
    <row r="18" ht="120">
      <c r="A18" s="37" t="s">
        <v>248</v>
      </c>
      <c r="B18" s="45"/>
      <c r="C18" s="46"/>
      <c r="D18" s="46"/>
      <c r="E18" s="39" t="s">
        <v>685</v>
      </c>
      <c r="F18" s="46"/>
      <c r="G18" s="46"/>
      <c r="H18" s="46"/>
      <c r="I18" s="46"/>
      <c r="J18" s="48"/>
    </row>
    <row r="19">
      <c r="A19" s="37" t="s">
        <v>240</v>
      </c>
      <c r="B19" s="37">
        <v>3</v>
      </c>
      <c r="C19" s="38" t="s">
        <v>1467</v>
      </c>
      <c r="D19" s="37" t="s">
        <v>245</v>
      </c>
      <c r="E19" s="39" t="s">
        <v>1468</v>
      </c>
      <c r="F19" s="40" t="s">
        <v>354</v>
      </c>
      <c r="G19" s="41">
        <v>45</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662</v>
      </c>
      <c r="F21" s="46"/>
      <c r="G21" s="46"/>
      <c r="H21" s="46"/>
      <c r="I21" s="46"/>
      <c r="J21" s="48"/>
    </row>
    <row r="22" ht="135">
      <c r="A22" s="37" t="s">
        <v>248</v>
      </c>
      <c r="B22" s="45"/>
      <c r="C22" s="46"/>
      <c r="D22" s="46"/>
      <c r="E22" s="39" t="s">
        <v>1469</v>
      </c>
      <c r="F22" s="46"/>
      <c r="G22" s="46"/>
      <c r="H22" s="46"/>
      <c r="I22" s="46"/>
      <c r="J22" s="48"/>
    </row>
    <row r="23">
      <c r="A23" s="37" t="s">
        <v>240</v>
      </c>
      <c r="B23" s="37">
        <v>4</v>
      </c>
      <c r="C23" s="38" t="s">
        <v>1040</v>
      </c>
      <c r="D23" s="37" t="s">
        <v>245</v>
      </c>
      <c r="E23" s="39" t="s">
        <v>1041</v>
      </c>
      <c r="F23" s="40" t="s">
        <v>354</v>
      </c>
      <c r="G23" s="41">
        <v>40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1470</v>
      </c>
      <c r="F25" s="46"/>
      <c r="G25" s="46"/>
      <c r="H25" s="46"/>
      <c r="I25" s="46"/>
      <c r="J25" s="48"/>
    </row>
    <row r="26" ht="105">
      <c r="A26" s="37" t="s">
        <v>248</v>
      </c>
      <c r="B26" s="45"/>
      <c r="C26" s="46"/>
      <c r="D26" s="46"/>
      <c r="E26" s="39" t="s">
        <v>464</v>
      </c>
      <c r="F26" s="46"/>
      <c r="G26" s="46"/>
      <c r="H26" s="46"/>
      <c r="I26" s="46"/>
      <c r="J26" s="48"/>
    </row>
    <row r="27" ht="30">
      <c r="A27" s="37" t="s">
        <v>240</v>
      </c>
      <c r="B27" s="37">
        <v>5</v>
      </c>
      <c r="C27" s="38" t="s">
        <v>1471</v>
      </c>
      <c r="D27" s="37" t="s">
        <v>245</v>
      </c>
      <c r="E27" s="39" t="s">
        <v>1472</v>
      </c>
      <c r="F27" s="40" t="s">
        <v>243</v>
      </c>
      <c r="G27" s="41">
        <v>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662</v>
      </c>
      <c r="F29" s="46"/>
      <c r="G29" s="46"/>
      <c r="H29" s="46"/>
      <c r="I29" s="46"/>
      <c r="J29" s="48"/>
    </row>
    <row r="30" ht="120">
      <c r="A30" s="37" t="s">
        <v>248</v>
      </c>
      <c r="B30" s="45"/>
      <c r="C30" s="46"/>
      <c r="D30" s="46"/>
      <c r="E30" s="39" t="s">
        <v>467</v>
      </c>
      <c r="F30" s="46"/>
      <c r="G30" s="46"/>
      <c r="H30" s="46"/>
      <c r="I30" s="46"/>
      <c r="J30" s="48"/>
    </row>
    <row r="31">
      <c r="A31" s="37" t="s">
        <v>240</v>
      </c>
      <c r="B31" s="37">
        <v>6</v>
      </c>
      <c r="C31" s="38" t="s">
        <v>1424</v>
      </c>
      <c r="D31" s="37" t="s">
        <v>245</v>
      </c>
      <c r="E31" s="39" t="s">
        <v>1425</v>
      </c>
      <c r="F31" s="40" t="s">
        <v>252</v>
      </c>
      <c r="G31" s="41">
        <v>0.45000000000000001</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1473</v>
      </c>
      <c r="F33" s="46"/>
      <c r="G33" s="46"/>
      <c r="H33" s="46"/>
      <c r="I33" s="46"/>
      <c r="J33" s="48"/>
    </row>
    <row r="34" ht="225">
      <c r="A34" s="37" t="s">
        <v>248</v>
      </c>
      <c r="B34" s="45"/>
      <c r="C34" s="46"/>
      <c r="D34" s="46"/>
      <c r="E34" s="39" t="s">
        <v>1426</v>
      </c>
      <c r="F34" s="46"/>
      <c r="G34" s="46"/>
      <c r="H34" s="46"/>
      <c r="I34" s="46"/>
      <c r="J34" s="48"/>
    </row>
    <row r="35">
      <c r="A35" s="37" t="s">
        <v>240</v>
      </c>
      <c r="B35" s="37">
        <v>7</v>
      </c>
      <c r="C35" s="38" t="s">
        <v>1427</v>
      </c>
      <c r="D35" s="37" t="s">
        <v>245</v>
      </c>
      <c r="E35" s="39" t="s">
        <v>1428</v>
      </c>
      <c r="F35" s="40" t="s">
        <v>354</v>
      </c>
      <c r="G35" s="41">
        <v>150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662</v>
      </c>
      <c r="F37" s="46"/>
      <c r="G37" s="46"/>
      <c r="H37" s="46"/>
      <c r="I37" s="46"/>
      <c r="J37" s="48"/>
    </row>
    <row r="38" ht="150">
      <c r="A38" s="37" t="s">
        <v>248</v>
      </c>
      <c r="B38" s="45"/>
      <c r="C38" s="46"/>
      <c r="D38" s="46"/>
      <c r="E38" s="39" t="s">
        <v>737</v>
      </c>
      <c r="F38" s="46"/>
      <c r="G38" s="46"/>
      <c r="H38" s="46"/>
      <c r="I38" s="46"/>
      <c r="J38" s="48"/>
    </row>
    <row r="39">
      <c r="A39" s="37" t="s">
        <v>240</v>
      </c>
      <c r="B39" s="37">
        <v>8</v>
      </c>
      <c r="C39" s="38" t="s">
        <v>1062</v>
      </c>
      <c r="D39" s="37" t="s">
        <v>245</v>
      </c>
      <c r="E39" s="39" t="s">
        <v>1063</v>
      </c>
      <c r="F39" s="40" t="s">
        <v>252</v>
      </c>
      <c r="G39" s="41">
        <v>0.47999999999999998</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1474</v>
      </c>
      <c r="F41" s="46"/>
      <c r="G41" s="46"/>
      <c r="H41" s="46"/>
      <c r="I41" s="46"/>
      <c r="J41" s="48"/>
    </row>
    <row r="42" ht="225">
      <c r="A42" s="37" t="s">
        <v>248</v>
      </c>
      <c r="B42" s="45"/>
      <c r="C42" s="46"/>
      <c r="D42" s="46"/>
      <c r="E42" s="39" t="s">
        <v>1426</v>
      </c>
      <c r="F42" s="46"/>
      <c r="G42" s="46"/>
      <c r="H42" s="46"/>
      <c r="I42" s="46"/>
      <c r="J42" s="48"/>
    </row>
    <row r="43">
      <c r="A43" s="37" t="s">
        <v>240</v>
      </c>
      <c r="B43" s="37">
        <v>9</v>
      </c>
      <c r="C43" s="38" t="s">
        <v>1065</v>
      </c>
      <c r="D43" s="37" t="s">
        <v>245</v>
      </c>
      <c r="E43" s="39" t="s">
        <v>1066</v>
      </c>
      <c r="F43" s="40" t="s">
        <v>252</v>
      </c>
      <c r="G43" s="41">
        <v>0.47999999999999998</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1475</v>
      </c>
      <c r="F45" s="46"/>
      <c r="G45" s="46"/>
      <c r="H45" s="46"/>
      <c r="I45" s="46"/>
      <c r="J45" s="48"/>
    </row>
    <row r="46" ht="150">
      <c r="A46" s="37" t="s">
        <v>248</v>
      </c>
      <c r="B46" s="45"/>
      <c r="C46" s="46"/>
      <c r="D46" s="46"/>
      <c r="E46" s="39" t="s">
        <v>1429</v>
      </c>
      <c r="F46" s="46"/>
      <c r="G46" s="46"/>
      <c r="H46" s="46"/>
      <c r="I46" s="46"/>
      <c r="J46" s="48"/>
    </row>
    <row r="47">
      <c r="A47" s="37" t="s">
        <v>240</v>
      </c>
      <c r="B47" s="37">
        <v>10</v>
      </c>
      <c r="C47" s="38" t="s">
        <v>1476</v>
      </c>
      <c r="D47" s="37" t="s">
        <v>245</v>
      </c>
      <c r="E47" s="39" t="s">
        <v>1477</v>
      </c>
      <c r="F47" s="40" t="s">
        <v>243</v>
      </c>
      <c r="G47" s="41">
        <v>2</v>
      </c>
      <c r="H47" s="42">
        <v>0</v>
      </c>
      <c r="I47" s="43">
        <f>ROUND(G47*H47,P4)</f>
        <v>0</v>
      </c>
      <c r="J47" s="37"/>
      <c r="O47" s="44">
        <f>I47*0.21</f>
        <v>0</v>
      </c>
      <c r="P47">
        <v>3</v>
      </c>
    </row>
    <row r="48">
      <c r="A48" s="37" t="s">
        <v>244</v>
      </c>
      <c r="B48" s="45"/>
      <c r="C48" s="46"/>
      <c r="D48" s="46"/>
      <c r="E48" s="47" t="s">
        <v>245</v>
      </c>
      <c r="F48" s="46"/>
      <c r="G48" s="46"/>
      <c r="H48" s="46"/>
      <c r="I48" s="46"/>
      <c r="J48" s="48"/>
    </row>
    <row r="49" ht="180">
      <c r="A49" s="37" t="s">
        <v>248</v>
      </c>
      <c r="B49" s="45"/>
      <c r="C49" s="46"/>
      <c r="D49" s="46"/>
      <c r="E49" s="39" t="s">
        <v>488</v>
      </c>
      <c r="F49" s="46"/>
      <c r="G49" s="46"/>
      <c r="H49" s="46"/>
      <c r="I49" s="46"/>
      <c r="J49" s="48"/>
    </row>
    <row r="50">
      <c r="A50" s="37" t="s">
        <v>240</v>
      </c>
      <c r="B50" s="37">
        <v>11</v>
      </c>
      <c r="C50" s="38" t="s">
        <v>1478</v>
      </c>
      <c r="D50" s="37" t="s">
        <v>245</v>
      </c>
      <c r="E50" s="39" t="s">
        <v>1479</v>
      </c>
      <c r="F50" s="40" t="s">
        <v>243</v>
      </c>
      <c r="G50" s="41">
        <v>2</v>
      </c>
      <c r="H50" s="42">
        <v>0</v>
      </c>
      <c r="I50" s="43">
        <f>ROUND(G50*H50,P4)</f>
        <v>0</v>
      </c>
      <c r="J50" s="37"/>
      <c r="O50" s="44">
        <f>I50*0.21</f>
        <v>0</v>
      </c>
      <c r="P50">
        <v>3</v>
      </c>
    </row>
    <row r="51">
      <c r="A51" s="37" t="s">
        <v>244</v>
      </c>
      <c r="B51" s="45"/>
      <c r="C51" s="46"/>
      <c r="D51" s="46"/>
      <c r="E51" s="47" t="s">
        <v>245</v>
      </c>
      <c r="F51" s="46"/>
      <c r="G51" s="46"/>
      <c r="H51" s="46"/>
      <c r="I51" s="46"/>
      <c r="J51" s="48"/>
    </row>
    <row r="52" ht="150">
      <c r="A52" s="37" t="s">
        <v>248</v>
      </c>
      <c r="B52" s="45"/>
      <c r="C52" s="46"/>
      <c r="D52" s="46"/>
      <c r="E52" s="39" t="s">
        <v>379</v>
      </c>
      <c r="F52" s="46"/>
      <c r="G52" s="46"/>
      <c r="H52" s="46"/>
      <c r="I52" s="46"/>
      <c r="J52" s="48"/>
    </row>
    <row r="53">
      <c r="A53" s="37" t="s">
        <v>240</v>
      </c>
      <c r="B53" s="37">
        <v>12</v>
      </c>
      <c r="C53" s="38" t="s">
        <v>1478</v>
      </c>
      <c r="D53" s="37" t="s">
        <v>1480</v>
      </c>
      <c r="E53" s="39" t="s">
        <v>1479</v>
      </c>
      <c r="F53" s="40" t="s">
        <v>243</v>
      </c>
      <c r="G53" s="41">
        <v>2</v>
      </c>
      <c r="H53" s="42">
        <v>0</v>
      </c>
      <c r="I53" s="43">
        <f>ROUND(G53*H53,P4)</f>
        <v>0</v>
      </c>
      <c r="J53" s="37"/>
      <c r="O53" s="44">
        <f>I53*0.21</f>
        <v>0</v>
      </c>
      <c r="P53">
        <v>3</v>
      </c>
    </row>
    <row r="54">
      <c r="A54" s="37" t="s">
        <v>244</v>
      </c>
      <c r="B54" s="45"/>
      <c r="C54" s="46"/>
      <c r="D54" s="46"/>
      <c r="E54" s="47" t="s">
        <v>245</v>
      </c>
      <c r="F54" s="46"/>
      <c r="G54" s="46"/>
      <c r="H54" s="46"/>
      <c r="I54" s="46"/>
      <c r="J54" s="48"/>
    </row>
    <row r="55" ht="150">
      <c r="A55" s="37" t="s">
        <v>248</v>
      </c>
      <c r="B55" s="45"/>
      <c r="C55" s="46"/>
      <c r="D55" s="46"/>
      <c r="E55" s="39" t="s">
        <v>379</v>
      </c>
      <c r="F55" s="46"/>
      <c r="G55" s="46"/>
      <c r="H55" s="46"/>
      <c r="I55" s="46"/>
      <c r="J55" s="48"/>
    </row>
    <row r="56">
      <c r="A56" s="37" t="s">
        <v>240</v>
      </c>
      <c r="B56" s="37">
        <v>13</v>
      </c>
      <c r="C56" s="38" t="s">
        <v>1481</v>
      </c>
      <c r="D56" s="37" t="s">
        <v>245</v>
      </c>
      <c r="E56" s="39" t="s">
        <v>1482</v>
      </c>
      <c r="F56" s="40" t="s">
        <v>243</v>
      </c>
      <c r="G56" s="41">
        <v>2</v>
      </c>
      <c r="H56" s="42">
        <v>0</v>
      </c>
      <c r="I56" s="43">
        <f>ROUND(G56*H56,P4)</f>
        <v>0</v>
      </c>
      <c r="J56" s="37"/>
      <c r="O56" s="44">
        <f>I56*0.21</f>
        <v>0</v>
      </c>
      <c r="P56">
        <v>3</v>
      </c>
    </row>
    <row r="57">
      <c r="A57" s="37" t="s">
        <v>244</v>
      </c>
      <c r="B57" s="45"/>
      <c r="C57" s="46"/>
      <c r="D57" s="46"/>
      <c r="E57" s="47" t="s">
        <v>245</v>
      </c>
      <c r="F57" s="46"/>
      <c r="G57" s="46"/>
      <c r="H57" s="46"/>
      <c r="I57" s="46"/>
      <c r="J57" s="48"/>
    </row>
    <row r="58" ht="180">
      <c r="A58" s="37" t="s">
        <v>248</v>
      </c>
      <c r="B58" s="45"/>
      <c r="C58" s="46"/>
      <c r="D58" s="46"/>
      <c r="E58" s="39" t="s">
        <v>488</v>
      </c>
      <c r="F58" s="46"/>
      <c r="G58" s="46"/>
      <c r="H58" s="46"/>
      <c r="I58" s="46"/>
      <c r="J58" s="48"/>
    </row>
    <row r="59">
      <c r="A59" s="37" t="s">
        <v>240</v>
      </c>
      <c r="B59" s="37">
        <v>14</v>
      </c>
      <c r="C59" s="38" t="s">
        <v>1483</v>
      </c>
      <c r="D59" s="37" t="s">
        <v>245</v>
      </c>
      <c r="E59" s="39" t="s">
        <v>1484</v>
      </c>
      <c r="F59" s="40" t="s">
        <v>243</v>
      </c>
      <c r="G59" s="41">
        <v>2</v>
      </c>
      <c r="H59" s="42">
        <v>0</v>
      </c>
      <c r="I59" s="43">
        <f>ROUND(G59*H59,P4)</f>
        <v>0</v>
      </c>
      <c r="J59" s="37"/>
      <c r="O59" s="44">
        <f>I59*0.21</f>
        <v>0</v>
      </c>
      <c r="P59">
        <v>3</v>
      </c>
    </row>
    <row r="60">
      <c r="A60" s="37" t="s">
        <v>244</v>
      </c>
      <c r="B60" s="45"/>
      <c r="C60" s="46"/>
      <c r="D60" s="46"/>
      <c r="E60" s="47" t="s">
        <v>245</v>
      </c>
      <c r="F60" s="46"/>
      <c r="G60" s="46"/>
      <c r="H60" s="46"/>
      <c r="I60" s="46"/>
      <c r="J60" s="48"/>
    </row>
    <row r="61" ht="150">
      <c r="A61" s="37" t="s">
        <v>248</v>
      </c>
      <c r="B61" s="45"/>
      <c r="C61" s="46"/>
      <c r="D61" s="46"/>
      <c r="E61" s="39" t="s">
        <v>379</v>
      </c>
      <c r="F61" s="46"/>
      <c r="G61" s="46"/>
      <c r="H61" s="46"/>
      <c r="I61" s="46"/>
      <c r="J61" s="48"/>
    </row>
    <row r="62">
      <c r="A62" s="37" t="s">
        <v>240</v>
      </c>
      <c r="B62" s="37">
        <v>15</v>
      </c>
      <c r="C62" s="38" t="s">
        <v>1483</v>
      </c>
      <c r="D62" s="37" t="s">
        <v>1480</v>
      </c>
      <c r="E62" s="39" t="s">
        <v>1484</v>
      </c>
      <c r="F62" s="40" t="s">
        <v>243</v>
      </c>
      <c r="G62" s="41">
        <v>2</v>
      </c>
      <c r="H62" s="42">
        <v>0</v>
      </c>
      <c r="I62" s="43">
        <f>ROUND(G62*H62,P4)</f>
        <v>0</v>
      </c>
      <c r="J62" s="37"/>
      <c r="O62" s="44">
        <f>I62*0.21</f>
        <v>0</v>
      </c>
      <c r="P62">
        <v>3</v>
      </c>
    </row>
    <row r="63">
      <c r="A63" s="37" t="s">
        <v>244</v>
      </c>
      <c r="B63" s="45"/>
      <c r="C63" s="46"/>
      <c r="D63" s="46"/>
      <c r="E63" s="47" t="s">
        <v>245</v>
      </c>
      <c r="F63" s="46"/>
      <c r="G63" s="46"/>
      <c r="H63" s="46"/>
      <c r="I63" s="46"/>
      <c r="J63" s="48"/>
    </row>
    <row r="64" ht="150">
      <c r="A64" s="37" t="s">
        <v>248</v>
      </c>
      <c r="B64" s="45"/>
      <c r="C64" s="46"/>
      <c r="D64" s="46"/>
      <c r="E64" s="39" t="s">
        <v>379</v>
      </c>
      <c r="F64" s="46"/>
      <c r="G64" s="46"/>
      <c r="H64" s="46"/>
      <c r="I64" s="46"/>
      <c r="J64" s="48"/>
    </row>
    <row r="65">
      <c r="A65" s="37" t="s">
        <v>240</v>
      </c>
      <c r="B65" s="37">
        <v>46</v>
      </c>
      <c r="C65" s="38" t="s">
        <v>1485</v>
      </c>
      <c r="D65" s="37" t="s">
        <v>245</v>
      </c>
      <c r="E65" s="39" t="s">
        <v>1138</v>
      </c>
      <c r="F65" s="40" t="s">
        <v>243</v>
      </c>
      <c r="G65" s="41">
        <v>2</v>
      </c>
      <c r="H65" s="42">
        <v>0</v>
      </c>
      <c r="I65" s="43">
        <f>ROUND(G65*H65,P4)</f>
        <v>0</v>
      </c>
      <c r="J65" s="37"/>
      <c r="O65" s="44">
        <f>I65*0.21</f>
        <v>0</v>
      </c>
      <c r="P65">
        <v>3</v>
      </c>
    </row>
    <row r="66">
      <c r="A66" s="37" t="s">
        <v>244</v>
      </c>
      <c r="B66" s="45"/>
      <c r="C66" s="46"/>
      <c r="D66" s="46"/>
      <c r="E66" s="47" t="s">
        <v>245</v>
      </c>
      <c r="F66" s="46"/>
      <c r="G66" s="46"/>
      <c r="H66" s="46"/>
      <c r="I66" s="46"/>
      <c r="J66" s="48"/>
    </row>
    <row r="67" ht="165">
      <c r="A67" s="37" t="s">
        <v>248</v>
      </c>
      <c r="B67" s="45"/>
      <c r="C67" s="46"/>
      <c r="D67" s="46"/>
      <c r="E67" s="39" t="s">
        <v>1222</v>
      </c>
      <c r="F67" s="46"/>
      <c r="G67" s="46"/>
      <c r="H67" s="46"/>
      <c r="I67" s="46"/>
      <c r="J67" s="48"/>
    </row>
    <row r="68">
      <c r="A68" s="37" t="s">
        <v>240</v>
      </c>
      <c r="B68" s="37">
        <v>16</v>
      </c>
      <c r="C68" s="38" t="s">
        <v>1486</v>
      </c>
      <c r="D68" s="37" t="s">
        <v>245</v>
      </c>
      <c r="E68" s="39" t="s">
        <v>1487</v>
      </c>
      <c r="F68" s="40" t="s">
        <v>243</v>
      </c>
      <c r="G68" s="41">
        <v>1</v>
      </c>
      <c r="H68" s="42">
        <v>0</v>
      </c>
      <c r="I68" s="43">
        <f>ROUND(G68*H68,P4)</f>
        <v>0</v>
      </c>
      <c r="J68" s="37"/>
      <c r="O68" s="44">
        <f>I68*0.21</f>
        <v>0</v>
      </c>
      <c r="P68">
        <v>3</v>
      </c>
    </row>
    <row r="69">
      <c r="A69" s="37" t="s">
        <v>244</v>
      </c>
      <c r="B69" s="45"/>
      <c r="C69" s="46"/>
      <c r="D69" s="46"/>
      <c r="E69" s="47" t="s">
        <v>245</v>
      </c>
      <c r="F69" s="46"/>
      <c r="G69" s="46"/>
      <c r="H69" s="46"/>
      <c r="I69" s="46"/>
      <c r="J69" s="48"/>
    </row>
    <row r="70">
      <c r="A70" s="37" t="s">
        <v>246</v>
      </c>
      <c r="B70" s="45"/>
      <c r="C70" s="46"/>
      <c r="D70" s="46"/>
      <c r="E70" s="49" t="s">
        <v>662</v>
      </c>
      <c r="F70" s="46"/>
      <c r="G70" s="46"/>
      <c r="H70" s="46"/>
      <c r="I70" s="46"/>
      <c r="J70" s="48"/>
    </row>
    <row r="71" ht="180">
      <c r="A71" s="37" t="s">
        <v>248</v>
      </c>
      <c r="B71" s="45"/>
      <c r="C71" s="46"/>
      <c r="D71" s="46"/>
      <c r="E71" s="39" t="s">
        <v>488</v>
      </c>
      <c r="F71" s="46"/>
      <c r="G71" s="46"/>
      <c r="H71" s="46"/>
      <c r="I71" s="46"/>
      <c r="J71" s="48"/>
    </row>
    <row r="72">
      <c r="A72" s="37" t="s">
        <v>240</v>
      </c>
      <c r="B72" s="37">
        <v>17</v>
      </c>
      <c r="C72" s="38" t="s">
        <v>1488</v>
      </c>
      <c r="D72" s="37" t="s">
        <v>245</v>
      </c>
      <c r="E72" s="39" t="s">
        <v>1489</v>
      </c>
      <c r="F72" s="40" t="s">
        <v>243</v>
      </c>
      <c r="G72" s="41">
        <v>1</v>
      </c>
      <c r="H72" s="42">
        <v>0</v>
      </c>
      <c r="I72" s="43">
        <f>ROUND(G72*H72,P4)</f>
        <v>0</v>
      </c>
      <c r="J72" s="37"/>
      <c r="O72" s="44">
        <f>I72*0.21</f>
        <v>0</v>
      </c>
      <c r="P72">
        <v>3</v>
      </c>
    </row>
    <row r="73">
      <c r="A73" s="37" t="s">
        <v>244</v>
      </c>
      <c r="B73" s="45"/>
      <c r="C73" s="46"/>
      <c r="D73" s="46"/>
      <c r="E73" s="39" t="s">
        <v>1490</v>
      </c>
      <c r="F73" s="46"/>
      <c r="G73" s="46"/>
      <c r="H73" s="46"/>
      <c r="I73" s="46"/>
      <c r="J73" s="48"/>
    </row>
    <row r="74">
      <c r="A74" s="37" t="s">
        <v>246</v>
      </c>
      <c r="B74" s="45"/>
      <c r="C74" s="46"/>
      <c r="D74" s="46"/>
      <c r="E74" s="49" t="s">
        <v>662</v>
      </c>
      <c r="F74" s="46"/>
      <c r="G74" s="46"/>
      <c r="H74" s="46"/>
      <c r="I74" s="46"/>
      <c r="J74" s="48"/>
    </row>
    <row r="75" ht="165">
      <c r="A75" s="37" t="s">
        <v>248</v>
      </c>
      <c r="B75" s="45"/>
      <c r="C75" s="46"/>
      <c r="D75" s="46"/>
      <c r="E75" s="39" t="s">
        <v>1222</v>
      </c>
      <c r="F75" s="46"/>
      <c r="G75" s="46"/>
      <c r="H75" s="46"/>
      <c r="I75" s="46"/>
      <c r="J75" s="48"/>
    </row>
    <row r="76">
      <c r="A76" s="37" t="s">
        <v>240</v>
      </c>
      <c r="B76" s="37">
        <v>18</v>
      </c>
      <c r="C76" s="38" t="s">
        <v>1491</v>
      </c>
      <c r="D76" s="37" t="s">
        <v>245</v>
      </c>
      <c r="E76" s="39" t="s">
        <v>1492</v>
      </c>
      <c r="F76" s="40" t="s">
        <v>243</v>
      </c>
      <c r="G76" s="41">
        <v>1</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662</v>
      </c>
      <c r="F78" s="46"/>
      <c r="G78" s="46"/>
      <c r="H78" s="46"/>
      <c r="I78" s="46"/>
      <c r="J78" s="48"/>
    </row>
    <row r="79" ht="180">
      <c r="A79" s="37" t="s">
        <v>248</v>
      </c>
      <c r="B79" s="45"/>
      <c r="C79" s="46"/>
      <c r="D79" s="46"/>
      <c r="E79" s="39" t="s">
        <v>488</v>
      </c>
      <c r="F79" s="46"/>
      <c r="G79" s="46"/>
      <c r="H79" s="46"/>
      <c r="I79" s="46"/>
      <c r="J79" s="48"/>
    </row>
    <row r="80">
      <c r="A80" s="37" t="s">
        <v>240</v>
      </c>
      <c r="B80" s="37">
        <v>19</v>
      </c>
      <c r="C80" s="38" t="s">
        <v>1493</v>
      </c>
      <c r="D80" s="37" t="s">
        <v>245</v>
      </c>
      <c r="E80" s="39" t="s">
        <v>1494</v>
      </c>
      <c r="F80" s="40" t="s">
        <v>243</v>
      </c>
      <c r="G80" s="41">
        <v>2</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662</v>
      </c>
      <c r="F82" s="46"/>
      <c r="G82" s="46"/>
      <c r="H82" s="46"/>
      <c r="I82" s="46"/>
      <c r="J82" s="48"/>
    </row>
    <row r="83" ht="180">
      <c r="A83" s="37" t="s">
        <v>248</v>
      </c>
      <c r="B83" s="45"/>
      <c r="C83" s="46"/>
      <c r="D83" s="46"/>
      <c r="E83" s="39" t="s">
        <v>488</v>
      </c>
      <c r="F83" s="46"/>
      <c r="G83" s="46"/>
      <c r="H83" s="46"/>
      <c r="I83" s="46"/>
      <c r="J83" s="48"/>
    </row>
    <row r="84">
      <c r="A84" s="37" t="s">
        <v>240</v>
      </c>
      <c r="B84" s="37">
        <v>20</v>
      </c>
      <c r="C84" s="38" t="s">
        <v>1495</v>
      </c>
      <c r="D84" s="37" t="s">
        <v>245</v>
      </c>
      <c r="E84" s="39" t="s">
        <v>1496</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662</v>
      </c>
      <c r="F86" s="46"/>
      <c r="G86" s="46"/>
      <c r="H86" s="46"/>
      <c r="I86" s="46"/>
      <c r="J86" s="48"/>
    </row>
    <row r="87" ht="165">
      <c r="A87" s="37" t="s">
        <v>248</v>
      </c>
      <c r="B87" s="45"/>
      <c r="C87" s="46"/>
      <c r="D87" s="46"/>
      <c r="E87" s="39" t="s">
        <v>1222</v>
      </c>
      <c r="F87" s="46"/>
      <c r="G87" s="46"/>
      <c r="H87" s="46"/>
      <c r="I87" s="46"/>
      <c r="J87" s="48"/>
    </row>
    <row r="88" ht="30">
      <c r="A88" s="37" t="s">
        <v>240</v>
      </c>
      <c r="B88" s="37">
        <v>21</v>
      </c>
      <c r="C88" s="38" t="s">
        <v>1497</v>
      </c>
      <c r="D88" s="37" t="s">
        <v>245</v>
      </c>
      <c r="E88" s="39" t="s">
        <v>1498</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662</v>
      </c>
      <c r="F90" s="46"/>
      <c r="G90" s="46"/>
      <c r="H90" s="46"/>
      <c r="I90" s="46"/>
      <c r="J90" s="48"/>
    </row>
    <row r="91" ht="180">
      <c r="A91" s="37" t="s">
        <v>248</v>
      </c>
      <c r="B91" s="45"/>
      <c r="C91" s="46"/>
      <c r="D91" s="46"/>
      <c r="E91" s="39" t="s">
        <v>488</v>
      </c>
      <c r="F91" s="46"/>
      <c r="G91" s="46"/>
      <c r="H91" s="46"/>
      <c r="I91" s="46"/>
      <c r="J91" s="48"/>
    </row>
    <row r="92">
      <c r="A92" s="37" t="s">
        <v>240</v>
      </c>
      <c r="B92" s="37">
        <v>22</v>
      </c>
      <c r="C92" s="38" t="s">
        <v>1499</v>
      </c>
      <c r="D92" s="37" t="s">
        <v>245</v>
      </c>
      <c r="E92" s="39" t="s">
        <v>1500</v>
      </c>
      <c r="F92" s="40" t="s">
        <v>243</v>
      </c>
      <c r="G92" s="41">
        <v>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662</v>
      </c>
      <c r="F94" s="46"/>
      <c r="G94" s="46"/>
      <c r="H94" s="46"/>
      <c r="I94" s="46"/>
      <c r="J94" s="48"/>
    </row>
    <row r="95" ht="165">
      <c r="A95" s="37" t="s">
        <v>248</v>
      </c>
      <c r="B95" s="45"/>
      <c r="C95" s="46"/>
      <c r="D95" s="46"/>
      <c r="E95" s="39" t="s">
        <v>1222</v>
      </c>
      <c r="F95" s="46"/>
      <c r="G95" s="46"/>
      <c r="H95" s="46"/>
      <c r="I95" s="46"/>
      <c r="J95" s="48"/>
    </row>
    <row r="96">
      <c r="A96" s="37" t="s">
        <v>240</v>
      </c>
      <c r="B96" s="37">
        <v>23</v>
      </c>
      <c r="C96" s="38" t="s">
        <v>1501</v>
      </c>
      <c r="D96" s="37" t="s">
        <v>245</v>
      </c>
      <c r="E96" s="39" t="s">
        <v>1502</v>
      </c>
      <c r="F96" s="40" t="s">
        <v>243</v>
      </c>
      <c r="G96" s="41">
        <v>4</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662</v>
      </c>
      <c r="F98" s="46"/>
      <c r="G98" s="46"/>
      <c r="H98" s="46"/>
      <c r="I98" s="46"/>
      <c r="J98" s="48"/>
    </row>
    <row r="99" ht="180">
      <c r="A99" s="37" t="s">
        <v>248</v>
      </c>
      <c r="B99" s="45"/>
      <c r="C99" s="46"/>
      <c r="D99" s="46"/>
      <c r="E99" s="39" t="s">
        <v>488</v>
      </c>
      <c r="F99" s="46"/>
      <c r="G99" s="46"/>
      <c r="H99" s="46"/>
      <c r="I99" s="46"/>
      <c r="J99" s="48"/>
    </row>
    <row r="100">
      <c r="A100" s="37" t="s">
        <v>240</v>
      </c>
      <c r="B100" s="37">
        <v>24</v>
      </c>
      <c r="C100" s="38" t="s">
        <v>1503</v>
      </c>
      <c r="D100" s="37" t="s">
        <v>245</v>
      </c>
      <c r="E100" s="39" t="s">
        <v>1504</v>
      </c>
      <c r="F100" s="40" t="s">
        <v>243</v>
      </c>
      <c r="G100" s="41">
        <v>4</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662</v>
      </c>
      <c r="F102" s="46"/>
      <c r="G102" s="46"/>
      <c r="H102" s="46"/>
      <c r="I102" s="46"/>
      <c r="J102" s="48"/>
    </row>
    <row r="103" ht="165">
      <c r="A103" s="37" t="s">
        <v>248</v>
      </c>
      <c r="B103" s="45"/>
      <c r="C103" s="46"/>
      <c r="D103" s="46"/>
      <c r="E103" s="39" t="s">
        <v>1222</v>
      </c>
      <c r="F103" s="46"/>
      <c r="G103" s="46"/>
      <c r="H103" s="46"/>
      <c r="I103" s="46"/>
      <c r="J103" s="48"/>
    </row>
    <row r="104">
      <c r="A104" s="37" t="s">
        <v>240</v>
      </c>
      <c r="B104" s="37">
        <v>25</v>
      </c>
      <c r="C104" s="38" t="s">
        <v>1505</v>
      </c>
      <c r="D104" s="37" t="s">
        <v>245</v>
      </c>
      <c r="E104" s="39" t="s">
        <v>1506</v>
      </c>
      <c r="F104" s="40" t="s">
        <v>243</v>
      </c>
      <c r="G104" s="41">
        <v>5</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662</v>
      </c>
      <c r="F106" s="46"/>
      <c r="G106" s="46"/>
      <c r="H106" s="46"/>
      <c r="I106" s="46"/>
      <c r="J106" s="48"/>
    </row>
    <row r="107" ht="180">
      <c r="A107" s="37" t="s">
        <v>248</v>
      </c>
      <c r="B107" s="45"/>
      <c r="C107" s="46"/>
      <c r="D107" s="46"/>
      <c r="E107" s="39" t="s">
        <v>488</v>
      </c>
      <c r="F107" s="46"/>
      <c r="G107" s="46"/>
      <c r="H107" s="46"/>
      <c r="I107" s="46"/>
      <c r="J107" s="48"/>
    </row>
    <row r="108">
      <c r="A108" s="37" t="s">
        <v>240</v>
      </c>
      <c r="B108" s="37">
        <v>26</v>
      </c>
      <c r="C108" s="38" t="s">
        <v>1507</v>
      </c>
      <c r="D108" s="37" t="s">
        <v>245</v>
      </c>
      <c r="E108" s="39" t="s">
        <v>1508</v>
      </c>
      <c r="F108" s="40" t="s">
        <v>243</v>
      </c>
      <c r="G108" s="41">
        <v>5</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662</v>
      </c>
      <c r="F110" s="46"/>
      <c r="G110" s="46"/>
      <c r="H110" s="46"/>
      <c r="I110" s="46"/>
      <c r="J110" s="48"/>
    </row>
    <row r="111" ht="165">
      <c r="A111" s="37" t="s">
        <v>248</v>
      </c>
      <c r="B111" s="45"/>
      <c r="C111" s="46"/>
      <c r="D111" s="46"/>
      <c r="E111" s="39" t="s">
        <v>1222</v>
      </c>
      <c r="F111" s="46"/>
      <c r="G111" s="46"/>
      <c r="H111" s="46"/>
      <c r="I111" s="46"/>
      <c r="J111" s="48"/>
    </row>
    <row r="112">
      <c r="A112" s="37" t="s">
        <v>240</v>
      </c>
      <c r="B112" s="37">
        <v>27</v>
      </c>
      <c r="C112" s="38" t="s">
        <v>1509</v>
      </c>
      <c r="D112" s="37" t="s">
        <v>245</v>
      </c>
      <c r="E112" s="39" t="s">
        <v>1510</v>
      </c>
      <c r="F112" s="40" t="s">
        <v>243</v>
      </c>
      <c r="G112" s="41">
        <v>3</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662</v>
      </c>
      <c r="F114" s="46"/>
      <c r="G114" s="46"/>
      <c r="H114" s="46"/>
      <c r="I114" s="46"/>
      <c r="J114" s="48"/>
    </row>
    <row r="115" ht="180">
      <c r="A115" s="37" t="s">
        <v>248</v>
      </c>
      <c r="B115" s="45"/>
      <c r="C115" s="46"/>
      <c r="D115" s="46"/>
      <c r="E115" s="39" t="s">
        <v>488</v>
      </c>
      <c r="F115" s="46"/>
      <c r="G115" s="46"/>
      <c r="H115" s="46"/>
      <c r="I115" s="46"/>
      <c r="J115" s="48"/>
    </row>
    <row r="116">
      <c r="A116" s="37" t="s">
        <v>240</v>
      </c>
      <c r="B116" s="37">
        <v>28</v>
      </c>
      <c r="C116" s="38" t="s">
        <v>1511</v>
      </c>
      <c r="D116" s="37" t="s">
        <v>245</v>
      </c>
      <c r="E116" s="39" t="s">
        <v>1512</v>
      </c>
      <c r="F116" s="40" t="s">
        <v>243</v>
      </c>
      <c r="G116" s="41">
        <v>3</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662</v>
      </c>
      <c r="F118" s="46"/>
      <c r="G118" s="46"/>
      <c r="H118" s="46"/>
      <c r="I118" s="46"/>
      <c r="J118" s="48"/>
    </row>
    <row r="119" ht="165">
      <c r="A119" s="37" t="s">
        <v>248</v>
      </c>
      <c r="B119" s="45"/>
      <c r="C119" s="46"/>
      <c r="D119" s="46"/>
      <c r="E119" s="39" t="s">
        <v>1222</v>
      </c>
      <c r="F119" s="46"/>
      <c r="G119" s="46"/>
      <c r="H119" s="46"/>
      <c r="I119" s="46"/>
      <c r="J119" s="48"/>
    </row>
    <row r="120">
      <c r="A120" s="37" t="s">
        <v>240</v>
      </c>
      <c r="B120" s="37">
        <v>29</v>
      </c>
      <c r="C120" s="38" t="s">
        <v>1513</v>
      </c>
      <c r="D120" s="37" t="s">
        <v>245</v>
      </c>
      <c r="E120" s="39" t="s">
        <v>1514</v>
      </c>
      <c r="F120" s="40" t="s">
        <v>243</v>
      </c>
      <c r="G120" s="41">
        <v>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662</v>
      </c>
      <c r="F122" s="46"/>
      <c r="G122" s="46"/>
      <c r="H122" s="46"/>
      <c r="I122" s="46"/>
      <c r="J122" s="48"/>
    </row>
    <row r="123" ht="180">
      <c r="A123" s="37" t="s">
        <v>248</v>
      </c>
      <c r="B123" s="45"/>
      <c r="C123" s="46"/>
      <c r="D123" s="46"/>
      <c r="E123" s="39" t="s">
        <v>488</v>
      </c>
      <c r="F123" s="46"/>
      <c r="G123" s="46"/>
      <c r="H123" s="46"/>
      <c r="I123" s="46"/>
      <c r="J123" s="48"/>
    </row>
    <row r="124">
      <c r="A124" s="37" t="s">
        <v>240</v>
      </c>
      <c r="B124" s="37">
        <v>30</v>
      </c>
      <c r="C124" s="38" t="s">
        <v>1515</v>
      </c>
      <c r="D124" s="37" t="s">
        <v>245</v>
      </c>
      <c r="E124" s="39" t="s">
        <v>1516</v>
      </c>
      <c r="F124" s="40" t="s">
        <v>243</v>
      </c>
      <c r="G124" s="41">
        <v>5</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662</v>
      </c>
      <c r="F126" s="46"/>
      <c r="G126" s="46"/>
      <c r="H126" s="46"/>
      <c r="I126" s="46"/>
      <c r="J126" s="48"/>
    </row>
    <row r="127" ht="165">
      <c r="A127" s="37" t="s">
        <v>248</v>
      </c>
      <c r="B127" s="45"/>
      <c r="C127" s="46"/>
      <c r="D127" s="46"/>
      <c r="E127" s="39" t="s">
        <v>1222</v>
      </c>
      <c r="F127" s="46"/>
      <c r="G127" s="46"/>
      <c r="H127" s="46"/>
      <c r="I127" s="46"/>
      <c r="J127" s="48"/>
    </row>
    <row r="128" ht="30">
      <c r="A128" s="37" t="s">
        <v>240</v>
      </c>
      <c r="B128" s="37">
        <v>31</v>
      </c>
      <c r="C128" s="38" t="s">
        <v>1517</v>
      </c>
      <c r="D128" s="37" t="s">
        <v>245</v>
      </c>
      <c r="E128" s="39" t="s">
        <v>1518</v>
      </c>
      <c r="F128" s="40" t="s">
        <v>243</v>
      </c>
      <c r="G128" s="41">
        <v>1</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662</v>
      </c>
      <c r="F130" s="46"/>
      <c r="G130" s="46"/>
      <c r="H130" s="46"/>
      <c r="I130" s="46"/>
      <c r="J130" s="48"/>
    </row>
    <row r="131" ht="180">
      <c r="A131" s="37" t="s">
        <v>248</v>
      </c>
      <c r="B131" s="45"/>
      <c r="C131" s="46"/>
      <c r="D131" s="46"/>
      <c r="E131" s="39" t="s">
        <v>488</v>
      </c>
      <c r="F131" s="46"/>
      <c r="G131" s="46"/>
      <c r="H131" s="46"/>
      <c r="I131" s="46"/>
      <c r="J131" s="48"/>
    </row>
    <row r="132">
      <c r="A132" s="37" t="s">
        <v>240</v>
      </c>
      <c r="B132" s="37">
        <v>32</v>
      </c>
      <c r="C132" s="38" t="s">
        <v>1519</v>
      </c>
      <c r="D132" s="37" t="s">
        <v>245</v>
      </c>
      <c r="E132" s="39" t="s">
        <v>1520</v>
      </c>
      <c r="F132" s="40" t="s">
        <v>243</v>
      </c>
      <c r="G132" s="41">
        <v>1</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662</v>
      </c>
      <c r="F134" s="46"/>
      <c r="G134" s="46"/>
      <c r="H134" s="46"/>
      <c r="I134" s="46"/>
      <c r="J134" s="48"/>
    </row>
    <row r="135" ht="165">
      <c r="A135" s="37" t="s">
        <v>248</v>
      </c>
      <c r="B135" s="45"/>
      <c r="C135" s="46"/>
      <c r="D135" s="46"/>
      <c r="E135" s="39" t="s">
        <v>1222</v>
      </c>
      <c r="F135" s="46"/>
      <c r="G135" s="46"/>
      <c r="H135" s="46"/>
      <c r="I135" s="46"/>
      <c r="J135" s="48"/>
    </row>
    <row r="136">
      <c r="A136" s="37" t="s">
        <v>240</v>
      </c>
      <c r="B136" s="37">
        <v>33</v>
      </c>
      <c r="C136" s="38" t="s">
        <v>1521</v>
      </c>
      <c r="D136" s="37" t="s">
        <v>245</v>
      </c>
      <c r="E136" s="39" t="s">
        <v>1522</v>
      </c>
      <c r="F136" s="40" t="s">
        <v>243</v>
      </c>
      <c r="G136" s="41">
        <v>2</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662</v>
      </c>
      <c r="F138" s="46"/>
      <c r="G138" s="46"/>
      <c r="H138" s="46"/>
      <c r="I138" s="46"/>
      <c r="J138" s="48"/>
    </row>
    <row r="139" ht="180">
      <c r="A139" s="37" t="s">
        <v>248</v>
      </c>
      <c r="B139" s="45"/>
      <c r="C139" s="46"/>
      <c r="D139" s="46"/>
      <c r="E139" s="39" t="s">
        <v>488</v>
      </c>
      <c r="F139" s="46"/>
      <c r="G139" s="46"/>
      <c r="H139" s="46"/>
      <c r="I139" s="46"/>
      <c r="J139" s="48"/>
    </row>
    <row r="140">
      <c r="A140" s="37" t="s">
        <v>240</v>
      </c>
      <c r="B140" s="37">
        <v>34</v>
      </c>
      <c r="C140" s="38" t="s">
        <v>1523</v>
      </c>
      <c r="D140" s="37" t="s">
        <v>245</v>
      </c>
      <c r="E140" s="39" t="s">
        <v>1524</v>
      </c>
      <c r="F140" s="40" t="s">
        <v>243</v>
      </c>
      <c r="G140" s="41">
        <v>2</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662</v>
      </c>
      <c r="F142" s="46"/>
      <c r="G142" s="46"/>
      <c r="H142" s="46"/>
      <c r="I142" s="46"/>
      <c r="J142" s="48"/>
    </row>
    <row r="143" ht="165">
      <c r="A143" s="37" t="s">
        <v>248</v>
      </c>
      <c r="B143" s="45"/>
      <c r="C143" s="46"/>
      <c r="D143" s="46"/>
      <c r="E143" s="39" t="s">
        <v>1222</v>
      </c>
      <c r="F143" s="46"/>
      <c r="G143" s="46"/>
      <c r="H143" s="46"/>
      <c r="I143" s="46"/>
      <c r="J143" s="48"/>
    </row>
    <row r="144">
      <c r="A144" s="37" t="s">
        <v>240</v>
      </c>
      <c r="B144" s="37">
        <v>35</v>
      </c>
      <c r="C144" s="38" t="s">
        <v>1525</v>
      </c>
      <c r="D144" s="37" t="s">
        <v>245</v>
      </c>
      <c r="E144" s="39" t="s">
        <v>1526</v>
      </c>
      <c r="F144" s="40" t="s">
        <v>290</v>
      </c>
      <c r="G144" s="41">
        <v>8</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662</v>
      </c>
      <c r="F146" s="46"/>
      <c r="G146" s="46"/>
      <c r="H146" s="46"/>
      <c r="I146" s="46"/>
      <c r="J146" s="48"/>
    </row>
    <row r="147" ht="165">
      <c r="A147" s="37" t="s">
        <v>248</v>
      </c>
      <c r="B147" s="45"/>
      <c r="C147" s="46"/>
      <c r="D147" s="46"/>
      <c r="E147" s="39" t="s">
        <v>1527</v>
      </c>
      <c r="F147" s="46"/>
      <c r="G147" s="46"/>
      <c r="H147" s="46"/>
      <c r="I147" s="46"/>
      <c r="J147" s="48"/>
    </row>
    <row r="148" ht="30">
      <c r="A148" s="37" t="s">
        <v>240</v>
      </c>
      <c r="B148" s="37">
        <v>36</v>
      </c>
      <c r="C148" s="38" t="s">
        <v>1528</v>
      </c>
      <c r="D148" s="37" t="s">
        <v>245</v>
      </c>
      <c r="E148" s="39" t="s">
        <v>1529</v>
      </c>
      <c r="F148" s="40" t="s">
        <v>243</v>
      </c>
      <c r="G148" s="41">
        <v>1</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662</v>
      </c>
      <c r="F150" s="46"/>
      <c r="G150" s="46"/>
      <c r="H150" s="46"/>
      <c r="I150" s="46"/>
      <c r="J150" s="48"/>
    </row>
    <row r="151" ht="180">
      <c r="A151" s="37" t="s">
        <v>248</v>
      </c>
      <c r="B151" s="45"/>
      <c r="C151" s="46"/>
      <c r="D151" s="46"/>
      <c r="E151" s="39" t="s">
        <v>1530</v>
      </c>
      <c r="F151" s="46"/>
      <c r="G151" s="46"/>
      <c r="H151" s="46"/>
      <c r="I151" s="46"/>
      <c r="J151" s="48"/>
    </row>
    <row r="152">
      <c r="A152" s="37" t="s">
        <v>240</v>
      </c>
      <c r="B152" s="37">
        <v>37</v>
      </c>
      <c r="C152" s="38" t="s">
        <v>1531</v>
      </c>
      <c r="D152" s="37" t="s">
        <v>245</v>
      </c>
      <c r="E152" s="39" t="s">
        <v>1532</v>
      </c>
      <c r="F152" s="40" t="s">
        <v>243</v>
      </c>
      <c r="G152" s="41">
        <v>1</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662</v>
      </c>
      <c r="F154" s="46"/>
      <c r="G154" s="46"/>
      <c r="H154" s="46"/>
      <c r="I154" s="46"/>
      <c r="J154" s="48"/>
    </row>
    <row r="155" ht="180">
      <c r="A155" s="37" t="s">
        <v>248</v>
      </c>
      <c r="B155" s="45"/>
      <c r="C155" s="46"/>
      <c r="D155" s="46"/>
      <c r="E155" s="39" t="s">
        <v>1530</v>
      </c>
      <c r="F155" s="46"/>
      <c r="G155" s="46"/>
      <c r="H155" s="46"/>
      <c r="I155" s="46"/>
      <c r="J155" s="48"/>
    </row>
    <row r="156">
      <c r="A156" s="37" t="s">
        <v>240</v>
      </c>
      <c r="B156" s="37">
        <v>38</v>
      </c>
      <c r="C156" s="38" t="s">
        <v>1533</v>
      </c>
      <c r="D156" s="37" t="s">
        <v>245</v>
      </c>
      <c r="E156" s="39" t="s">
        <v>1534</v>
      </c>
      <c r="F156" s="40" t="s">
        <v>243</v>
      </c>
      <c r="G156" s="41">
        <v>1</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662</v>
      </c>
      <c r="F158" s="46"/>
      <c r="G158" s="46"/>
      <c r="H158" s="46"/>
      <c r="I158" s="46"/>
      <c r="J158" s="48"/>
    </row>
    <row r="159" ht="120">
      <c r="A159" s="37" t="s">
        <v>248</v>
      </c>
      <c r="B159" s="45"/>
      <c r="C159" s="46"/>
      <c r="D159" s="46"/>
      <c r="E159" s="39" t="s">
        <v>1535</v>
      </c>
      <c r="F159" s="46"/>
      <c r="G159" s="46"/>
      <c r="H159" s="46"/>
      <c r="I159" s="46"/>
      <c r="J159" s="48"/>
    </row>
    <row r="160">
      <c r="A160" s="37" t="s">
        <v>240</v>
      </c>
      <c r="B160" s="37">
        <v>45</v>
      </c>
      <c r="C160" s="38" t="s">
        <v>1536</v>
      </c>
      <c r="D160" s="37" t="s">
        <v>245</v>
      </c>
      <c r="E160" s="39" t="s">
        <v>1537</v>
      </c>
      <c r="F160" s="40" t="s">
        <v>243</v>
      </c>
      <c r="G160" s="41">
        <v>2</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ht="255">
      <c r="A162" s="37" t="s">
        <v>248</v>
      </c>
      <c r="B162" s="45"/>
      <c r="C162" s="46"/>
      <c r="D162" s="46"/>
      <c r="E162" s="39" t="s">
        <v>1538</v>
      </c>
      <c r="F162" s="46"/>
      <c r="G162" s="46"/>
      <c r="H162" s="46"/>
      <c r="I162" s="46"/>
      <c r="J162" s="48"/>
    </row>
    <row r="163" ht="30">
      <c r="A163" s="37" t="s">
        <v>240</v>
      </c>
      <c r="B163" s="37">
        <v>39</v>
      </c>
      <c r="C163" s="38" t="s">
        <v>1182</v>
      </c>
      <c r="D163" s="37" t="s">
        <v>245</v>
      </c>
      <c r="E163" s="39" t="s">
        <v>1183</v>
      </c>
      <c r="F163" s="40" t="s">
        <v>243</v>
      </c>
      <c r="G163" s="41">
        <v>1</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662</v>
      </c>
      <c r="F165" s="46"/>
      <c r="G165" s="46"/>
      <c r="H165" s="46"/>
      <c r="I165" s="46"/>
      <c r="J165" s="48"/>
    </row>
    <row r="166" ht="240">
      <c r="A166" s="37" t="s">
        <v>248</v>
      </c>
      <c r="B166" s="45"/>
      <c r="C166" s="46"/>
      <c r="D166" s="46"/>
      <c r="E166" s="39" t="s">
        <v>1457</v>
      </c>
      <c r="F166" s="46"/>
      <c r="G166" s="46"/>
      <c r="H166" s="46"/>
      <c r="I166" s="46"/>
      <c r="J166" s="48"/>
    </row>
    <row r="167">
      <c r="A167" s="37" t="s">
        <v>240</v>
      </c>
      <c r="B167" s="37">
        <v>40</v>
      </c>
      <c r="C167" s="38" t="s">
        <v>1539</v>
      </c>
      <c r="D167" s="37" t="s">
        <v>245</v>
      </c>
      <c r="E167" s="39" t="s">
        <v>1540</v>
      </c>
      <c r="F167" s="40" t="s">
        <v>243</v>
      </c>
      <c r="G167" s="41">
        <v>1</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662</v>
      </c>
      <c r="F169" s="46"/>
      <c r="G169" s="46"/>
      <c r="H169" s="46"/>
      <c r="I169" s="46"/>
      <c r="J169" s="48"/>
    </row>
    <row r="170" ht="120">
      <c r="A170" s="37" t="s">
        <v>248</v>
      </c>
      <c r="B170" s="45"/>
      <c r="C170" s="46"/>
      <c r="D170" s="46"/>
      <c r="E170" s="39" t="s">
        <v>1541</v>
      </c>
      <c r="F170" s="46"/>
      <c r="G170" s="46"/>
      <c r="H170" s="46"/>
      <c r="I170" s="46"/>
      <c r="J170" s="48"/>
    </row>
    <row r="171">
      <c r="A171" s="37" t="s">
        <v>240</v>
      </c>
      <c r="B171" s="37">
        <v>41</v>
      </c>
      <c r="C171" s="38" t="s">
        <v>1542</v>
      </c>
      <c r="D171" s="37" t="s">
        <v>245</v>
      </c>
      <c r="E171" s="39" t="s">
        <v>1543</v>
      </c>
      <c r="F171" s="40" t="s">
        <v>243</v>
      </c>
      <c r="G171" s="41">
        <v>2</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c r="A173" s="37" t="s">
        <v>246</v>
      </c>
      <c r="B173" s="45"/>
      <c r="C173" s="46"/>
      <c r="D173" s="46"/>
      <c r="E173" s="49" t="s">
        <v>662</v>
      </c>
      <c r="F173" s="46"/>
      <c r="G173" s="46"/>
      <c r="H173" s="46"/>
      <c r="I173" s="46"/>
      <c r="J173" s="48"/>
    </row>
    <row r="174" ht="120">
      <c r="A174" s="37" t="s">
        <v>248</v>
      </c>
      <c r="B174" s="45"/>
      <c r="C174" s="46"/>
      <c r="D174" s="46"/>
      <c r="E174" s="39" t="s">
        <v>1541</v>
      </c>
      <c r="F174" s="46"/>
      <c r="G174" s="46"/>
      <c r="H174" s="46"/>
      <c r="I174" s="46"/>
      <c r="J174" s="48"/>
    </row>
    <row r="175">
      <c r="A175" s="37" t="s">
        <v>240</v>
      </c>
      <c r="B175" s="37">
        <v>42</v>
      </c>
      <c r="C175" s="38" t="s">
        <v>1544</v>
      </c>
      <c r="D175" s="37" t="s">
        <v>245</v>
      </c>
      <c r="E175" s="39" t="s">
        <v>1545</v>
      </c>
      <c r="F175" s="40" t="s">
        <v>243</v>
      </c>
      <c r="G175" s="41">
        <v>6</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c r="A177" s="37" t="s">
        <v>246</v>
      </c>
      <c r="B177" s="45"/>
      <c r="C177" s="46"/>
      <c r="D177" s="46"/>
      <c r="E177" s="49" t="s">
        <v>662</v>
      </c>
      <c r="F177" s="46"/>
      <c r="G177" s="46"/>
      <c r="H177" s="46"/>
      <c r="I177" s="46"/>
      <c r="J177" s="48"/>
    </row>
    <row r="178" ht="120">
      <c r="A178" s="37" t="s">
        <v>248</v>
      </c>
      <c r="B178" s="45"/>
      <c r="C178" s="46"/>
      <c r="D178" s="46"/>
      <c r="E178" s="39" t="s">
        <v>1191</v>
      </c>
      <c r="F178" s="46"/>
      <c r="G178" s="46"/>
      <c r="H178" s="46"/>
      <c r="I178" s="46"/>
      <c r="J178" s="48"/>
    </row>
    <row r="179">
      <c r="A179" s="31" t="s">
        <v>237</v>
      </c>
      <c r="B179" s="32"/>
      <c r="C179" s="33" t="s">
        <v>935</v>
      </c>
      <c r="D179" s="34"/>
      <c r="E179" s="31" t="s">
        <v>213</v>
      </c>
      <c r="F179" s="34"/>
      <c r="G179" s="34"/>
      <c r="H179" s="34"/>
      <c r="I179" s="35">
        <f>SUMIFS(I180:I187,A180:A187,"P")</f>
        <v>0</v>
      </c>
      <c r="J179" s="36"/>
    </row>
    <row r="180" ht="45">
      <c r="A180" s="37" t="s">
        <v>240</v>
      </c>
      <c r="B180" s="37">
        <v>43</v>
      </c>
      <c r="C180" s="38" t="s">
        <v>942</v>
      </c>
      <c r="D180" s="37" t="s">
        <v>943</v>
      </c>
      <c r="E180" s="39" t="s">
        <v>944</v>
      </c>
      <c r="F180" s="40" t="s">
        <v>939</v>
      </c>
      <c r="G180" s="41">
        <v>0.050000000000000003</v>
      </c>
      <c r="H180" s="42">
        <v>0</v>
      </c>
      <c r="I180" s="43">
        <f>ROUND(G180*H180,P4)</f>
        <v>0</v>
      </c>
      <c r="J180" s="37"/>
      <c r="O180" s="44">
        <f>I180*0.21</f>
        <v>0</v>
      </c>
      <c r="P180">
        <v>3</v>
      </c>
    </row>
    <row r="181" ht="30">
      <c r="A181" s="37" t="s">
        <v>244</v>
      </c>
      <c r="B181" s="45"/>
      <c r="C181" s="46"/>
      <c r="D181" s="46"/>
      <c r="E181" s="39" t="s">
        <v>940</v>
      </c>
      <c r="F181" s="46"/>
      <c r="G181" s="46"/>
      <c r="H181" s="46"/>
      <c r="I181" s="46"/>
      <c r="J181" s="48"/>
    </row>
    <row r="182">
      <c r="A182" s="37" t="s">
        <v>246</v>
      </c>
      <c r="B182" s="45"/>
      <c r="C182" s="46"/>
      <c r="D182" s="46"/>
      <c r="E182" s="49" t="s">
        <v>662</v>
      </c>
      <c r="F182" s="46"/>
      <c r="G182" s="46"/>
      <c r="H182" s="46"/>
      <c r="I182" s="46"/>
      <c r="J182" s="48"/>
    </row>
    <row r="183" ht="225">
      <c r="A183" s="37" t="s">
        <v>248</v>
      </c>
      <c r="B183" s="45"/>
      <c r="C183" s="46"/>
      <c r="D183" s="46"/>
      <c r="E183" s="39" t="s">
        <v>941</v>
      </c>
      <c r="F183" s="46"/>
      <c r="G183" s="46"/>
      <c r="H183" s="46"/>
      <c r="I183" s="46"/>
      <c r="J183" s="48"/>
    </row>
    <row r="184" ht="45">
      <c r="A184" s="37" t="s">
        <v>240</v>
      </c>
      <c r="B184" s="37">
        <v>44</v>
      </c>
      <c r="C184" s="38" t="s">
        <v>1461</v>
      </c>
      <c r="D184" s="37" t="s">
        <v>1462</v>
      </c>
      <c r="E184" s="39" t="s">
        <v>1463</v>
      </c>
      <c r="F184" s="40" t="s">
        <v>939</v>
      </c>
      <c r="G184" s="41">
        <v>0.01</v>
      </c>
      <c r="H184" s="42">
        <v>0</v>
      </c>
      <c r="I184" s="43">
        <f>ROUND(G184*H184,P4)</f>
        <v>0</v>
      </c>
      <c r="J184" s="37"/>
      <c r="O184" s="44">
        <f>I184*0.21</f>
        <v>0</v>
      </c>
      <c r="P184">
        <v>3</v>
      </c>
    </row>
    <row r="185" ht="30">
      <c r="A185" s="37" t="s">
        <v>244</v>
      </c>
      <c r="B185" s="45"/>
      <c r="C185" s="46"/>
      <c r="D185" s="46"/>
      <c r="E185" s="39" t="s">
        <v>940</v>
      </c>
      <c r="F185" s="46"/>
      <c r="G185" s="46"/>
      <c r="H185" s="46"/>
      <c r="I185" s="46"/>
      <c r="J185" s="48"/>
    </row>
    <row r="186">
      <c r="A186" s="37" t="s">
        <v>246</v>
      </c>
      <c r="B186" s="45"/>
      <c r="C186" s="46"/>
      <c r="D186" s="46"/>
      <c r="E186" s="49" t="s">
        <v>662</v>
      </c>
      <c r="F186" s="46"/>
      <c r="G186" s="46"/>
      <c r="H186" s="46"/>
      <c r="I186" s="46"/>
      <c r="J186" s="48"/>
    </row>
    <row r="187" ht="225">
      <c r="A187" s="37" t="s">
        <v>248</v>
      </c>
      <c r="B187" s="50"/>
      <c r="C187" s="51"/>
      <c r="D187" s="51"/>
      <c r="E187" s="39" t="s">
        <v>941</v>
      </c>
      <c r="F187" s="51"/>
      <c r="G187" s="51"/>
      <c r="H187" s="51"/>
      <c r="I187" s="51"/>
      <c r="J187" s="52"/>
    </row>
  </sheetData>
  <sheetProtection sheet="1" objects="1" scenarios="1" spinCount="100000" saltValue="GeIkg7q3298THlCPUIzkHPtur+aAHGLtDb/c1b7pfKEOM+IQcOw+hBocejUwdgm/ytrCSzttj/jJt1AdZHo92A==" hashValue="m1oOFor9F9SJGTXpd1Byvec+QI9uEpasxc0uh6A9iOHOkm7ZiriGeWei4mNN97dpTUg+ZPbEd0n9XyRT7JQXT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1546</v>
      </c>
      <c r="I3" s="25">
        <f>SUMIFS(I9:I367,A9:A367,"SD")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1546</v>
      </c>
      <c r="D5" s="22"/>
      <c r="E5" s="23" t="s">
        <v>40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936</v>
      </c>
      <c r="D10" s="37" t="s">
        <v>937</v>
      </c>
      <c r="E10" s="39" t="s">
        <v>938</v>
      </c>
      <c r="F10" s="40" t="s">
        <v>939</v>
      </c>
      <c r="G10" s="41">
        <v>29.079999999999998</v>
      </c>
      <c r="H10" s="42">
        <v>0</v>
      </c>
      <c r="I10" s="43">
        <f>ROUND(G10*H10,P4)</f>
        <v>0</v>
      </c>
      <c r="J10" s="37"/>
      <c r="O10" s="44">
        <f>I10*0.21</f>
        <v>0</v>
      </c>
      <c r="P10">
        <v>3</v>
      </c>
    </row>
    <row r="11" ht="30">
      <c r="A11" s="37" t="s">
        <v>244</v>
      </c>
      <c r="B11" s="45"/>
      <c r="C11" s="46"/>
      <c r="D11" s="46"/>
      <c r="E11" s="39" t="s">
        <v>940</v>
      </c>
      <c r="F11" s="46"/>
      <c r="G11" s="46"/>
      <c r="H11" s="46"/>
      <c r="I11" s="46"/>
      <c r="J11" s="48"/>
    </row>
    <row r="12">
      <c r="A12" s="37" t="s">
        <v>246</v>
      </c>
      <c r="B12" s="45"/>
      <c r="C12" s="46"/>
      <c r="D12" s="46"/>
      <c r="E12" s="49" t="s">
        <v>662</v>
      </c>
      <c r="F12" s="46"/>
      <c r="G12" s="46"/>
      <c r="H12" s="46"/>
      <c r="I12" s="46"/>
      <c r="J12" s="48"/>
    </row>
    <row r="13" ht="225">
      <c r="A13" s="37" t="s">
        <v>248</v>
      </c>
      <c r="B13" s="45"/>
      <c r="C13" s="46"/>
      <c r="D13" s="46"/>
      <c r="E13" s="39" t="s">
        <v>941</v>
      </c>
      <c r="F13" s="46"/>
      <c r="G13" s="46"/>
      <c r="H13" s="46"/>
      <c r="I13" s="46"/>
      <c r="J13" s="48"/>
    </row>
    <row r="14">
      <c r="A14" s="37" t="s">
        <v>240</v>
      </c>
      <c r="B14" s="37">
        <v>2</v>
      </c>
      <c r="C14" s="38" t="s">
        <v>657</v>
      </c>
      <c r="D14" s="37" t="s">
        <v>245</v>
      </c>
      <c r="E14" s="39" t="s">
        <v>658</v>
      </c>
      <c r="F14" s="40" t="s">
        <v>309</v>
      </c>
      <c r="G14" s="41">
        <v>1</v>
      </c>
      <c r="H14" s="42">
        <v>0</v>
      </c>
      <c r="I14" s="43">
        <f>ROUND(G14*H14,P4)</f>
        <v>0</v>
      </c>
      <c r="J14" s="37"/>
      <c r="O14" s="44">
        <f>I14*0.21</f>
        <v>0</v>
      </c>
      <c r="P14">
        <v>3</v>
      </c>
    </row>
    <row r="15">
      <c r="A15" s="37" t="s">
        <v>244</v>
      </c>
      <c r="B15" s="45"/>
      <c r="C15" s="46"/>
      <c r="D15" s="46"/>
      <c r="E15" s="39" t="s">
        <v>659</v>
      </c>
      <c r="F15" s="46"/>
      <c r="G15" s="46"/>
      <c r="H15" s="46"/>
      <c r="I15" s="46"/>
      <c r="J15" s="48"/>
    </row>
    <row r="16">
      <c r="A16" s="37" t="s">
        <v>246</v>
      </c>
      <c r="B16" s="45"/>
      <c r="C16" s="46"/>
      <c r="D16" s="46"/>
      <c r="E16" s="49" t="s">
        <v>660</v>
      </c>
      <c r="F16" s="46"/>
      <c r="G16" s="46"/>
      <c r="H16" s="46"/>
      <c r="I16" s="46"/>
      <c r="J16" s="48"/>
    </row>
    <row r="17" ht="120">
      <c r="A17" s="37" t="s">
        <v>248</v>
      </c>
      <c r="B17" s="45"/>
      <c r="C17" s="46"/>
      <c r="D17" s="46"/>
      <c r="E17" s="39" t="s">
        <v>311</v>
      </c>
      <c r="F17" s="46"/>
      <c r="G17" s="46"/>
      <c r="H17" s="46"/>
      <c r="I17" s="46"/>
      <c r="J17" s="48"/>
    </row>
    <row r="18">
      <c r="A18" s="31" t="s">
        <v>237</v>
      </c>
      <c r="B18" s="32"/>
      <c r="C18" s="33" t="s">
        <v>238</v>
      </c>
      <c r="D18" s="34"/>
      <c r="E18" s="31" t="s">
        <v>1547</v>
      </c>
      <c r="F18" s="34"/>
      <c r="G18" s="34"/>
      <c r="H18" s="34"/>
      <c r="I18" s="35">
        <f>SUMIFS(I19:I74,A19:A74,"P")</f>
        <v>0</v>
      </c>
      <c r="J18" s="36"/>
    </row>
    <row r="19">
      <c r="A19" s="37" t="s">
        <v>240</v>
      </c>
      <c r="B19" s="37">
        <v>3</v>
      </c>
      <c r="C19" s="38" t="s">
        <v>341</v>
      </c>
      <c r="D19" s="37" t="s">
        <v>245</v>
      </c>
      <c r="E19" s="39" t="s">
        <v>342</v>
      </c>
      <c r="F19" s="40" t="s">
        <v>339</v>
      </c>
      <c r="G19" s="41">
        <v>4.3200000000000003</v>
      </c>
      <c r="H19" s="42">
        <v>0</v>
      </c>
      <c r="I19" s="43">
        <f>ROUND(G19*H19,P4)</f>
        <v>0</v>
      </c>
      <c r="J19" s="37"/>
      <c r="O19" s="44">
        <f>I19*0.21</f>
        <v>0</v>
      </c>
      <c r="P19">
        <v>3</v>
      </c>
    </row>
    <row r="20">
      <c r="A20" s="37" t="s">
        <v>244</v>
      </c>
      <c r="B20" s="45"/>
      <c r="C20" s="46"/>
      <c r="D20" s="46"/>
      <c r="E20" s="39" t="s">
        <v>661</v>
      </c>
      <c r="F20" s="46"/>
      <c r="G20" s="46"/>
      <c r="H20" s="46"/>
      <c r="I20" s="46"/>
      <c r="J20" s="48"/>
    </row>
    <row r="21">
      <c r="A21" s="37" t="s">
        <v>246</v>
      </c>
      <c r="B21" s="45"/>
      <c r="C21" s="46"/>
      <c r="D21" s="46"/>
      <c r="E21" s="49" t="s">
        <v>662</v>
      </c>
      <c r="F21" s="46"/>
      <c r="G21" s="46"/>
      <c r="H21" s="46"/>
      <c r="I21" s="46"/>
      <c r="J21" s="48"/>
    </row>
    <row r="22" ht="409.5">
      <c r="A22" s="37" t="s">
        <v>248</v>
      </c>
      <c r="B22" s="45"/>
      <c r="C22" s="46"/>
      <c r="D22" s="46"/>
      <c r="E22" s="39" t="s">
        <v>340</v>
      </c>
      <c r="F22" s="46"/>
      <c r="G22" s="46"/>
      <c r="H22" s="46"/>
      <c r="I22" s="46"/>
      <c r="J22" s="48"/>
    </row>
    <row r="23">
      <c r="A23" s="37" t="s">
        <v>240</v>
      </c>
      <c r="B23" s="37">
        <v>4</v>
      </c>
      <c r="C23" s="38" t="s">
        <v>667</v>
      </c>
      <c r="D23" s="37" t="s">
        <v>245</v>
      </c>
      <c r="E23" s="39" t="s">
        <v>668</v>
      </c>
      <c r="F23" s="40" t="s">
        <v>339</v>
      </c>
      <c r="G23" s="41">
        <v>1.2</v>
      </c>
      <c r="H23" s="42">
        <v>0</v>
      </c>
      <c r="I23" s="43">
        <f>ROUND(G23*H23,P4)</f>
        <v>0</v>
      </c>
      <c r="J23" s="37"/>
      <c r="O23" s="44">
        <f>I23*0.21</f>
        <v>0</v>
      </c>
      <c r="P23">
        <v>3</v>
      </c>
    </row>
    <row r="24">
      <c r="A24" s="37" t="s">
        <v>244</v>
      </c>
      <c r="B24" s="45"/>
      <c r="C24" s="46"/>
      <c r="D24" s="46"/>
      <c r="E24" s="39" t="s">
        <v>669</v>
      </c>
      <c r="F24" s="46"/>
      <c r="G24" s="46"/>
      <c r="H24" s="46"/>
      <c r="I24" s="46"/>
      <c r="J24" s="48"/>
    </row>
    <row r="25">
      <c r="A25" s="37" t="s">
        <v>246</v>
      </c>
      <c r="B25" s="45"/>
      <c r="C25" s="46"/>
      <c r="D25" s="46"/>
      <c r="E25" s="49" t="s">
        <v>1548</v>
      </c>
      <c r="F25" s="46"/>
      <c r="G25" s="46"/>
      <c r="H25" s="46"/>
      <c r="I25" s="46"/>
      <c r="J25" s="48"/>
    </row>
    <row r="26" ht="270">
      <c r="A26" s="37" t="s">
        <v>248</v>
      </c>
      <c r="B26" s="45"/>
      <c r="C26" s="46"/>
      <c r="D26" s="46"/>
      <c r="E26" s="39" t="s">
        <v>671</v>
      </c>
      <c r="F26" s="46"/>
      <c r="G26" s="46"/>
      <c r="H26" s="46"/>
      <c r="I26" s="46"/>
      <c r="J26" s="48"/>
    </row>
    <row r="27">
      <c r="A27" s="37" t="s">
        <v>240</v>
      </c>
      <c r="B27" s="37">
        <v>5</v>
      </c>
      <c r="C27" s="38" t="s">
        <v>344</v>
      </c>
      <c r="D27" s="37" t="s">
        <v>245</v>
      </c>
      <c r="E27" s="39" t="s">
        <v>345</v>
      </c>
      <c r="F27" s="40" t="s">
        <v>339</v>
      </c>
      <c r="G27" s="41">
        <v>3.1000000000000001</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662</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672</v>
      </c>
      <c r="D31" s="37" t="s">
        <v>245</v>
      </c>
      <c r="E31" s="39" t="s">
        <v>673</v>
      </c>
      <c r="F31" s="40" t="s">
        <v>243</v>
      </c>
      <c r="G31" s="41">
        <v>16</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662</v>
      </c>
      <c r="F33" s="46"/>
      <c r="G33" s="46"/>
      <c r="H33" s="46"/>
      <c r="I33" s="46"/>
      <c r="J33" s="48"/>
    </row>
    <row r="34" ht="90">
      <c r="A34" s="37" t="s">
        <v>248</v>
      </c>
      <c r="B34" s="45"/>
      <c r="C34" s="46"/>
      <c r="D34" s="46"/>
      <c r="E34" s="39" t="s">
        <v>351</v>
      </c>
      <c r="F34" s="46"/>
      <c r="G34" s="46"/>
      <c r="H34" s="46"/>
      <c r="I34" s="46"/>
      <c r="J34" s="48"/>
    </row>
    <row r="35">
      <c r="A35" s="37" t="s">
        <v>240</v>
      </c>
      <c r="B35" s="37">
        <v>7</v>
      </c>
      <c r="C35" s="38" t="s">
        <v>1387</v>
      </c>
      <c r="D35" s="37" t="s">
        <v>245</v>
      </c>
      <c r="E35" s="39" t="s">
        <v>1388</v>
      </c>
      <c r="F35" s="40" t="s">
        <v>354</v>
      </c>
      <c r="G35" s="41">
        <v>30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662</v>
      </c>
      <c r="F37" s="46"/>
      <c r="G37" s="46"/>
      <c r="H37" s="46"/>
      <c r="I37" s="46"/>
      <c r="J37" s="48"/>
    </row>
    <row r="38" ht="90">
      <c r="A38" s="37" t="s">
        <v>248</v>
      </c>
      <c r="B38" s="45"/>
      <c r="C38" s="46"/>
      <c r="D38" s="46"/>
      <c r="E38" s="39" t="s">
        <v>356</v>
      </c>
      <c r="F38" s="46"/>
      <c r="G38" s="46"/>
      <c r="H38" s="46"/>
      <c r="I38" s="46"/>
      <c r="J38" s="48"/>
    </row>
    <row r="39">
      <c r="A39" s="37" t="s">
        <v>240</v>
      </c>
      <c r="B39" s="37">
        <v>8</v>
      </c>
      <c r="C39" s="38" t="s">
        <v>678</v>
      </c>
      <c r="D39" s="37" t="s">
        <v>245</v>
      </c>
      <c r="E39" s="39" t="s">
        <v>679</v>
      </c>
      <c r="F39" s="40" t="s">
        <v>354</v>
      </c>
      <c r="G39" s="41">
        <v>16</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662</v>
      </c>
      <c r="F41" s="46"/>
      <c r="G41" s="46"/>
      <c r="H41" s="46"/>
      <c r="I41" s="46"/>
      <c r="J41" s="48"/>
    </row>
    <row r="42" ht="105">
      <c r="A42" s="37" t="s">
        <v>248</v>
      </c>
      <c r="B42" s="45"/>
      <c r="C42" s="46"/>
      <c r="D42" s="46"/>
      <c r="E42" s="39" t="s">
        <v>448</v>
      </c>
      <c r="F42" s="46"/>
      <c r="G42" s="46"/>
      <c r="H42" s="46"/>
      <c r="I42" s="46"/>
      <c r="J42" s="48"/>
    </row>
    <row r="43">
      <c r="A43" s="37" t="s">
        <v>240</v>
      </c>
      <c r="B43" s="37">
        <v>9</v>
      </c>
      <c r="C43" s="38" t="s">
        <v>1549</v>
      </c>
      <c r="D43" s="37" t="s">
        <v>245</v>
      </c>
      <c r="E43" s="39" t="s">
        <v>1550</v>
      </c>
      <c r="F43" s="40" t="s">
        <v>243</v>
      </c>
      <c r="G43" s="41">
        <v>1</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662</v>
      </c>
      <c r="F45" s="46"/>
      <c r="G45" s="46"/>
      <c r="H45" s="46"/>
      <c r="I45" s="46"/>
      <c r="J45" s="48"/>
    </row>
    <row r="46" ht="60">
      <c r="A46" s="37" t="s">
        <v>248</v>
      </c>
      <c r="B46" s="45"/>
      <c r="C46" s="46"/>
      <c r="D46" s="46"/>
      <c r="E46" s="39" t="s">
        <v>688</v>
      </c>
      <c r="F46" s="46"/>
      <c r="G46" s="46"/>
      <c r="H46" s="46"/>
      <c r="I46" s="46"/>
      <c r="J46" s="48"/>
    </row>
    <row r="47" ht="30">
      <c r="A47" s="37" t="s">
        <v>240</v>
      </c>
      <c r="B47" s="37">
        <v>10</v>
      </c>
      <c r="C47" s="38" t="s">
        <v>694</v>
      </c>
      <c r="D47" s="37" t="s">
        <v>245</v>
      </c>
      <c r="E47" s="39" t="s">
        <v>695</v>
      </c>
      <c r="F47" s="40" t="s">
        <v>243</v>
      </c>
      <c r="G47" s="41">
        <v>2</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662</v>
      </c>
      <c r="F49" s="46"/>
      <c r="G49" s="46"/>
      <c r="H49" s="46"/>
      <c r="I49" s="46"/>
      <c r="J49" s="48"/>
    </row>
    <row r="50" ht="120">
      <c r="A50" s="37" t="s">
        <v>248</v>
      </c>
      <c r="B50" s="45"/>
      <c r="C50" s="46"/>
      <c r="D50" s="46"/>
      <c r="E50" s="39" t="s">
        <v>696</v>
      </c>
      <c r="F50" s="46"/>
      <c r="G50" s="46"/>
      <c r="H50" s="46"/>
      <c r="I50" s="46"/>
      <c r="J50" s="48"/>
    </row>
    <row r="51">
      <c r="A51" s="37" t="s">
        <v>240</v>
      </c>
      <c r="B51" s="37">
        <v>11</v>
      </c>
      <c r="C51" s="38" t="s">
        <v>360</v>
      </c>
      <c r="D51" s="37" t="s">
        <v>245</v>
      </c>
      <c r="E51" s="39" t="s">
        <v>361</v>
      </c>
      <c r="F51" s="40" t="s">
        <v>354</v>
      </c>
      <c r="G51" s="41">
        <v>130</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662</v>
      </c>
      <c r="F53" s="46"/>
      <c r="G53" s="46"/>
      <c r="H53" s="46"/>
      <c r="I53" s="46"/>
      <c r="J53" s="48"/>
    </row>
    <row r="54" ht="105">
      <c r="A54" s="37" t="s">
        <v>248</v>
      </c>
      <c r="B54" s="45"/>
      <c r="C54" s="46"/>
      <c r="D54" s="46"/>
      <c r="E54" s="39" t="s">
        <v>362</v>
      </c>
      <c r="F54" s="46"/>
      <c r="G54" s="46"/>
      <c r="H54" s="46"/>
      <c r="I54" s="46"/>
      <c r="J54" s="48"/>
    </row>
    <row r="55">
      <c r="A55" s="37" t="s">
        <v>240</v>
      </c>
      <c r="B55" s="37">
        <v>12</v>
      </c>
      <c r="C55" s="38" t="s">
        <v>1551</v>
      </c>
      <c r="D55" s="37" t="s">
        <v>245</v>
      </c>
      <c r="E55" s="39" t="s">
        <v>1552</v>
      </c>
      <c r="F55" s="40" t="s">
        <v>339</v>
      </c>
      <c r="G55" s="41">
        <v>1.2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662</v>
      </c>
      <c r="F57" s="46"/>
      <c r="G57" s="46"/>
      <c r="H57" s="46"/>
      <c r="I57" s="46"/>
      <c r="J57" s="48"/>
    </row>
    <row r="58" ht="150">
      <c r="A58" s="37" t="s">
        <v>248</v>
      </c>
      <c r="B58" s="45"/>
      <c r="C58" s="46"/>
      <c r="D58" s="46"/>
      <c r="E58" s="39" t="s">
        <v>1553</v>
      </c>
      <c r="F58" s="46"/>
      <c r="G58" s="46"/>
      <c r="H58" s="46"/>
      <c r="I58" s="46"/>
      <c r="J58" s="48"/>
    </row>
    <row r="59" ht="30">
      <c r="A59" s="37" t="s">
        <v>240</v>
      </c>
      <c r="B59" s="37">
        <v>13</v>
      </c>
      <c r="C59" s="38" t="s">
        <v>970</v>
      </c>
      <c r="D59" s="37" t="s">
        <v>245</v>
      </c>
      <c r="E59" s="39" t="s">
        <v>971</v>
      </c>
      <c r="F59" s="40" t="s">
        <v>702</v>
      </c>
      <c r="G59" s="41">
        <v>0.10000000000000001</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662</v>
      </c>
      <c r="F61" s="46"/>
      <c r="G61" s="46"/>
      <c r="H61" s="46"/>
      <c r="I61" s="46"/>
      <c r="J61" s="48"/>
    </row>
    <row r="62" ht="120">
      <c r="A62" s="37" t="s">
        <v>248</v>
      </c>
      <c r="B62" s="45"/>
      <c r="C62" s="46"/>
      <c r="D62" s="46"/>
      <c r="E62" s="39" t="s">
        <v>973</v>
      </c>
      <c r="F62" s="46"/>
      <c r="G62" s="46"/>
      <c r="H62" s="46"/>
      <c r="I62" s="46"/>
      <c r="J62" s="48"/>
    </row>
    <row r="63" ht="45">
      <c r="A63" s="37" t="s">
        <v>240</v>
      </c>
      <c r="B63" s="37">
        <v>14</v>
      </c>
      <c r="C63" s="38" t="s">
        <v>1333</v>
      </c>
      <c r="D63" s="37" t="s">
        <v>245</v>
      </c>
      <c r="E63" s="39" t="s">
        <v>1554</v>
      </c>
      <c r="F63" s="40" t="s">
        <v>339</v>
      </c>
      <c r="G63" s="41">
        <v>12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662</v>
      </c>
      <c r="F65" s="46"/>
      <c r="G65" s="46"/>
      <c r="H65" s="46"/>
      <c r="I65" s="46"/>
      <c r="J65" s="48"/>
    </row>
    <row r="66" ht="409.5">
      <c r="A66" s="37" t="s">
        <v>248</v>
      </c>
      <c r="B66" s="45"/>
      <c r="C66" s="46"/>
      <c r="D66" s="46"/>
      <c r="E66" s="39" t="s">
        <v>1335</v>
      </c>
      <c r="F66" s="46"/>
      <c r="G66" s="46"/>
      <c r="H66" s="46"/>
      <c r="I66" s="46"/>
      <c r="J66" s="48"/>
    </row>
    <row r="67">
      <c r="A67" s="37" t="s">
        <v>240</v>
      </c>
      <c r="B67" s="37">
        <v>15</v>
      </c>
      <c r="C67" s="38" t="s">
        <v>700</v>
      </c>
      <c r="D67" s="37" t="s">
        <v>245</v>
      </c>
      <c r="E67" s="39" t="s">
        <v>1555</v>
      </c>
      <c r="F67" s="40" t="s">
        <v>702</v>
      </c>
      <c r="G67" s="41">
        <v>0.02</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662</v>
      </c>
      <c r="F69" s="46"/>
      <c r="G69" s="46"/>
      <c r="H69" s="46"/>
      <c r="I69" s="46"/>
      <c r="J69" s="48"/>
    </row>
    <row r="70" ht="75">
      <c r="A70" s="37" t="s">
        <v>248</v>
      </c>
      <c r="B70" s="45"/>
      <c r="C70" s="46"/>
      <c r="D70" s="46"/>
      <c r="E70" s="39" t="s">
        <v>1556</v>
      </c>
      <c r="F70" s="46"/>
      <c r="G70" s="46"/>
      <c r="H70" s="46"/>
      <c r="I70" s="46"/>
      <c r="J70" s="48"/>
    </row>
    <row r="71">
      <c r="A71" s="37" t="s">
        <v>240</v>
      </c>
      <c r="B71" s="37">
        <v>16</v>
      </c>
      <c r="C71" s="38" t="s">
        <v>704</v>
      </c>
      <c r="D71" s="37" t="s">
        <v>245</v>
      </c>
      <c r="E71" s="39" t="s">
        <v>705</v>
      </c>
      <c r="F71" s="40" t="s">
        <v>309</v>
      </c>
      <c r="G71" s="41">
        <v>1</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662</v>
      </c>
      <c r="F73" s="46"/>
      <c r="G73" s="46"/>
      <c r="H73" s="46"/>
      <c r="I73" s="46"/>
      <c r="J73" s="48"/>
    </row>
    <row r="74" ht="105">
      <c r="A74" s="37" t="s">
        <v>248</v>
      </c>
      <c r="B74" s="45"/>
      <c r="C74" s="46"/>
      <c r="D74" s="46"/>
      <c r="E74" s="39" t="s">
        <v>706</v>
      </c>
      <c r="F74" s="46"/>
      <c r="G74" s="46"/>
      <c r="H74" s="46"/>
      <c r="I74" s="46"/>
      <c r="J74" s="48"/>
    </row>
    <row r="75">
      <c r="A75" s="31" t="s">
        <v>237</v>
      </c>
      <c r="B75" s="32"/>
      <c r="C75" s="33" t="s">
        <v>707</v>
      </c>
      <c r="D75" s="34"/>
      <c r="E75" s="31" t="s">
        <v>708</v>
      </c>
      <c r="F75" s="34"/>
      <c r="G75" s="34"/>
      <c r="H75" s="34"/>
      <c r="I75" s="35">
        <f>SUMIFS(I76:I358,A76:A358,"P")</f>
        <v>0</v>
      </c>
      <c r="J75" s="36"/>
    </row>
    <row r="76" ht="30">
      <c r="A76" s="37" t="s">
        <v>240</v>
      </c>
      <c r="B76" s="37">
        <v>17</v>
      </c>
      <c r="C76" s="38" t="s">
        <v>1557</v>
      </c>
      <c r="D76" s="37" t="s">
        <v>245</v>
      </c>
      <c r="E76" s="39" t="s">
        <v>1558</v>
      </c>
      <c r="F76" s="40" t="s">
        <v>354</v>
      </c>
      <c r="G76" s="41">
        <v>50</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662</v>
      </c>
      <c r="F78" s="46"/>
      <c r="G78" s="46"/>
      <c r="H78" s="46"/>
      <c r="I78" s="46"/>
      <c r="J78" s="48"/>
    </row>
    <row r="79" ht="165">
      <c r="A79" s="37" t="s">
        <v>248</v>
      </c>
      <c r="B79" s="45"/>
      <c r="C79" s="46"/>
      <c r="D79" s="46"/>
      <c r="E79" s="39" t="s">
        <v>714</v>
      </c>
      <c r="F79" s="46"/>
      <c r="G79" s="46"/>
      <c r="H79" s="46"/>
      <c r="I79" s="46"/>
      <c r="J79" s="48"/>
    </row>
    <row r="80" ht="30">
      <c r="A80" s="37" t="s">
        <v>240</v>
      </c>
      <c r="B80" s="37">
        <v>18</v>
      </c>
      <c r="C80" s="38" t="s">
        <v>1559</v>
      </c>
      <c r="D80" s="37" t="s">
        <v>245</v>
      </c>
      <c r="E80" s="39" t="s">
        <v>1560</v>
      </c>
      <c r="F80" s="40" t="s">
        <v>354</v>
      </c>
      <c r="G80" s="41">
        <v>25</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662</v>
      </c>
      <c r="F82" s="46"/>
      <c r="G82" s="46"/>
      <c r="H82" s="46"/>
      <c r="I82" s="46"/>
      <c r="J82" s="48"/>
    </row>
    <row r="83" ht="165">
      <c r="A83" s="37" t="s">
        <v>248</v>
      </c>
      <c r="B83" s="45"/>
      <c r="C83" s="46"/>
      <c r="D83" s="46"/>
      <c r="E83" s="39" t="s">
        <v>714</v>
      </c>
      <c r="F83" s="46"/>
      <c r="G83" s="46"/>
      <c r="H83" s="46"/>
      <c r="I83" s="46"/>
      <c r="J83" s="48"/>
    </row>
    <row r="84">
      <c r="A84" s="37" t="s">
        <v>240</v>
      </c>
      <c r="B84" s="37">
        <v>19</v>
      </c>
      <c r="C84" s="38" t="s">
        <v>1390</v>
      </c>
      <c r="D84" s="37" t="s">
        <v>245</v>
      </c>
      <c r="E84" s="39" t="s">
        <v>1391</v>
      </c>
      <c r="F84" s="40" t="s">
        <v>243</v>
      </c>
      <c r="G84" s="41">
        <v>50</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662</v>
      </c>
      <c r="F86" s="46"/>
      <c r="G86" s="46"/>
      <c r="H86" s="46"/>
      <c r="I86" s="46"/>
      <c r="J86" s="48"/>
    </row>
    <row r="87" ht="135">
      <c r="A87" s="37" t="s">
        <v>248</v>
      </c>
      <c r="B87" s="45"/>
      <c r="C87" s="46"/>
      <c r="D87" s="46"/>
      <c r="E87" s="39" t="s">
        <v>1332</v>
      </c>
      <c r="F87" s="46"/>
      <c r="G87" s="46"/>
      <c r="H87" s="46"/>
      <c r="I87" s="46"/>
      <c r="J87" s="48"/>
    </row>
    <row r="88" ht="45">
      <c r="A88" s="37" t="s">
        <v>240</v>
      </c>
      <c r="B88" s="37">
        <v>20</v>
      </c>
      <c r="C88" s="38" t="s">
        <v>1561</v>
      </c>
      <c r="D88" s="37" t="s">
        <v>245</v>
      </c>
      <c r="E88" s="39" t="s">
        <v>1562</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662</v>
      </c>
      <c r="F90" s="46"/>
      <c r="G90" s="46"/>
      <c r="H90" s="46"/>
      <c r="I90" s="46"/>
      <c r="J90" s="48"/>
    </row>
    <row r="91" ht="105">
      <c r="A91" s="37" t="s">
        <v>248</v>
      </c>
      <c r="B91" s="45"/>
      <c r="C91" s="46"/>
      <c r="D91" s="46"/>
      <c r="E91" s="39" t="s">
        <v>1563</v>
      </c>
      <c r="F91" s="46"/>
      <c r="G91" s="46"/>
      <c r="H91" s="46"/>
      <c r="I91" s="46"/>
      <c r="J91" s="48"/>
    </row>
    <row r="92">
      <c r="A92" s="37" t="s">
        <v>240</v>
      </c>
      <c r="B92" s="37">
        <v>21</v>
      </c>
      <c r="C92" s="38" t="s">
        <v>718</v>
      </c>
      <c r="D92" s="37" t="s">
        <v>245</v>
      </c>
      <c r="E92" s="39" t="s">
        <v>719</v>
      </c>
      <c r="F92" s="40" t="s">
        <v>243</v>
      </c>
      <c r="G92" s="41">
        <v>5</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662</v>
      </c>
      <c r="F94" s="46"/>
      <c r="G94" s="46"/>
      <c r="H94" s="46"/>
      <c r="I94" s="46"/>
      <c r="J94" s="48"/>
    </row>
    <row r="95" ht="105">
      <c r="A95" s="37" t="s">
        <v>248</v>
      </c>
      <c r="B95" s="45"/>
      <c r="C95" s="46"/>
      <c r="D95" s="46"/>
      <c r="E95" s="39" t="s">
        <v>720</v>
      </c>
      <c r="F95" s="46"/>
      <c r="G95" s="46"/>
      <c r="H95" s="46"/>
      <c r="I95" s="46"/>
      <c r="J95" s="48"/>
    </row>
    <row r="96">
      <c r="A96" s="37" t="s">
        <v>240</v>
      </c>
      <c r="B96" s="37">
        <v>22</v>
      </c>
      <c r="C96" s="38" t="s">
        <v>1340</v>
      </c>
      <c r="D96" s="37" t="s">
        <v>245</v>
      </c>
      <c r="E96" s="39" t="s">
        <v>1341</v>
      </c>
      <c r="F96" s="40" t="s">
        <v>243</v>
      </c>
      <c r="G96" s="41">
        <v>5</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662</v>
      </c>
      <c r="F98" s="46"/>
      <c r="G98" s="46"/>
      <c r="H98" s="46"/>
      <c r="I98" s="46"/>
      <c r="J98" s="48"/>
    </row>
    <row r="99" ht="120">
      <c r="A99" s="37" t="s">
        <v>248</v>
      </c>
      <c r="B99" s="45"/>
      <c r="C99" s="46"/>
      <c r="D99" s="46"/>
      <c r="E99" s="39" t="s">
        <v>1342</v>
      </c>
      <c r="F99" s="46"/>
      <c r="G99" s="46"/>
      <c r="H99" s="46"/>
      <c r="I99" s="46"/>
      <c r="J99" s="48"/>
    </row>
    <row r="100" ht="30">
      <c r="A100" s="37" t="s">
        <v>240</v>
      </c>
      <c r="B100" s="37">
        <v>23</v>
      </c>
      <c r="C100" s="38" t="s">
        <v>721</v>
      </c>
      <c r="D100" s="37" t="s">
        <v>245</v>
      </c>
      <c r="E100" s="39" t="s">
        <v>722</v>
      </c>
      <c r="F100" s="40" t="s">
        <v>354</v>
      </c>
      <c r="G100" s="41">
        <v>50</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662</v>
      </c>
      <c r="F102" s="46"/>
      <c r="G102" s="46"/>
      <c r="H102" s="46"/>
      <c r="I102" s="46"/>
      <c r="J102" s="48"/>
    </row>
    <row r="103" ht="105">
      <c r="A103" s="37" t="s">
        <v>248</v>
      </c>
      <c r="B103" s="45"/>
      <c r="C103" s="46"/>
      <c r="D103" s="46"/>
      <c r="E103" s="39" t="s">
        <v>464</v>
      </c>
      <c r="F103" s="46"/>
      <c r="G103" s="46"/>
      <c r="H103" s="46"/>
      <c r="I103" s="46"/>
      <c r="J103" s="48"/>
    </row>
    <row r="104">
      <c r="A104" s="37" t="s">
        <v>240</v>
      </c>
      <c r="B104" s="37">
        <v>24</v>
      </c>
      <c r="C104" s="38" t="s">
        <v>1040</v>
      </c>
      <c r="D104" s="37" t="s">
        <v>245</v>
      </c>
      <c r="E104" s="39" t="s">
        <v>1041</v>
      </c>
      <c r="F104" s="40" t="s">
        <v>354</v>
      </c>
      <c r="G104" s="41">
        <v>50</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662</v>
      </c>
      <c r="F106" s="46"/>
      <c r="G106" s="46"/>
      <c r="H106" s="46"/>
      <c r="I106" s="46"/>
      <c r="J106" s="48"/>
    </row>
    <row r="107" ht="105">
      <c r="A107" s="37" t="s">
        <v>248</v>
      </c>
      <c r="B107" s="45"/>
      <c r="C107" s="46"/>
      <c r="D107" s="46"/>
      <c r="E107" s="39" t="s">
        <v>464</v>
      </c>
      <c r="F107" s="46"/>
      <c r="G107" s="46"/>
      <c r="H107" s="46"/>
      <c r="I107" s="46"/>
      <c r="J107" s="48"/>
    </row>
    <row r="108">
      <c r="A108" s="37" t="s">
        <v>240</v>
      </c>
      <c r="B108" s="37">
        <v>25</v>
      </c>
      <c r="C108" s="38" t="s">
        <v>1564</v>
      </c>
      <c r="D108" s="37" t="s">
        <v>245</v>
      </c>
      <c r="E108" s="39" t="s">
        <v>1565</v>
      </c>
      <c r="F108" s="40" t="s">
        <v>354</v>
      </c>
      <c r="G108" s="41">
        <v>188</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662</v>
      </c>
      <c r="F110" s="46"/>
      <c r="G110" s="46"/>
      <c r="H110" s="46"/>
      <c r="I110" s="46"/>
      <c r="J110" s="48"/>
    </row>
    <row r="111" ht="105">
      <c r="A111" s="37" t="s">
        <v>248</v>
      </c>
      <c r="B111" s="45"/>
      <c r="C111" s="46"/>
      <c r="D111" s="46"/>
      <c r="E111" s="39" t="s">
        <v>464</v>
      </c>
      <c r="F111" s="46"/>
      <c r="G111" s="46"/>
      <c r="H111" s="46"/>
      <c r="I111" s="46"/>
      <c r="J111" s="48"/>
    </row>
    <row r="112" ht="30">
      <c r="A112" s="37" t="s">
        <v>240</v>
      </c>
      <c r="B112" s="37">
        <v>26</v>
      </c>
      <c r="C112" s="38" t="s">
        <v>723</v>
      </c>
      <c r="D112" s="37" t="s">
        <v>245</v>
      </c>
      <c r="E112" s="39" t="s">
        <v>724</v>
      </c>
      <c r="F112" s="40" t="s">
        <v>243</v>
      </c>
      <c r="G112" s="41">
        <v>5</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662</v>
      </c>
      <c r="F114" s="46"/>
      <c r="G114" s="46"/>
      <c r="H114" s="46"/>
      <c r="I114" s="46"/>
      <c r="J114" s="48"/>
    </row>
    <row r="115" ht="120">
      <c r="A115" s="37" t="s">
        <v>248</v>
      </c>
      <c r="B115" s="45"/>
      <c r="C115" s="46"/>
      <c r="D115" s="46"/>
      <c r="E115" s="39" t="s">
        <v>467</v>
      </c>
      <c r="F115" s="46"/>
      <c r="G115" s="46"/>
      <c r="H115" s="46"/>
      <c r="I115" s="46"/>
      <c r="J115" s="48"/>
    </row>
    <row r="116" ht="30">
      <c r="A116" s="37" t="s">
        <v>240</v>
      </c>
      <c r="B116" s="37">
        <v>27</v>
      </c>
      <c r="C116" s="38" t="s">
        <v>1471</v>
      </c>
      <c r="D116" s="37" t="s">
        <v>245</v>
      </c>
      <c r="E116" s="39" t="s">
        <v>1472</v>
      </c>
      <c r="F116" s="40" t="s">
        <v>243</v>
      </c>
      <c r="G116" s="41">
        <v>6</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662</v>
      </c>
      <c r="F118" s="46"/>
      <c r="G118" s="46"/>
      <c r="H118" s="46"/>
      <c r="I118" s="46"/>
      <c r="J118" s="48"/>
    </row>
    <row r="119" ht="120">
      <c r="A119" s="37" t="s">
        <v>248</v>
      </c>
      <c r="B119" s="45"/>
      <c r="C119" s="46"/>
      <c r="D119" s="46"/>
      <c r="E119" s="39" t="s">
        <v>467</v>
      </c>
      <c r="F119" s="46"/>
      <c r="G119" s="46"/>
      <c r="H119" s="46"/>
      <c r="I119" s="46"/>
      <c r="J119" s="48"/>
    </row>
    <row r="120" ht="30">
      <c r="A120" s="37" t="s">
        <v>240</v>
      </c>
      <c r="B120" s="37">
        <v>28</v>
      </c>
      <c r="C120" s="38" t="s">
        <v>465</v>
      </c>
      <c r="D120" s="37" t="s">
        <v>245</v>
      </c>
      <c r="E120" s="39" t="s">
        <v>466</v>
      </c>
      <c r="F120" s="40" t="s">
        <v>243</v>
      </c>
      <c r="G120" s="41">
        <v>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662</v>
      </c>
      <c r="F122" s="46"/>
      <c r="G122" s="46"/>
      <c r="H122" s="46"/>
      <c r="I122" s="46"/>
      <c r="J122" s="48"/>
    </row>
    <row r="123" ht="120">
      <c r="A123" s="37" t="s">
        <v>248</v>
      </c>
      <c r="B123" s="45"/>
      <c r="C123" s="46"/>
      <c r="D123" s="46"/>
      <c r="E123" s="39" t="s">
        <v>467</v>
      </c>
      <c r="F123" s="46"/>
      <c r="G123" s="46"/>
      <c r="H123" s="46"/>
      <c r="I123" s="46"/>
      <c r="J123" s="48"/>
    </row>
    <row r="124">
      <c r="A124" s="37" t="s">
        <v>240</v>
      </c>
      <c r="B124" s="37">
        <v>94</v>
      </c>
      <c r="C124" s="38" t="s">
        <v>1566</v>
      </c>
      <c r="D124" s="37" t="s">
        <v>245</v>
      </c>
      <c r="E124" s="39" t="s">
        <v>1567</v>
      </c>
      <c r="F124" s="40" t="s">
        <v>243</v>
      </c>
      <c r="G124" s="41">
        <v>2</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120">
      <c r="A126" s="37" t="s">
        <v>248</v>
      </c>
      <c r="B126" s="45"/>
      <c r="C126" s="46"/>
      <c r="D126" s="46"/>
      <c r="E126" s="39" t="s">
        <v>1346</v>
      </c>
      <c r="F126" s="46"/>
      <c r="G126" s="46"/>
      <c r="H126" s="46"/>
      <c r="I126" s="46"/>
      <c r="J126" s="48"/>
    </row>
    <row r="127" ht="30">
      <c r="A127" s="37" t="s">
        <v>240</v>
      </c>
      <c r="B127" s="37">
        <v>29</v>
      </c>
      <c r="C127" s="38" t="s">
        <v>1568</v>
      </c>
      <c r="D127" s="37" t="s">
        <v>245</v>
      </c>
      <c r="E127" s="39" t="s">
        <v>1569</v>
      </c>
      <c r="F127" s="40" t="s">
        <v>243</v>
      </c>
      <c r="G127" s="41">
        <v>2</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662</v>
      </c>
      <c r="F129" s="46"/>
      <c r="G129" s="46"/>
      <c r="H129" s="46"/>
      <c r="I129" s="46"/>
      <c r="J129" s="48"/>
    </row>
    <row r="130" ht="120">
      <c r="A130" s="37" t="s">
        <v>248</v>
      </c>
      <c r="B130" s="45"/>
      <c r="C130" s="46"/>
      <c r="D130" s="46"/>
      <c r="E130" s="39" t="s">
        <v>1346</v>
      </c>
      <c r="F130" s="46"/>
      <c r="G130" s="46"/>
      <c r="H130" s="46"/>
      <c r="I130" s="46"/>
      <c r="J130" s="48"/>
    </row>
    <row r="131">
      <c r="A131" s="37" t="s">
        <v>240</v>
      </c>
      <c r="B131" s="37">
        <v>30</v>
      </c>
      <c r="C131" s="38" t="s">
        <v>1343</v>
      </c>
      <c r="D131" s="37" t="s">
        <v>245</v>
      </c>
      <c r="E131" s="39" t="s">
        <v>1344</v>
      </c>
      <c r="F131" s="40" t="s">
        <v>243</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662</v>
      </c>
      <c r="F133" s="46"/>
      <c r="G133" s="46"/>
      <c r="H133" s="46"/>
      <c r="I133" s="46"/>
      <c r="J133" s="48"/>
    </row>
    <row r="134" ht="120">
      <c r="A134" s="37" t="s">
        <v>248</v>
      </c>
      <c r="B134" s="45"/>
      <c r="C134" s="46"/>
      <c r="D134" s="46"/>
      <c r="E134" s="39" t="s">
        <v>1346</v>
      </c>
      <c r="F134" s="46"/>
      <c r="G134" s="46"/>
      <c r="H134" s="46"/>
      <c r="I134" s="46"/>
      <c r="J134" s="48"/>
    </row>
    <row r="135">
      <c r="A135" s="37" t="s">
        <v>240</v>
      </c>
      <c r="B135" s="37">
        <v>31</v>
      </c>
      <c r="C135" s="38" t="s">
        <v>1570</v>
      </c>
      <c r="D135" s="37" t="s">
        <v>245</v>
      </c>
      <c r="E135" s="39" t="s">
        <v>1571</v>
      </c>
      <c r="F135" s="40" t="s">
        <v>252</v>
      </c>
      <c r="G135" s="41">
        <v>0.40000000000000002</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662</v>
      </c>
      <c r="F137" s="46"/>
      <c r="G137" s="46"/>
      <c r="H137" s="46"/>
      <c r="I137" s="46"/>
      <c r="J137" s="48"/>
    </row>
    <row r="138" ht="225">
      <c r="A138" s="37" t="s">
        <v>248</v>
      </c>
      <c r="B138" s="45"/>
      <c r="C138" s="46"/>
      <c r="D138" s="46"/>
      <c r="E138" s="39" t="s">
        <v>1426</v>
      </c>
      <c r="F138" s="46"/>
      <c r="G138" s="46"/>
      <c r="H138" s="46"/>
      <c r="I138" s="46"/>
      <c r="J138" s="48"/>
    </row>
    <row r="139">
      <c r="A139" s="37" t="s">
        <v>240</v>
      </c>
      <c r="B139" s="37">
        <v>32</v>
      </c>
      <c r="C139" s="38" t="s">
        <v>1572</v>
      </c>
      <c r="D139" s="37" t="s">
        <v>245</v>
      </c>
      <c r="E139" s="39" t="s">
        <v>1573</v>
      </c>
      <c r="F139" s="40" t="s">
        <v>743</v>
      </c>
      <c r="G139" s="41">
        <v>1.5600000000000001</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662</v>
      </c>
      <c r="F141" s="46"/>
      <c r="G141" s="46"/>
      <c r="H141" s="46"/>
      <c r="I141" s="46"/>
      <c r="J141" s="48"/>
    </row>
    <row r="142" ht="225">
      <c r="A142" s="37" t="s">
        <v>248</v>
      </c>
      <c r="B142" s="45"/>
      <c r="C142" s="46"/>
      <c r="D142" s="46"/>
      <c r="E142" s="39" t="s">
        <v>744</v>
      </c>
      <c r="F142" s="46"/>
      <c r="G142" s="46"/>
      <c r="H142" s="46"/>
      <c r="I142" s="46"/>
      <c r="J142" s="48"/>
    </row>
    <row r="143">
      <c r="A143" s="37" t="s">
        <v>240</v>
      </c>
      <c r="B143" s="37">
        <v>33</v>
      </c>
      <c r="C143" s="38" t="s">
        <v>1574</v>
      </c>
      <c r="D143" s="37" t="s">
        <v>245</v>
      </c>
      <c r="E143" s="39" t="s">
        <v>1575</v>
      </c>
      <c r="F143" s="40" t="s">
        <v>354</v>
      </c>
      <c r="G143" s="41">
        <v>260</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662</v>
      </c>
      <c r="F145" s="46"/>
      <c r="G145" s="46"/>
      <c r="H145" s="46"/>
      <c r="I145" s="46"/>
      <c r="J145" s="48"/>
    </row>
    <row r="146" ht="150">
      <c r="A146" s="37" t="s">
        <v>248</v>
      </c>
      <c r="B146" s="45"/>
      <c r="C146" s="46"/>
      <c r="D146" s="46"/>
      <c r="E146" s="39" t="s">
        <v>749</v>
      </c>
      <c r="F146" s="46"/>
      <c r="G146" s="46"/>
      <c r="H146" s="46"/>
      <c r="I146" s="46"/>
      <c r="J146" s="48"/>
    </row>
    <row r="147">
      <c r="A147" s="37" t="s">
        <v>240</v>
      </c>
      <c r="B147" s="37">
        <v>34</v>
      </c>
      <c r="C147" s="38" t="s">
        <v>983</v>
      </c>
      <c r="D147" s="37" t="s">
        <v>245</v>
      </c>
      <c r="E147" s="39" t="s">
        <v>984</v>
      </c>
      <c r="F147" s="40" t="s">
        <v>243</v>
      </c>
      <c r="G147" s="41">
        <v>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c r="A149" s="37" t="s">
        <v>246</v>
      </c>
      <c r="B149" s="45"/>
      <c r="C149" s="46"/>
      <c r="D149" s="46"/>
      <c r="E149" s="49" t="s">
        <v>662</v>
      </c>
      <c r="F149" s="46"/>
      <c r="G149" s="46"/>
      <c r="H149" s="46"/>
      <c r="I149" s="46"/>
      <c r="J149" s="48"/>
    </row>
    <row r="150" ht="150">
      <c r="A150" s="37" t="s">
        <v>248</v>
      </c>
      <c r="B150" s="45"/>
      <c r="C150" s="46"/>
      <c r="D150" s="46"/>
      <c r="E150" s="39" t="s">
        <v>379</v>
      </c>
      <c r="F150" s="46"/>
      <c r="G150" s="46"/>
      <c r="H150" s="46"/>
      <c r="I150" s="46"/>
      <c r="J150" s="48"/>
    </row>
    <row r="151">
      <c r="A151" s="37" t="s">
        <v>240</v>
      </c>
      <c r="B151" s="37">
        <v>35</v>
      </c>
      <c r="C151" s="38" t="s">
        <v>759</v>
      </c>
      <c r="D151" s="37" t="s">
        <v>245</v>
      </c>
      <c r="E151" s="39" t="s">
        <v>760</v>
      </c>
      <c r="F151" s="40" t="s">
        <v>354</v>
      </c>
      <c r="G151" s="41">
        <v>190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c r="A153" s="37" t="s">
        <v>246</v>
      </c>
      <c r="B153" s="45"/>
      <c r="C153" s="46"/>
      <c r="D153" s="46"/>
      <c r="E153" s="49" t="s">
        <v>662</v>
      </c>
      <c r="F153" s="46"/>
      <c r="G153" s="46"/>
      <c r="H153" s="46"/>
      <c r="I153" s="46"/>
      <c r="J153" s="48"/>
    </row>
    <row r="154" ht="225">
      <c r="A154" s="37" t="s">
        <v>248</v>
      </c>
      <c r="B154" s="45"/>
      <c r="C154" s="46"/>
      <c r="D154" s="46"/>
      <c r="E154" s="39" t="s">
        <v>761</v>
      </c>
      <c r="F154" s="46"/>
      <c r="G154" s="46"/>
      <c r="H154" s="46"/>
      <c r="I154" s="46"/>
      <c r="J154" s="48"/>
    </row>
    <row r="155">
      <c r="A155" s="37" t="s">
        <v>240</v>
      </c>
      <c r="B155" s="37">
        <v>36</v>
      </c>
      <c r="C155" s="38" t="s">
        <v>762</v>
      </c>
      <c r="D155" s="37" t="s">
        <v>245</v>
      </c>
      <c r="E155" s="39" t="s">
        <v>763</v>
      </c>
      <c r="F155" s="40" t="s">
        <v>354</v>
      </c>
      <c r="G155" s="41">
        <v>190</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662</v>
      </c>
      <c r="F157" s="46"/>
      <c r="G157" s="46"/>
      <c r="H157" s="46"/>
      <c r="I157" s="46"/>
      <c r="J157" s="48"/>
    </row>
    <row r="158" ht="150">
      <c r="A158" s="37" t="s">
        <v>248</v>
      </c>
      <c r="B158" s="45"/>
      <c r="C158" s="46"/>
      <c r="D158" s="46"/>
      <c r="E158" s="39" t="s">
        <v>737</v>
      </c>
      <c r="F158" s="46"/>
      <c r="G158" s="46"/>
      <c r="H158" s="46"/>
      <c r="I158" s="46"/>
      <c r="J158" s="48"/>
    </row>
    <row r="159">
      <c r="A159" s="37" t="s">
        <v>240</v>
      </c>
      <c r="B159" s="37">
        <v>37</v>
      </c>
      <c r="C159" s="38" t="s">
        <v>764</v>
      </c>
      <c r="D159" s="37" t="s">
        <v>245</v>
      </c>
      <c r="E159" s="39" t="s">
        <v>765</v>
      </c>
      <c r="F159" s="40" t="s">
        <v>766</v>
      </c>
      <c r="G159" s="41">
        <v>2</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c r="A161" s="37" t="s">
        <v>246</v>
      </c>
      <c r="B161" s="45"/>
      <c r="C161" s="46"/>
      <c r="D161" s="46"/>
      <c r="E161" s="49" t="s">
        <v>662</v>
      </c>
      <c r="F161" s="46"/>
      <c r="G161" s="46"/>
      <c r="H161" s="46"/>
      <c r="I161" s="46"/>
      <c r="J161" s="48"/>
    </row>
    <row r="162" ht="165">
      <c r="A162" s="37" t="s">
        <v>248</v>
      </c>
      <c r="B162" s="45"/>
      <c r="C162" s="46"/>
      <c r="D162" s="46"/>
      <c r="E162" s="39" t="s">
        <v>767</v>
      </c>
      <c r="F162" s="46"/>
      <c r="G162" s="46"/>
      <c r="H162" s="46"/>
      <c r="I162" s="46"/>
      <c r="J162" s="48"/>
    </row>
    <row r="163">
      <c r="A163" s="37" t="s">
        <v>240</v>
      </c>
      <c r="B163" s="37">
        <v>38</v>
      </c>
      <c r="C163" s="38" t="s">
        <v>768</v>
      </c>
      <c r="D163" s="37" t="s">
        <v>245</v>
      </c>
      <c r="E163" s="39" t="s">
        <v>769</v>
      </c>
      <c r="F163" s="40" t="s">
        <v>354</v>
      </c>
      <c r="G163" s="41">
        <v>190</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662</v>
      </c>
      <c r="F165" s="46"/>
      <c r="G165" s="46"/>
      <c r="H165" s="46"/>
      <c r="I165" s="46"/>
      <c r="J165" s="48"/>
    </row>
    <row r="166" ht="165">
      <c r="A166" s="37" t="s">
        <v>248</v>
      </c>
      <c r="B166" s="45"/>
      <c r="C166" s="46"/>
      <c r="D166" s="46"/>
      <c r="E166" s="39" t="s">
        <v>770</v>
      </c>
      <c r="F166" s="46"/>
      <c r="G166" s="46"/>
      <c r="H166" s="46"/>
      <c r="I166" s="46"/>
      <c r="J166" s="48"/>
    </row>
    <row r="167">
      <c r="A167" s="37" t="s">
        <v>240</v>
      </c>
      <c r="B167" s="37">
        <v>39</v>
      </c>
      <c r="C167" s="38" t="s">
        <v>771</v>
      </c>
      <c r="D167" s="37" t="s">
        <v>245</v>
      </c>
      <c r="E167" s="39" t="s">
        <v>772</v>
      </c>
      <c r="F167" s="40" t="s">
        <v>243</v>
      </c>
      <c r="G167" s="41">
        <v>6</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662</v>
      </c>
      <c r="F169" s="46"/>
      <c r="G169" s="46"/>
      <c r="H169" s="46"/>
      <c r="I169" s="46"/>
      <c r="J169" s="48"/>
    </row>
    <row r="170" ht="180">
      <c r="A170" s="37" t="s">
        <v>248</v>
      </c>
      <c r="B170" s="45"/>
      <c r="C170" s="46"/>
      <c r="D170" s="46"/>
      <c r="E170" s="39" t="s">
        <v>754</v>
      </c>
      <c r="F170" s="46"/>
      <c r="G170" s="46"/>
      <c r="H170" s="46"/>
      <c r="I170" s="46"/>
      <c r="J170" s="48"/>
    </row>
    <row r="171">
      <c r="A171" s="37" t="s">
        <v>240</v>
      </c>
      <c r="B171" s="37">
        <v>40</v>
      </c>
      <c r="C171" s="38" t="s">
        <v>773</v>
      </c>
      <c r="D171" s="37" t="s">
        <v>245</v>
      </c>
      <c r="E171" s="39" t="s">
        <v>774</v>
      </c>
      <c r="F171" s="40" t="s">
        <v>243</v>
      </c>
      <c r="G171" s="41">
        <v>6</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c r="A173" s="37" t="s">
        <v>246</v>
      </c>
      <c r="B173" s="45"/>
      <c r="C173" s="46"/>
      <c r="D173" s="46"/>
      <c r="E173" s="49" t="s">
        <v>662</v>
      </c>
      <c r="F173" s="46"/>
      <c r="G173" s="46"/>
      <c r="H173" s="46"/>
      <c r="I173" s="46"/>
      <c r="J173" s="48"/>
    </row>
    <row r="174" ht="150">
      <c r="A174" s="37" t="s">
        <v>248</v>
      </c>
      <c r="B174" s="45"/>
      <c r="C174" s="46"/>
      <c r="D174" s="46"/>
      <c r="E174" s="39" t="s">
        <v>379</v>
      </c>
      <c r="F174" s="46"/>
      <c r="G174" s="46"/>
      <c r="H174" s="46"/>
      <c r="I174" s="46"/>
      <c r="J174" s="48"/>
    </row>
    <row r="175">
      <c r="A175" s="37" t="s">
        <v>240</v>
      </c>
      <c r="B175" s="37">
        <v>41</v>
      </c>
      <c r="C175" s="38" t="s">
        <v>785</v>
      </c>
      <c r="D175" s="37" t="s">
        <v>245</v>
      </c>
      <c r="E175" s="39" t="s">
        <v>786</v>
      </c>
      <c r="F175" s="40" t="s">
        <v>243</v>
      </c>
      <c r="G175" s="41">
        <v>4</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c r="A177" s="37" t="s">
        <v>246</v>
      </c>
      <c r="B177" s="45"/>
      <c r="C177" s="46"/>
      <c r="D177" s="46"/>
      <c r="E177" s="49" t="s">
        <v>662</v>
      </c>
      <c r="F177" s="46"/>
      <c r="G177" s="46"/>
      <c r="H177" s="46"/>
      <c r="I177" s="46"/>
      <c r="J177" s="48"/>
    </row>
    <row r="178" ht="180">
      <c r="A178" s="37" t="s">
        <v>248</v>
      </c>
      <c r="B178" s="45"/>
      <c r="C178" s="46"/>
      <c r="D178" s="46"/>
      <c r="E178" s="39" t="s">
        <v>754</v>
      </c>
      <c r="F178" s="46"/>
      <c r="G178" s="46"/>
      <c r="H178" s="46"/>
      <c r="I178" s="46"/>
      <c r="J178" s="48"/>
    </row>
    <row r="179">
      <c r="A179" s="37" t="s">
        <v>240</v>
      </c>
      <c r="B179" s="37">
        <v>42</v>
      </c>
      <c r="C179" s="38" t="s">
        <v>787</v>
      </c>
      <c r="D179" s="37" t="s">
        <v>245</v>
      </c>
      <c r="E179" s="39" t="s">
        <v>788</v>
      </c>
      <c r="F179" s="40" t="s">
        <v>243</v>
      </c>
      <c r="G179" s="41">
        <v>4</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c r="A181" s="37" t="s">
        <v>246</v>
      </c>
      <c r="B181" s="45"/>
      <c r="C181" s="46"/>
      <c r="D181" s="46"/>
      <c r="E181" s="49" t="s">
        <v>662</v>
      </c>
      <c r="F181" s="46"/>
      <c r="G181" s="46"/>
      <c r="H181" s="46"/>
      <c r="I181" s="46"/>
      <c r="J181" s="48"/>
    </row>
    <row r="182" ht="150">
      <c r="A182" s="37" t="s">
        <v>248</v>
      </c>
      <c r="B182" s="45"/>
      <c r="C182" s="46"/>
      <c r="D182" s="46"/>
      <c r="E182" s="39" t="s">
        <v>379</v>
      </c>
      <c r="F182" s="46"/>
      <c r="G182" s="46"/>
      <c r="H182" s="46"/>
      <c r="I182" s="46"/>
      <c r="J182" s="48"/>
    </row>
    <row r="183">
      <c r="A183" s="37" t="s">
        <v>240</v>
      </c>
      <c r="B183" s="37">
        <v>43</v>
      </c>
      <c r="C183" s="38" t="s">
        <v>1349</v>
      </c>
      <c r="D183" s="37" t="s">
        <v>245</v>
      </c>
      <c r="E183" s="39" t="s">
        <v>1350</v>
      </c>
      <c r="F183" s="40" t="s">
        <v>243</v>
      </c>
      <c r="G183" s="41">
        <v>1</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c r="A185" s="37" t="s">
        <v>246</v>
      </c>
      <c r="B185" s="45"/>
      <c r="C185" s="46"/>
      <c r="D185" s="46"/>
      <c r="E185" s="49" t="s">
        <v>662</v>
      </c>
      <c r="F185" s="46"/>
      <c r="G185" s="46"/>
      <c r="H185" s="46"/>
      <c r="I185" s="46"/>
      <c r="J185" s="48"/>
    </row>
    <row r="186" ht="180">
      <c r="A186" s="37" t="s">
        <v>248</v>
      </c>
      <c r="B186" s="45"/>
      <c r="C186" s="46"/>
      <c r="D186" s="46"/>
      <c r="E186" s="39" t="s">
        <v>488</v>
      </c>
      <c r="F186" s="46"/>
      <c r="G186" s="46"/>
      <c r="H186" s="46"/>
      <c r="I186" s="46"/>
      <c r="J186" s="48"/>
    </row>
    <row r="187">
      <c r="A187" s="37" t="s">
        <v>240</v>
      </c>
      <c r="B187" s="37">
        <v>44</v>
      </c>
      <c r="C187" s="38" t="s">
        <v>805</v>
      </c>
      <c r="D187" s="37" t="s">
        <v>245</v>
      </c>
      <c r="E187" s="39" t="s">
        <v>806</v>
      </c>
      <c r="F187" s="40" t="s">
        <v>243</v>
      </c>
      <c r="G187" s="41">
        <v>1</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c r="A189" s="37" t="s">
        <v>246</v>
      </c>
      <c r="B189" s="45"/>
      <c r="C189" s="46"/>
      <c r="D189" s="46"/>
      <c r="E189" s="49" t="s">
        <v>662</v>
      </c>
      <c r="F189" s="46"/>
      <c r="G189" s="46"/>
      <c r="H189" s="46"/>
      <c r="I189" s="46"/>
      <c r="J189" s="48"/>
    </row>
    <row r="190" ht="150">
      <c r="A190" s="37" t="s">
        <v>248</v>
      </c>
      <c r="B190" s="45"/>
      <c r="C190" s="46"/>
      <c r="D190" s="46"/>
      <c r="E190" s="39" t="s">
        <v>379</v>
      </c>
      <c r="F190" s="46"/>
      <c r="G190" s="46"/>
      <c r="H190" s="46"/>
      <c r="I190" s="46"/>
      <c r="J190" s="48"/>
    </row>
    <row r="191">
      <c r="A191" s="37" t="s">
        <v>240</v>
      </c>
      <c r="B191" s="37">
        <v>45</v>
      </c>
      <c r="C191" s="38" t="s">
        <v>813</v>
      </c>
      <c r="D191" s="37" t="s">
        <v>245</v>
      </c>
      <c r="E191" s="39" t="s">
        <v>814</v>
      </c>
      <c r="F191" s="40" t="s">
        <v>243</v>
      </c>
      <c r="G191" s="41">
        <v>3</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c r="A193" s="37" t="s">
        <v>246</v>
      </c>
      <c r="B193" s="45"/>
      <c r="C193" s="46"/>
      <c r="D193" s="46"/>
      <c r="E193" s="49" t="s">
        <v>662</v>
      </c>
      <c r="F193" s="46"/>
      <c r="G193" s="46"/>
      <c r="H193" s="46"/>
      <c r="I193" s="46"/>
      <c r="J193" s="48"/>
    </row>
    <row r="194" ht="180">
      <c r="A194" s="37" t="s">
        <v>248</v>
      </c>
      <c r="B194" s="45"/>
      <c r="C194" s="46"/>
      <c r="D194" s="46"/>
      <c r="E194" s="39" t="s">
        <v>488</v>
      </c>
      <c r="F194" s="46"/>
      <c r="G194" s="46"/>
      <c r="H194" s="46"/>
      <c r="I194" s="46"/>
      <c r="J194" s="48"/>
    </row>
    <row r="195">
      <c r="A195" s="37" t="s">
        <v>240</v>
      </c>
      <c r="B195" s="37">
        <v>46</v>
      </c>
      <c r="C195" s="38" t="s">
        <v>815</v>
      </c>
      <c r="D195" s="37" t="s">
        <v>245</v>
      </c>
      <c r="E195" s="39" t="s">
        <v>816</v>
      </c>
      <c r="F195" s="40" t="s">
        <v>243</v>
      </c>
      <c r="G195" s="41">
        <v>3</v>
      </c>
      <c r="H195" s="42">
        <v>0</v>
      </c>
      <c r="I195" s="43">
        <f>ROUND(G195*H195,P4)</f>
        <v>0</v>
      </c>
      <c r="J195" s="37"/>
      <c r="O195" s="44">
        <f>I195*0.21</f>
        <v>0</v>
      </c>
      <c r="P195">
        <v>3</v>
      </c>
    </row>
    <row r="196">
      <c r="A196" s="37" t="s">
        <v>244</v>
      </c>
      <c r="B196" s="45"/>
      <c r="C196" s="46"/>
      <c r="D196" s="46"/>
      <c r="E196" s="47" t="s">
        <v>245</v>
      </c>
      <c r="F196" s="46"/>
      <c r="G196" s="46"/>
      <c r="H196" s="46"/>
      <c r="I196" s="46"/>
      <c r="J196" s="48"/>
    </row>
    <row r="197">
      <c r="A197" s="37" t="s">
        <v>246</v>
      </c>
      <c r="B197" s="45"/>
      <c r="C197" s="46"/>
      <c r="D197" s="46"/>
      <c r="E197" s="49" t="s">
        <v>662</v>
      </c>
      <c r="F197" s="46"/>
      <c r="G197" s="46"/>
      <c r="H197" s="46"/>
      <c r="I197" s="46"/>
      <c r="J197" s="48"/>
    </row>
    <row r="198" ht="150">
      <c r="A198" s="37" t="s">
        <v>248</v>
      </c>
      <c r="B198" s="45"/>
      <c r="C198" s="46"/>
      <c r="D198" s="46"/>
      <c r="E198" s="39" t="s">
        <v>379</v>
      </c>
      <c r="F198" s="46"/>
      <c r="G198" s="46"/>
      <c r="H198" s="46"/>
      <c r="I198" s="46"/>
      <c r="J198" s="48"/>
    </row>
    <row r="199">
      <c r="A199" s="37" t="s">
        <v>240</v>
      </c>
      <c r="B199" s="37">
        <v>47</v>
      </c>
      <c r="C199" s="38" t="s">
        <v>1003</v>
      </c>
      <c r="D199" s="37" t="s">
        <v>245</v>
      </c>
      <c r="E199" s="39" t="s">
        <v>1004</v>
      </c>
      <c r="F199" s="40" t="s">
        <v>243</v>
      </c>
      <c r="G199" s="41">
        <v>1</v>
      </c>
      <c r="H199" s="42">
        <v>0</v>
      </c>
      <c r="I199" s="43">
        <f>ROUND(G199*H199,P4)</f>
        <v>0</v>
      </c>
      <c r="J199" s="37"/>
      <c r="O199" s="44">
        <f>I199*0.21</f>
        <v>0</v>
      </c>
      <c r="P199">
        <v>3</v>
      </c>
    </row>
    <row r="200">
      <c r="A200" s="37" t="s">
        <v>244</v>
      </c>
      <c r="B200" s="45"/>
      <c r="C200" s="46"/>
      <c r="D200" s="46"/>
      <c r="E200" s="47" t="s">
        <v>245</v>
      </c>
      <c r="F200" s="46"/>
      <c r="G200" s="46"/>
      <c r="H200" s="46"/>
      <c r="I200" s="46"/>
      <c r="J200" s="48"/>
    </row>
    <row r="201">
      <c r="A201" s="37" t="s">
        <v>246</v>
      </c>
      <c r="B201" s="45"/>
      <c r="C201" s="46"/>
      <c r="D201" s="46"/>
      <c r="E201" s="49" t="s">
        <v>662</v>
      </c>
      <c r="F201" s="46"/>
      <c r="G201" s="46"/>
      <c r="H201" s="46"/>
      <c r="I201" s="46"/>
      <c r="J201" s="48"/>
    </row>
    <row r="202" ht="180">
      <c r="A202" s="37" t="s">
        <v>248</v>
      </c>
      <c r="B202" s="45"/>
      <c r="C202" s="46"/>
      <c r="D202" s="46"/>
      <c r="E202" s="39" t="s">
        <v>488</v>
      </c>
      <c r="F202" s="46"/>
      <c r="G202" s="46"/>
      <c r="H202" s="46"/>
      <c r="I202" s="46"/>
      <c r="J202" s="48"/>
    </row>
    <row r="203">
      <c r="A203" s="37" t="s">
        <v>240</v>
      </c>
      <c r="B203" s="37">
        <v>48</v>
      </c>
      <c r="C203" s="38" t="s">
        <v>1005</v>
      </c>
      <c r="D203" s="37" t="s">
        <v>245</v>
      </c>
      <c r="E203" s="39" t="s">
        <v>1006</v>
      </c>
      <c r="F203" s="40" t="s">
        <v>243</v>
      </c>
      <c r="G203" s="41">
        <v>1</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c r="A205" s="37" t="s">
        <v>246</v>
      </c>
      <c r="B205" s="45"/>
      <c r="C205" s="46"/>
      <c r="D205" s="46"/>
      <c r="E205" s="49" t="s">
        <v>662</v>
      </c>
      <c r="F205" s="46"/>
      <c r="G205" s="46"/>
      <c r="H205" s="46"/>
      <c r="I205" s="46"/>
      <c r="J205" s="48"/>
    </row>
    <row r="206" ht="150">
      <c r="A206" s="37" t="s">
        <v>248</v>
      </c>
      <c r="B206" s="45"/>
      <c r="C206" s="46"/>
      <c r="D206" s="46"/>
      <c r="E206" s="39" t="s">
        <v>379</v>
      </c>
      <c r="F206" s="46"/>
      <c r="G206" s="46"/>
      <c r="H206" s="46"/>
      <c r="I206" s="46"/>
      <c r="J206" s="48"/>
    </row>
    <row r="207">
      <c r="A207" s="37" t="s">
        <v>240</v>
      </c>
      <c r="B207" s="37">
        <v>49</v>
      </c>
      <c r="C207" s="38" t="s">
        <v>849</v>
      </c>
      <c r="D207" s="37" t="s">
        <v>245</v>
      </c>
      <c r="E207" s="39" t="s">
        <v>850</v>
      </c>
      <c r="F207" s="40" t="s">
        <v>354</v>
      </c>
      <c r="G207" s="41">
        <v>10</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c r="A209" s="37" t="s">
        <v>246</v>
      </c>
      <c r="B209" s="45"/>
      <c r="C209" s="46"/>
      <c r="D209" s="46"/>
      <c r="E209" s="49" t="s">
        <v>662</v>
      </c>
      <c r="F209" s="46"/>
      <c r="G209" s="46"/>
      <c r="H209" s="46"/>
      <c r="I209" s="46"/>
      <c r="J209" s="48"/>
    </row>
    <row r="210" ht="195">
      <c r="A210" s="37" t="s">
        <v>248</v>
      </c>
      <c r="B210" s="45"/>
      <c r="C210" s="46"/>
      <c r="D210" s="46"/>
      <c r="E210" s="39" t="s">
        <v>851</v>
      </c>
      <c r="F210" s="46"/>
      <c r="G210" s="46"/>
      <c r="H210" s="46"/>
      <c r="I210" s="46"/>
      <c r="J210" s="48"/>
    </row>
    <row r="211">
      <c r="A211" s="37" t="s">
        <v>240</v>
      </c>
      <c r="B211" s="37">
        <v>50</v>
      </c>
      <c r="C211" s="38" t="s">
        <v>852</v>
      </c>
      <c r="D211" s="37" t="s">
        <v>245</v>
      </c>
      <c r="E211" s="39" t="s">
        <v>853</v>
      </c>
      <c r="F211" s="40" t="s">
        <v>354</v>
      </c>
      <c r="G211" s="41">
        <v>10</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c r="A213" s="37" t="s">
        <v>246</v>
      </c>
      <c r="B213" s="45"/>
      <c r="C213" s="46"/>
      <c r="D213" s="46"/>
      <c r="E213" s="49" t="s">
        <v>662</v>
      </c>
      <c r="F213" s="46"/>
      <c r="G213" s="46"/>
      <c r="H213" s="46"/>
      <c r="I213" s="46"/>
      <c r="J213" s="48"/>
    </row>
    <row r="214" ht="150">
      <c r="A214" s="37" t="s">
        <v>248</v>
      </c>
      <c r="B214" s="45"/>
      <c r="C214" s="46"/>
      <c r="D214" s="46"/>
      <c r="E214" s="39" t="s">
        <v>737</v>
      </c>
      <c r="F214" s="46"/>
      <c r="G214" s="46"/>
      <c r="H214" s="46"/>
      <c r="I214" s="46"/>
      <c r="J214" s="48"/>
    </row>
    <row r="215">
      <c r="A215" s="37" t="s">
        <v>240</v>
      </c>
      <c r="B215" s="37">
        <v>51</v>
      </c>
      <c r="C215" s="38" t="s">
        <v>1355</v>
      </c>
      <c r="D215" s="37" t="s">
        <v>245</v>
      </c>
      <c r="E215" s="39" t="s">
        <v>1356</v>
      </c>
      <c r="F215" s="40" t="s">
        <v>243</v>
      </c>
      <c r="G215" s="41">
        <v>4</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c r="A217" s="37" t="s">
        <v>246</v>
      </c>
      <c r="B217" s="45"/>
      <c r="C217" s="46"/>
      <c r="D217" s="46"/>
      <c r="E217" s="49" t="s">
        <v>662</v>
      </c>
      <c r="F217" s="46"/>
      <c r="G217" s="46"/>
      <c r="H217" s="46"/>
      <c r="I217" s="46"/>
      <c r="J217" s="48"/>
    </row>
    <row r="218" ht="150">
      <c r="A218" s="37" t="s">
        <v>248</v>
      </c>
      <c r="B218" s="45"/>
      <c r="C218" s="46"/>
      <c r="D218" s="46"/>
      <c r="E218" s="39" t="s">
        <v>382</v>
      </c>
      <c r="F218" s="46"/>
      <c r="G218" s="46"/>
      <c r="H218" s="46"/>
      <c r="I218" s="46"/>
      <c r="J218" s="48"/>
    </row>
    <row r="219">
      <c r="A219" s="37" t="s">
        <v>240</v>
      </c>
      <c r="B219" s="37">
        <v>52</v>
      </c>
      <c r="C219" s="38" t="s">
        <v>1357</v>
      </c>
      <c r="D219" s="37" t="s">
        <v>245</v>
      </c>
      <c r="E219" s="39" t="s">
        <v>1358</v>
      </c>
      <c r="F219" s="40" t="s">
        <v>243</v>
      </c>
      <c r="G219" s="41">
        <v>8</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c r="A221" s="37" t="s">
        <v>246</v>
      </c>
      <c r="B221" s="45"/>
      <c r="C221" s="46"/>
      <c r="D221" s="46"/>
      <c r="E221" s="49" t="s">
        <v>662</v>
      </c>
      <c r="F221" s="46"/>
      <c r="G221" s="46"/>
      <c r="H221" s="46"/>
      <c r="I221" s="46"/>
      <c r="J221" s="48"/>
    </row>
    <row r="222" ht="180">
      <c r="A222" s="37" t="s">
        <v>248</v>
      </c>
      <c r="B222" s="45"/>
      <c r="C222" s="46"/>
      <c r="D222" s="46"/>
      <c r="E222" s="39" t="s">
        <v>754</v>
      </c>
      <c r="F222" s="46"/>
      <c r="G222" s="46"/>
      <c r="H222" s="46"/>
      <c r="I222" s="46"/>
      <c r="J222" s="48"/>
    </row>
    <row r="223">
      <c r="A223" s="37" t="s">
        <v>240</v>
      </c>
      <c r="B223" s="37">
        <v>53</v>
      </c>
      <c r="C223" s="38" t="s">
        <v>1359</v>
      </c>
      <c r="D223" s="37" t="s">
        <v>245</v>
      </c>
      <c r="E223" s="39" t="s">
        <v>1360</v>
      </c>
      <c r="F223" s="40" t="s">
        <v>243</v>
      </c>
      <c r="G223" s="41">
        <v>8</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c r="A225" s="37" t="s">
        <v>246</v>
      </c>
      <c r="B225" s="45"/>
      <c r="C225" s="46"/>
      <c r="D225" s="46"/>
      <c r="E225" s="49" t="s">
        <v>662</v>
      </c>
      <c r="F225" s="46"/>
      <c r="G225" s="46"/>
      <c r="H225" s="46"/>
      <c r="I225" s="46"/>
      <c r="J225" s="48"/>
    </row>
    <row r="226" ht="150">
      <c r="A226" s="37" t="s">
        <v>248</v>
      </c>
      <c r="B226" s="45"/>
      <c r="C226" s="46"/>
      <c r="D226" s="46"/>
      <c r="E226" s="39" t="s">
        <v>379</v>
      </c>
      <c r="F226" s="46"/>
      <c r="G226" s="46"/>
      <c r="H226" s="46"/>
      <c r="I226" s="46"/>
      <c r="J226" s="48"/>
    </row>
    <row r="227">
      <c r="A227" s="37" t="s">
        <v>240</v>
      </c>
      <c r="B227" s="37">
        <v>54</v>
      </c>
      <c r="C227" s="38" t="s">
        <v>1576</v>
      </c>
      <c r="D227" s="37" t="s">
        <v>245</v>
      </c>
      <c r="E227" s="39" t="s">
        <v>1577</v>
      </c>
      <c r="F227" s="40" t="s">
        <v>243</v>
      </c>
      <c r="G227" s="41">
        <v>16</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c r="A229" s="37" t="s">
        <v>246</v>
      </c>
      <c r="B229" s="45"/>
      <c r="C229" s="46"/>
      <c r="D229" s="46"/>
      <c r="E229" s="49" t="s">
        <v>662</v>
      </c>
      <c r="F229" s="46"/>
      <c r="G229" s="46"/>
      <c r="H229" s="46"/>
      <c r="I229" s="46"/>
      <c r="J229" s="48"/>
    </row>
    <row r="230" ht="180">
      <c r="A230" s="37" t="s">
        <v>248</v>
      </c>
      <c r="B230" s="45"/>
      <c r="C230" s="46"/>
      <c r="D230" s="46"/>
      <c r="E230" s="39" t="s">
        <v>754</v>
      </c>
      <c r="F230" s="46"/>
      <c r="G230" s="46"/>
      <c r="H230" s="46"/>
      <c r="I230" s="46"/>
      <c r="J230" s="48"/>
    </row>
    <row r="231">
      <c r="A231" s="37" t="s">
        <v>240</v>
      </c>
      <c r="B231" s="37">
        <v>55</v>
      </c>
      <c r="C231" s="38" t="s">
        <v>1578</v>
      </c>
      <c r="D231" s="37" t="s">
        <v>245</v>
      </c>
      <c r="E231" s="39" t="s">
        <v>1579</v>
      </c>
      <c r="F231" s="40" t="s">
        <v>243</v>
      </c>
      <c r="G231" s="41">
        <v>16</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c r="A233" s="37" t="s">
        <v>246</v>
      </c>
      <c r="B233" s="45"/>
      <c r="C233" s="46"/>
      <c r="D233" s="46"/>
      <c r="E233" s="49" t="s">
        <v>662</v>
      </c>
      <c r="F233" s="46"/>
      <c r="G233" s="46"/>
      <c r="H233" s="46"/>
      <c r="I233" s="46"/>
      <c r="J233" s="48"/>
    </row>
    <row r="234" ht="150">
      <c r="A234" s="37" t="s">
        <v>248</v>
      </c>
      <c r="B234" s="45"/>
      <c r="C234" s="46"/>
      <c r="D234" s="46"/>
      <c r="E234" s="39" t="s">
        <v>379</v>
      </c>
      <c r="F234" s="46"/>
      <c r="G234" s="46"/>
      <c r="H234" s="46"/>
      <c r="I234" s="46"/>
      <c r="J234" s="48"/>
    </row>
    <row r="235">
      <c r="A235" s="37" t="s">
        <v>240</v>
      </c>
      <c r="B235" s="37">
        <v>56</v>
      </c>
      <c r="C235" s="38" t="s">
        <v>894</v>
      </c>
      <c r="D235" s="37" t="s">
        <v>245</v>
      </c>
      <c r="E235" s="39" t="s">
        <v>895</v>
      </c>
      <c r="F235" s="40" t="s">
        <v>896</v>
      </c>
      <c r="G235" s="41">
        <v>12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c r="A237" s="37" t="s">
        <v>246</v>
      </c>
      <c r="B237" s="45"/>
      <c r="C237" s="46"/>
      <c r="D237" s="46"/>
      <c r="E237" s="49" t="s">
        <v>662</v>
      </c>
      <c r="F237" s="46"/>
      <c r="G237" s="46"/>
      <c r="H237" s="46"/>
      <c r="I237" s="46"/>
      <c r="J237" s="48"/>
    </row>
    <row r="238" ht="210">
      <c r="A238" s="37" t="s">
        <v>248</v>
      </c>
      <c r="B238" s="45"/>
      <c r="C238" s="46"/>
      <c r="D238" s="46"/>
      <c r="E238" s="39" t="s">
        <v>897</v>
      </c>
      <c r="F238" s="46"/>
      <c r="G238" s="46"/>
      <c r="H238" s="46"/>
      <c r="I238" s="46"/>
      <c r="J238" s="48"/>
    </row>
    <row r="239">
      <c r="A239" s="37" t="s">
        <v>240</v>
      </c>
      <c r="B239" s="37">
        <v>57</v>
      </c>
      <c r="C239" s="38" t="s">
        <v>898</v>
      </c>
      <c r="D239" s="37" t="s">
        <v>245</v>
      </c>
      <c r="E239" s="39" t="s">
        <v>899</v>
      </c>
      <c r="F239" s="40" t="s">
        <v>243</v>
      </c>
      <c r="G239" s="41">
        <v>4</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c r="A241" s="37" t="s">
        <v>246</v>
      </c>
      <c r="B241" s="45"/>
      <c r="C241" s="46"/>
      <c r="D241" s="46"/>
      <c r="E241" s="49" t="s">
        <v>662</v>
      </c>
      <c r="F241" s="46"/>
      <c r="G241" s="46"/>
      <c r="H241" s="46"/>
      <c r="I241" s="46"/>
      <c r="J241" s="48"/>
    </row>
    <row r="242" ht="180">
      <c r="A242" s="37" t="s">
        <v>248</v>
      </c>
      <c r="B242" s="45"/>
      <c r="C242" s="46"/>
      <c r="D242" s="46"/>
      <c r="E242" s="39" t="s">
        <v>488</v>
      </c>
      <c r="F242" s="46"/>
      <c r="G242" s="46"/>
      <c r="H242" s="46"/>
      <c r="I242" s="46"/>
      <c r="J242" s="48"/>
    </row>
    <row r="243">
      <c r="A243" s="37" t="s">
        <v>240</v>
      </c>
      <c r="B243" s="37">
        <v>58</v>
      </c>
      <c r="C243" s="38" t="s">
        <v>900</v>
      </c>
      <c r="D243" s="37" t="s">
        <v>245</v>
      </c>
      <c r="E243" s="39" t="s">
        <v>901</v>
      </c>
      <c r="F243" s="40" t="s">
        <v>243</v>
      </c>
      <c r="G243" s="41">
        <v>4</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c r="A245" s="37" t="s">
        <v>246</v>
      </c>
      <c r="B245" s="45"/>
      <c r="C245" s="46"/>
      <c r="D245" s="46"/>
      <c r="E245" s="49" t="s">
        <v>662</v>
      </c>
      <c r="F245" s="46"/>
      <c r="G245" s="46"/>
      <c r="H245" s="46"/>
      <c r="I245" s="46"/>
      <c r="J245" s="48"/>
    </row>
    <row r="246" ht="150">
      <c r="A246" s="37" t="s">
        <v>248</v>
      </c>
      <c r="B246" s="45"/>
      <c r="C246" s="46"/>
      <c r="D246" s="46"/>
      <c r="E246" s="39" t="s">
        <v>379</v>
      </c>
      <c r="F246" s="46"/>
      <c r="G246" s="46"/>
      <c r="H246" s="46"/>
      <c r="I246" s="46"/>
      <c r="J246" s="48"/>
    </row>
    <row r="247">
      <c r="A247" s="37" t="s">
        <v>240</v>
      </c>
      <c r="B247" s="37">
        <v>59</v>
      </c>
      <c r="C247" s="38" t="s">
        <v>904</v>
      </c>
      <c r="D247" s="37" t="s">
        <v>245</v>
      </c>
      <c r="E247" s="39" t="s">
        <v>905</v>
      </c>
      <c r="F247" s="40" t="s">
        <v>243</v>
      </c>
      <c r="G247" s="41">
        <v>4</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c r="A249" s="37" t="s">
        <v>246</v>
      </c>
      <c r="B249" s="45"/>
      <c r="C249" s="46"/>
      <c r="D249" s="46"/>
      <c r="E249" s="49" t="s">
        <v>662</v>
      </c>
      <c r="F249" s="46"/>
      <c r="G249" s="46"/>
      <c r="H249" s="46"/>
      <c r="I249" s="46"/>
      <c r="J249" s="48"/>
    </row>
    <row r="250" ht="180">
      <c r="A250" s="37" t="s">
        <v>248</v>
      </c>
      <c r="B250" s="45"/>
      <c r="C250" s="46"/>
      <c r="D250" s="46"/>
      <c r="E250" s="39" t="s">
        <v>488</v>
      </c>
      <c r="F250" s="46"/>
      <c r="G250" s="46"/>
      <c r="H250" s="46"/>
      <c r="I250" s="46"/>
      <c r="J250" s="48"/>
    </row>
    <row r="251">
      <c r="A251" s="37" t="s">
        <v>240</v>
      </c>
      <c r="B251" s="37">
        <v>60</v>
      </c>
      <c r="C251" s="38" t="s">
        <v>906</v>
      </c>
      <c r="D251" s="37" t="s">
        <v>245</v>
      </c>
      <c r="E251" s="39" t="s">
        <v>907</v>
      </c>
      <c r="F251" s="40" t="s">
        <v>243</v>
      </c>
      <c r="G251" s="41">
        <v>4</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c r="A253" s="37" t="s">
        <v>246</v>
      </c>
      <c r="B253" s="45"/>
      <c r="C253" s="46"/>
      <c r="D253" s="46"/>
      <c r="E253" s="49" t="s">
        <v>662</v>
      </c>
      <c r="F253" s="46"/>
      <c r="G253" s="46"/>
      <c r="H253" s="46"/>
      <c r="I253" s="46"/>
      <c r="J253" s="48"/>
    </row>
    <row r="254" ht="150">
      <c r="A254" s="37" t="s">
        <v>248</v>
      </c>
      <c r="B254" s="45"/>
      <c r="C254" s="46"/>
      <c r="D254" s="46"/>
      <c r="E254" s="39" t="s">
        <v>379</v>
      </c>
      <c r="F254" s="46"/>
      <c r="G254" s="46"/>
      <c r="H254" s="46"/>
      <c r="I254" s="46"/>
      <c r="J254" s="48"/>
    </row>
    <row r="255">
      <c r="A255" s="37" t="s">
        <v>240</v>
      </c>
      <c r="B255" s="37">
        <v>61</v>
      </c>
      <c r="C255" s="38" t="s">
        <v>1580</v>
      </c>
      <c r="D255" s="37" t="s">
        <v>245</v>
      </c>
      <c r="E255" s="39" t="s">
        <v>1581</v>
      </c>
      <c r="F255" s="40" t="s">
        <v>243</v>
      </c>
      <c r="G255" s="41">
        <v>2</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ht="180">
      <c r="A257" s="37" t="s">
        <v>248</v>
      </c>
      <c r="B257" s="45"/>
      <c r="C257" s="46"/>
      <c r="D257" s="46"/>
      <c r="E257" s="39" t="s">
        <v>488</v>
      </c>
      <c r="F257" s="46"/>
      <c r="G257" s="46"/>
      <c r="H257" s="46"/>
      <c r="I257" s="46"/>
      <c r="J257" s="48"/>
    </row>
    <row r="258">
      <c r="A258" s="37" t="s">
        <v>240</v>
      </c>
      <c r="B258" s="37">
        <v>62</v>
      </c>
      <c r="C258" s="38" t="s">
        <v>1582</v>
      </c>
      <c r="D258" s="37" t="s">
        <v>245</v>
      </c>
      <c r="E258" s="39" t="s">
        <v>1583</v>
      </c>
      <c r="F258" s="40" t="s">
        <v>243</v>
      </c>
      <c r="G258" s="41">
        <v>2</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150">
      <c r="A260" s="37" t="s">
        <v>248</v>
      </c>
      <c r="B260" s="45"/>
      <c r="C260" s="46"/>
      <c r="D260" s="46"/>
      <c r="E260" s="39" t="s">
        <v>379</v>
      </c>
      <c r="F260" s="46"/>
      <c r="G260" s="46"/>
      <c r="H260" s="46"/>
      <c r="I260" s="46"/>
      <c r="J260" s="48"/>
    </row>
    <row r="261">
      <c r="A261" s="37" t="s">
        <v>240</v>
      </c>
      <c r="B261" s="37">
        <v>93</v>
      </c>
      <c r="C261" s="38" t="s">
        <v>1584</v>
      </c>
      <c r="D261" s="37" t="s">
        <v>245</v>
      </c>
      <c r="E261" s="39" t="s">
        <v>1585</v>
      </c>
      <c r="F261" s="40" t="s">
        <v>243</v>
      </c>
      <c r="G261" s="41">
        <v>2</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180">
      <c r="A263" s="37" t="s">
        <v>248</v>
      </c>
      <c r="B263" s="45"/>
      <c r="C263" s="46"/>
      <c r="D263" s="46"/>
      <c r="E263" s="39" t="s">
        <v>488</v>
      </c>
      <c r="F263" s="46"/>
      <c r="G263" s="46"/>
      <c r="H263" s="46"/>
      <c r="I263" s="46"/>
      <c r="J263" s="48"/>
    </row>
    <row r="264">
      <c r="A264" s="37" t="s">
        <v>240</v>
      </c>
      <c r="B264" s="37">
        <v>63</v>
      </c>
      <c r="C264" s="38" t="s">
        <v>1586</v>
      </c>
      <c r="D264" s="37" t="s">
        <v>245</v>
      </c>
      <c r="E264" s="39" t="s">
        <v>1587</v>
      </c>
      <c r="F264" s="40" t="s">
        <v>243</v>
      </c>
      <c r="G264" s="41">
        <v>2</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c r="A266" s="37" t="s">
        <v>246</v>
      </c>
      <c r="B266" s="45"/>
      <c r="C266" s="46"/>
      <c r="D266" s="46"/>
      <c r="E266" s="49" t="s">
        <v>662</v>
      </c>
      <c r="F266" s="46"/>
      <c r="G266" s="46"/>
      <c r="H266" s="46"/>
      <c r="I266" s="46"/>
      <c r="J266" s="48"/>
    </row>
    <row r="267" ht="180">
      <c r="A267" s="37" t="s">
        <v>248</v>
      </c>
      <c r="B267" s="45"/>
      <c r="C267" s="46"/>
      <c r="D267" s="46"/>
      <c r="E267" s="39" t="s">
        <v>488</v>
      </c>
      <c r="F267" s="46"/>
      <c r="G267" s="46"/>
      <c r="H267" s="46"/>
      <c r="I267" s="46"/>
      <c r="J267" s="48"/>
    </row>
    <row r="268">
      <c r="A268" s="37" t="s">
        <v>240</v>
      </c>
      <c r="B268" s="37">
        <v>64</v>
      </c>
      <c r="C268" s="38" t="s">
        <v>1588</v>
      </c>
      <c r="D268" s="37" t="s">
        <v>245</v>
      </c>
      <c r="E268" s="39" t="s">
        <v>1589</v>
      </c>
      <c r="F268" s="40" t="s">
        <v>243</v>
      </c>
      <c r="G268" s="41">
        <v>4</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c r="A270" s="37" t="s">
        <v>246</v>
      </c>
      <c r="B270" s="45"/>
      <c r="C270" s="46"/>
      <c r="D270" s="46"/>
      <c r="E270" s="49" t="s">
        <v>662</v>
      </c>
      <c r="F270" s="46"/>
      <c r="G270" s="46"/>
      <c r="H270" s="46"/>
      <c r="I270" s="46"/>
      <c r="J270" s="48"/>
    </row>
    <row r="271" ht="165">
      <c r="A271" s="37" t="s">
        <v>248</v>
      </c>
      <c r="B271" s="45"/>
      <c r="C271" s="46"/>
      <c r="D271" s="46"/>
      <c r="E271" s="39" t="s">
        <v>1222</v>
      </c>
      <c r="F271" s="46"/>
      <c r="G271" s="46"/>
      <c r="H271" s="46"/>
      <c r="I271" s="46"/>
      <c r="J271" s="48"/>
    </row>
    <row r="272">
      <c r="A272" s="37" t="s">
        <v>240</v>
      </c>
      <c r="B272" s="37">
        <v>95</v>
      </c>
      <c r="C272" s="38" t="s">
        <v>1590</v>
      </c>
      <c r="D272" s="37" t="s">
        <v>245</v>
      </c>
      <c r="E272" s="39" t="s">
        <v>1591</v>
      </c>
      <c r="F272" s="40" t="s">
        <v>243</v>
      </c>
      <c r="G272" s="41">
        <v>2</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ht="180">
      <c r="A274" s="37" t="s">
        <v>248</v>
      </c>
      <c r="B274" s="45"/>
      <c r="C274" s="46"/>
      <c r="D274" s="46"/>
      <c r="E274" s="39" t="s">
        <v>488</v>
      </c>
      <c r="F274" s="46"/>
      <c r="G274" s="46"/>
      <c r="H274" s="46"/>
      <c r="I274" s="46"/>
      <c r="J274" s="48"/>
    </row>
    <row r="275" ht="30">
      <c r="A275" s="37" t="s">
        <v>240</v>
      </c>
      <c r="B275" s="37">
        <v>65</v>
      </c>
      <c r="C275" s="38" t="s">
        <v>1592</v>
      </c>
      <c r="D275" s="37" t="s">
        <v>245</v>
      </c>
      <c r="E275" s="39" t="s">
        <v>1593</v>
      </c>
      <c r="F275" s="40" t="s">
        <v>243</v>
      </c>
      <c r="G275" s="41">
        <v>2</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c r="A277" s="37" t="s">
        <v>246</v>
      </c>
      <c r="B277" s="45"/>
      <c r="C277" s="46"/>
      <c r="D277" s="46"/>
      <c r="E277" s="49" t="s">
        <v>662</v>
      </c>
      <c r="F277" s="46"/>
      <c r="G277" s="46"/>
      <c r="H277" s="46"/>
      <c r="I277" s="46"/>
      <c r="J277" s="48"/>
    </row>
    <row r="278" ht="180">
      <c r="A278" s="37" t="s">
        <v>248</v>
      </c>
      <c r="B278" s="45"/>
      <c r="C278" s="46"/>
      <c r="D278" s="46"/>
      <c r="E278" s="39" t="s">
        <v>488</v>
      </c>
      <c r="F278" s="46"/>
      <c r="G278" s="46"/>
      <c r="H278" s="46"/>
      <c r="I278" s="46"/>
      <c r="J278" s="48"/>
    </row>
    <row r="279">
      <c r="A279" s="37" t="s">
        <v>240</v>
      </c>
      <c r="B279" s="37">
        <v>66</v>
      </c>
      <c r="C279" s="38" t="s">
        <v>1594</v>
      </c>
      <c r="D279" s="37" t="s">
        <v>245</v>
      </c>
      <c r="E279" s="39" t="s">
        <v>1595</v>
      </c>
      <c r="F279" s="40" t="s">
        <v>243</v>
      </c>
      <c r="G279" s="41">
        <v>2</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c r="A281" s="37" t="s">
        <v>246</v>
      </c>
      <c r="B281" s="45"/>
      <c r="C281" s="46"/>
      <c r="D281" s="46"/>
      <c r="E281" s="49" t="s">
        <v>662</v>
      </c>
      <c r="F281" s="46"/>
      <c r="G281" s="46"/>
      <c r="H281" s="46"/>
      <c r="I281" s="46"/>
      <c r="J281" s="48"/>
    </row>
    <row r="282" ht="165">
      <c r="A282" s="37" t="s">
        <v>248</v>
      </c>
      <c r="B282" s="45"/>
      <c r="C282" s="46"/>
      <c r="D282" s="46"/>
      <c r="E282" s="39" t="s">
        <v>1222</v>
      </c>
      <c r="F282" s="46"/>
      <c r="G282" s="46"/>
      <c r="H282" s="46"/>
      <c r="I282" s="46"/>
      <c r="J282" s="48"/>
    </row>
    <row r="283" ht="30">
      <c r="A283" s="37" t="s">
        <v>240</v>
      </c>
      <c r="B283" s="37">
        <v>90</v>
      </c>
      <c r="C283" s="38" t="s">
        <v>1596</v>
      </c>
      <c r="D283" s="37" t="s">
        <v>245</v>
      </c>
      <c r="E283" s="39" t="s">
        <v>1597</v>
      </c>
      <c r="F283" s="40" t="s">
        <v>243</v>
      </c>
      <c r="G283" s="41">
        <v>1</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ht="180">
      <c r="A285" s="37" t="s">
        <v>248</v>
      </c>
      <c r="B285" s="45"/>
      <c r="C285" s="46"/>
      <c r="D285" s="46"/>
      <c r="E285" s="39" t="s">
        <v>488</v>
      </c>
      <c r="F285" s="46"/>
      <c r="G285" s="46"/>
      <c r="H285" s="46"/>
      <c r="I285" s="46"/>
      <c r="J285" s="48"/>
    </row>
    <row r="286">
      <c r="A286" s="37" t="s">
        <v>240</v>
      </c>
      <c r="B286" s="37">
        <v>67</v>
      </c>
      <c r="C286" s="38" t="s">
        <v>1598</v>
      </c>
      <c r="D286" s="37" t="s">
        <v>245</v>
      </c>
      <c r="E286" s="39" t="s">
        <v>1599</v>
      </c>
      <c r="F286" s="40" t="s">
        <v>243</v>
      </c>
      <c r="G286" s="41">
        <v>1</v>
      </c>
      <c r="H286" s="42">
        <v>0</v>
      </c>
      <c r="I286" s="43">
        <f>ROUND(G286*H286,P4)</f>
        <v>0</v>
      </c>
      <c r="J286" s="37"/>
      <c r="O286" s="44">
        <f>I286*0.21</f>
        <v>0</v>
      </c>
      <c r="P286">
        <v>3</v>
      </c>
    </row>
    <row r="287">
      <c r="A287" s="37" t="s">
        <v>244</v>
      </c>
      <c r="B287" s="45"/>
      <c r="C287" s="46"/>
      <c r="D287" s="46"/>
      <c r="E287" s="47" t="s">
        <v>245</v>
      </c>
      <c r="F287" s="46"/>
      <c r="G287" s="46"/>
      <c r="H287" s="46"/>
      <c r="I287" s="46"/>
      <c r="J287" s="48"/>
    </row>
    <row r="288">
      <c r="A288" s="37" t="s">
        <v>246</v>
      </c>
      <c r="B288" s="45"/>
      <c r="C288" s="46"/>
      <c r="D288" s="46"/>
      <c r="E288" s="49" t="s">
        <v>662</v>
      </c>
      <c r="F288" s="46"/>
      <c r="G288" s="46"/>
      <c r="H288" s="46"/>
      <c r="I288" s="46"/>
      <c r="J288" s="48"/>
    </row>
    <row r="289" ht="165">
      <c r="A289" s="37" t="s">
        <v>248</v>
      </c>
      <c r="B289" s="45"/>
      <c r="C289" s="46"/>
      <c r="D289" s="46"/>
      <c r="E289" s="39" t="s">
        <v>1222</v>
      </c>
      <c r="F289" s="46"/>
      <c r="G289" s="46"/>
      <c r="H289" s="46"/>
      <c r="I289" s="46"/>
      <c r="J289" s="48"/>
    </row>
    <row r="290" ht="30">
      <c r="A290" s="37" t="s">
        <v>240</v>
      </c>
      <c r="B290" s="37">
        <v>69</v>
      </c>
      <c r="C290" s="38" t="s">
        <v>1600</v>
      </c>
      <c r="D290" s="37" t="s">
        <v>245</v>
      </c>
      <c r="E290" s="39" t="s">
        <v>1601</v>
      </c>
      <c r="F290" s="40" t="s">
        <v>243</v>
      </c>
      <c r="G290" s="41">
        <v>1</v>
      </c>
      <c r="H290" s="42">
        <v>0</v>
      </c>
      <c r="I290" s="43">
        <f>ROUND(G290*H290,P4)</f>
        <v>0</v>
      </c>
      <c r="J290" s="37"/>
      <c r="O290" s="44">
        <f>I290*0.21</f>
        <v>0</v>
      </c>
      <c r="P290">
        <v>3</v>
      </c>
    </row>
    <row r="291">
      <c r="A291" s="37" t="s">
        <v>244</v>
      </c>
      <c r="B291" s="45"/>
      <c r="C291" s="46"/>
      <c r="D291" s="46"/>
      <c r="E291" s="47" t="s">
        <v>245</v>
      </c>
      <c r="F291" s="46"/>
      <c r="G291" s="46"/>
      <c r="H291" s="46"/>
      <c r="I291" s="46"/>
      <c r="J291" s="48"/>
    </row>
    <row r="292">
      <c r="A292" s="37" t="s">
        <v>246</v>
      </c>
      <c r="B292" s="45"/>
      <c r="C292" s="46"/>
      <c r="D292" s="46"/>
      <c r="E292" s="49" t="s">
        <v>662</v>
      </c>
      <c r="F292" s="46"/>
      <c r="G292" s="46"/>
      <c r="H292" s="46"/>
      <c r="I292" s="46"/>
      <c r="J292" s="48"/>
    </row>
    <row r="293" ht="210">
      <c r="A293" s="37" t="s">
        <v>248</v>
      </c>
      <c r="B293" s="45"/>
      <c r="C293" s="46"/>
      <c r="D293" s="46"/>
      <c r="E293" s="39" t="s">
        <v>1449</v>
      </c>
      <c r="F293" s="46"/>
      <c r="G293" s="46"/>
      <c r="H293" s="46"/>
      <c r="I293" s="46"/>
      <c r="J293" s="48"/>
    </row>
    <row r="294" ht="30">
      <c r="A294" s="37" t="s">
        <v>240</v>
      </c>
      <c r="B294" s="37">
        <v>70</v>
      </c>
      <c r="C294" s="38" t="s">
        <v>1602</v>
      </c>
      <c r="D294" s="37" t="s">
        <v>245</v>
      </c>
      <c r="E294" s="39" t="s">
        <v>1603</v>
      </c>
      <c r="F294" s="40" t="s">
        <v>243</v>
      </c>
      <c r="G294" s="41">
        <v>1</v>
      </c>
      <c r="H294" s="42">
        <v>0</v>
      </c>
      <c r="I294" s="43">
        <f>ROUND(G294*H294,P4)</f>
        <v>0</v>
      </c>
      <c r="J294" s="37"/>
      <c r="O294" s="44">
        <f>I294*0.21</f>
        <v>0</v>
      </c>
      <c r="P294">
        <v>3</v>
      </c>
    </row>
    <row r="295">
      <c r="A295" s="37" t="s">
        <v>244</v>
      </c>
      <c r="B295" s="45"/>
      <c r="C295" s="46"/>
      <c r="D295" s="46"/>
      <c r="E295" s="47" t="s">
        <v>245</v>
      </c>
      <c r="F295" s="46"/>
      <c r="G295" s="46"/>
      <c r="H295" s="46"/>
      <c r="I295" s="46"/>
      <c r="J295" s="48"/>
    </row>
    <row r="296">
      <c r="A296" s="37" t="s">
        <v>246</v>
      </c>
      <c r="B296" s="45"/>
      <c r="C296" s="46"/>
      <c r="D296" s="46"/>
      <c r="E296" s="49" t="s">
        <v>662</v>
      </c>
      <c r="F296" s="46"/>
      <c r="G296" s="46"/>
      <c r="H296" s="46"/>
      <c r="I296" s="46"/>
      <c r="J296" s="48"/>
    </row>
    <row r="297" ht="210">
      <c r="A297" s="37" t="s">
        <v>248</v>
      </c>
      <c r="B297" s="45"/>
      <c r="C297" s="46"/>
      <c r="D297" s="46"/>
      <c r="E297" s="39" t="s">
        <v>1449</v>
      </c>
      <c r="F297" s="46"/>
      <c r="G297" s="46"/>
      <c r="H297" s="46"/>
      <c r="I297" s="46"/>
      <c r="J297" s="48"/>
    </row>
    <row r="298" ht="30">
      <c r="A298" s="37" t="s">
        <v>240</v>
      </c>
      <c r="B298" s="37">
        <v>71</v>
      </c>
      <c r="C298" s="38" t="s">
        <v>1604</v>
      </c>
      <c r="D298" s="37" t="s">
        <v>245</v>
      </c>
      <c r="E298" s="39" t="s">
        <v>1605</v>
      </c>
      <c r="F298" s="40" t="s">
        <v>243</v>
      </c>
      <c r="G298" s="41">
        <v>1</v>
      </c>
      <c r="H298" s="42">
        <v>0</v>
      </c>
      <c r="I298" s="43">
        <f>ROUND(G298*H298,P4)</f>
        <v>0</v>
      </c>
      <c r="J298" s="37"/>
      <c r="O298" s="44">
        <f>I298*0.21</f>
        <v>0</v>
      </c>
      <c r="P298">
        <v>3</v>
      </c>
    </row>
    <row r="299">
      <c r="A299" s="37" t="s">
        <v>244</v>
      </c>
      <c r="B299" s="45"/>
      <c r="C299" s="46"/>
      <c r="D299" s="46"/>
      <c r="E299" s="47" t="s">
        <v>245</v>
      </c>
      <c r="F299" s="46"/>
      <c r="G299" s="46"/>
      <c r="H299" s="46"/>
      <c r="I299" s="46"/>
      <c r="J299" s="48"/>
    </row>
    <row r="300">
      <c r="A300" s="37" t="s">
        <v>246</v>
      </c>
      <c r="B300" s="45"/>
      <c r="C300" s="46"/>
      <c r="D300" s="46"/>
      <c r="E300" s="49" t="s">
        <v>662</v>
      </c>
      <c r="F300" s="46"/>
      <c r="G300" s="46"/>
      <c r="H300" s="46"/>
      <c r="I300" s="46"/>
      <c r="J300" s="48"/>
    </row>
    <row r="301" ht="210">
      <c r="A301" s="37" t="s">
        <v>248</v>
      </c>
      <c r="B301" s="45"/>
      <c r="C301" s="46"/>
      <c r="D301" s="46"/>
      <c r="E301" s="39" t="s">
        <v>1449</v>
      </c>
      <c r="F301" s="46"/>
      <c r="G301" s="46"/>
      <c r="H301" s="46"/>
      <c r="I301" s="46"/>
      <c r="J301" s="48"/>
    </row>
    <row r="302" ht="30">
      <c r="A302" s="37" t="s">
        <v>240</v>
      </c>
      <c r="B302" s="37">
        <v>73</v>
      </c>
      <c r="C302" s="38" t="s">
        <v>1606</v>
      </c>
      <c r="D302" s="37" t="s">
        <v>245</v>
      </c>
      <c r="E302" s="39" t="s">
        <v>1607</v>
      </c>
      <c r="F302" s="40" t="s">
        <v>243</v>
      </c>
      <c r="G302" s="41">
        <v>1</v>
      </c>
      <c r="H302" s="42">
        <v>0</v>
      </c>
      <c r="I302" s="43">
        <f>ROUND(G302*H302,P4)</f>
        <v>0</v>
      </c>
      <c r="J302" s="37"/>
      <c r="O302" s="44">
        <f>I302*0.21</f>
        <v>0</v>
      </c>
      <c r="P302">
        <v>3</v>
      </c>
    </row>
    <row r="303">
      <c r="A303" s="37" t="s">
        <v>244</v>
      </c>
      <c r="B303" s="45"/>
      <c r="C303" s="46"/>
      <c r="D303" s="46"/>
      <c r="E303" s="47" t="s">
        <v>245</v>
      </c>
      <c r="F303" s="46"/>
      <c r="G303" s="46"/>
      <c r="H303" s="46"/>
      <c r="I303" s="46"/>
      <c r="J303" s="48"/>
    </row>
    <row r="304">
      <c r="A304" s="37" t="s">
        <v>246</v>
      </c>
      <c r="B304" s="45"/>
      <c r="C304" s="46"/>
      <c r="D304" s="46"/>
      <c r="E304" s="49" t="s">
        <v>662</v>
      </c>
      <c r="F304" s="46"/>
      <c r="G304" s="46"/>
      <c r="H304" s="46"/>
      <c r="I304" s="46"/>
      <c r="J304" s="48"/>
    </row>
    <row r="305" ht="210">
      <c r="A305" s="37" t="s">
        <v>248</v>
      </c>
      <c r="B305" s="45"/>
      <c r="C305" s="46"/>
      <c r="D305" s="46"/>
      <c r="E305" s="39" t="s">
        <v>1449</v>
      </c>
      <c r="F305" s="46"/>
      <c r="G305" s="46"/>
      <c r="H305" s="46"/>
      <c r="I305" s="46"/>
      <c r="J305" s="48"/>
    </row>
    <row r="306">
      <c r="A306" s="37" t="s">
        <v>240</v>
      </c>
      <c r="B306" s="37">
        <v>74</v>
      </c>
      <c r="C306" s="38" t="s">
        <v>1608</v>
      </c>
      <c r="D306" s="37" t="s">
        <v>245</v>
      </c>
      <c r="E306" s="39" t="s">
        <v>1609</v>
      </c>
      <c r="F306" s="40" t="s">
        <v>243</v>
      </c>
      <c r="G306" s="41">
        <v>1</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c r="A308" s="37" t="s">
        <v>246</v>
      </c>
      <c r="B308" s="45"/>
      <c r="C308" s="46"/>
      <c r="D308" s="46"/>
      <c r="E308" s="49" t="s">
        <v>662</v>
      </c>
      <c r="F308" s="46"/>
      <c r="G308" s="46"/>
      <c r="H308" s="46"/>
      <c r="I308" s="46"/>
      <c r="J308" s="48"/>
    </row>
    <row r="309" ht="210">
      <c r="A309" s="37" t="s">
        <v>248</v>
      </c>
      <c r="B309" s="45"/>
      <c r="C309" s="46"/>
      <c r="D309" s="46"/>
      <c r="E309" s="39" t="s">
        <v>1449</v>
      </c>
      <c r="F309" s="46"/>
      <c r="G309" s="46"/>
      <c r="H309" s="46"/>
      <c r="I309" s="46"/>
      <c r="J309" s="48"/>
    </row>
    <row r="310">
      <c r="A310" s="37" t="s">
        <v>240</v>
      </c>
      <c r="B310" s="37">
        <v>75</v>
      </c>
      <c r="C310" s="38" t="s">
        <v>1610</v>
      </c>
      <c r="D310" s="37" t="s">
        <v>245</v>
      </c>
      <c r="E310" s="39" t="s">
        <v>1611</v>
      </c>
      <c r="F310" s="40" t="s">
        <v>243</v>
      </c>
      <c r="G310" s="41">
        <v>1</v>
      </c>
      <c r="H310" s="42">
        <v>0</v>
      </c>
      <c r="I310" s="43">
        <f>ROUND(G310*H310,P4)</f>
        <v>0</v>
      </c>
      <c r="J310" s="37"/>
      <c r="O310" s="44">
        <f>I310*0.21</f>
        <v>0</v>
      </c>
      <c r="P310">
        <v>3</v>
      </c>
    </row>
    <row r="311">
      <c r="A311" s="37" t="s">
        <v>244</v>
      </c>
      <c r="B311" s="45"/>
      <c r="C311" s="46"/>
      <c r="D311" s="46"/>
      <c r="E311" s="47" t="s">
        <v>245</v>
      </c>
      <c r="F311" s="46"/>
      <c r="G311" s="46"/>
      <c r="H311" s="46"/>
      <c r="I311" s="46"/>
      <c r="J311" s="48"/>
    </row>
    <row r="312">
      <c r="A312" s="37" t="s">
        <v>246</v>
      </c>
      <c r="B312" s="45"/>
      <c r="C312" s="46"/>
      <c r="D312" s="46"/>
      <c r="E312" s="49" t="s">
        <v>662</v>
      </c>
      <c r="F312" s="46"/>
      <c r="G312" s="46"/>
      <c r="H312" s="46"/>
      <c r="I312" s="46"/>
      <c r="J312" s="48"/>
    </row>
    <row r="313" ht="150">
      <c r="A313" s="37" t="s">
        <v>248</v>
      </c>
      <c r="B313" s="45"/>
      <c r="C313" s="46"/>
      <c r="D313" s="46"/>
      <c r="E313" s="39" t="s">
        <v>1612</v>
      </c>
      <c r="F313" s="46"/>
      <c r="G313" s="46"/>
      <c r="H313" s="46"/>
      <c r="I313" s="46"/>
      <c r="J313" s="48"/>
    </row>
    <row r="314" ht="30">
      <c r="A314" s="37" t="s">
        <v>240</v>
      </c>
      <c r="B314" s="37">
        <v>76</v>
      </c>
      <c r="C314" s="38" t="s">
        <v>1613</v>
      </c>
      <c r="D314" s="37" t="s">
        <v>245</v>
      </c>
      <c r="E314" s="39" t="s">
        <v>1614</v>
      </c>
      <c r="F314" s="40" t="s">
        <v>243</v>
      </c>
      <c r="G314" s="41">
        <v>1</v>
      </c>
      <c r="H314" s="42">
        <v>0</v>
      </c>
      <c r="I314" s="43">
        <f>ROUND(G314*H314,P4)</f>
        <v>0</v>
      </c>
      <c r="J314" s="37"/>
      <c r="O314" s="44">
        <f>I314*0.21</f>
        <v>0</v>
      </c>
      <c r="P314">
        <v>3</v>
      </c>
    </row>
    <row r="315">
      <c r="A315" s="37" t="s">
        <v>244</v>
      </c>
      <c r="B315" s="45"/>
      <c r="C315" s="46"/>
      <c r="D315" s="46"/>
      <c r="E315" s="47" t="s">
        <v>245</v>
      </c>
      <c r="F315" s="46"/>
      <c r="G315" s="46"/>
      <c r="H315" s="46"/>
      <c r="I315" s="46"/>
      <c r="J315" s="48"/>
    </row>
    <row r="316">
      <c r="A316" s="37" t="s">
        <v>246</v>
      </c>
      <c r="B316" s="45"/>
      <c r="C316" s="46"/>
      <c r="D316" s="46"/>
      <c r="E316" s="49" t="s">
        <v>662</v>
      </c>
      <c r="F316" s="46"/>
      <c r="G316" s="46"/>
      <c r="H316" s="46"/>
      <c r="I316" s="46"/>
      <c r="J316" s="48"/>
    </row>
    <row r="317" ht="165">
      <c r="A317" s="37" t="s">
        <v>248</v>
      </c>
      <c r="B317" s="45"/>
      <c r="C317" s="46"/>
      <c r="D317" s="46"/>
      <c r="E317" s="39" t="s">
        <v>1615</v>
      </c>
      <c r="F317" s="46"/>
      <c r="G317" s="46"/>
      <c r="H317" s="46"/>
      <c r="I317" s="46"/>
      <c r="J317" s="48"/>
    </row>
    <row r="318">
      <c r="A318" s="37" t="s">
        <v>240</v>
      </c>
      <c r="B318" s="37">
        <v>77</v>
      </c>
      <c r="C318" s="38" t="s">
        <v>1616</v>
      </c>
      <c r="D318" s="37" t="s">
        <v>245</v>
      </c>
      <c r="E318" s="39" t="s">
        <v>1617</v>
      </c>
      <c r="F318" s="40" t="s">
        <v>243</v>
      </c>
      <c r="G318" s="41">
        <v>3</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ht="165">
      <c r="A320" s="37" t="s">
        <v>248</v>
      </c>
      <c r="B320" s="45"/>
      <c r="C320" s="46"/>
      <c r="D320" s="46"/>
      <c r="E320" s="39" t="s">
        <v>1222</v>
      </c>
      <c r="F320" s="46"/>
      <c r="G320" s="46"/>
      <c r="H320" s="46"/>
      <c r="I320" s="46"/>
      <c r="J320" s="48"/>
    </row>
    <row r="321">
      <c r="A321" s="37" t="s">
        <v>240</v>
      </c>
      <c r="B321" s="37">
        <v>78</v>
      </c>
      <c r="C321" s="38" t="s">
        <v>1485</v>
      </c>
      <c r="D321" s="37" t="s">
        <v>245</v>
      </c>
      <c r="E321" s="39" t="s">
        <v>1138</v>
      </c>
      <c r="F321" s="40" t="s">
        <v>243</v>
      </c>
      <c r="G321" s="41">
        <v>4</v>
      </c>
      <c r="H321" s="42">
        <v>0</v>
      </c>
      <c r="I321" s="43">
        <f>ROUND(G321*H321,P4)</f>
        <v>0</v>
      </c>
      <c r="J321" s="37"/>
      <c r="O321" s="44">
        <f>I321*0.21</f>
        <v>0</v>
      </c>
      <c r="P321">
        <v>3</v>
      </c>
    </row>
    <row r="322">
      <c r="A322" s="37" t="s">
        <v>244</v>
      </c>
      <c r="B322" s="45"/>
      <c r="C322" s="46"/>
      <c r="D322" s="46"/>
      <c r="E322" s="47" t="s">
        <v>245</v>
      </c>
      <c r="F322" s="46"/>
      <c r="G322" s="46"/>
      <c r="H322" s="46"/>
      <c r="I322" s="46"/>
      <c r="J322" s="48"/>
    </row>
    <row r="323" ht="165">
      <c r="A323" s="37" t="s">
        <v>248</v>
      </c>
      <c r="B323" s="45"/>
      <c r="C323" s="46"/>
      <c r="D323" s="46"/>
      <c r="E323" s="39" t="s">
        <v>1222</v>
      </c>
      <c r="F323" s="46"/>
      <c r="G323" s="46"/>
      <c r="H323" s="46"/>
      <c r="I323" s="46"/>
      <c r="J323" s="48"/>
    </row>
    <row r="324">
      <c r="A324" s="37" t="s">
        <v>240</v>
      </c>
      <c r="B324" s="37">
        <v>91</v>
      </c>
      <c r="C324" s="38" t="s">
        <v>1618</v>
      </c>
      <c r="D324" s="37" t="s">
        <v>245</v>
      </c>
      <c r="E324" s="39" t="s">
        <v>1619</v>
      </c>
      <c r="F324" s="40" t="s">
        <v>243</v>
      </c>
      <c r="G324" s="41">
        <v>2</v>
      </c>
      <c r="H324" s="42">
        <v>0</v>
      </c>
      <c r="I324" s="43">
        <f>ROUND(G324*H324,P4)</f>
        <v>0</v>
      </c>
      <c r="J324" s="37"/>
      <c r="O324" s="44">
        <f>I324*0.21</f>
        <v>0</v>
      </c>
      <c r="P324">
        <v>3</v>
      </c>
    </row>
    <row r="325">
      <c r="A325" s="37" t="s">
        <v>244</v>
      </c>
      <c r="B325" s="45"/>
      <c r="C325" s="46"/>
      <c r="D325" s="46"/>
      <c r="E325" s="47" t="s">
        <v>245</v>
      </c>
      <c r="F325" s="46"/>
      <c r="G325" s="46"/>
      <c r="H325" s="46"/>
      <c r="I325" s="46"/>
      <c r="J325" s="48"/>
    </row>
    <row r="326" ht="180">
      <c r="A326" s="37" t="s">
        <v>248</v>
      </c>
      <c r="B326" s="45"/>
      <c r="C326" s="46"/>
      <c r="D326" s="46"/>
      <c r="E326" s="39" t="s">
        <v>488</v>
      </c>
      <c r="F326" s="46"/>
      <c r="G326" s="46"/>
      <c r="H326" s="46"/>
      <c r="I326" s="46"/>
      <c r="J326" s="48"/>
    </row>
    <row r="327">
      <c r="A327" s="37" t="s">
        <v>240</v>
      </c>
      <c r="B327" s="37">
        <v>92</v>
      </c>
      <c r="C327" s="38" t="s">
        <v>1507</v>
      </c>
      <c r="D327" s="37" t="s">
        <v>245</v>
      </c>
      <c r="E327" s="39" t="s">
        <v>1508</v>
      </c>
      <c r="F327" s="40" t="s">
        <v>243</v>
      </c>
      <c r="G327" s="41">
        <v>2</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ht="165">
      <c r="A329" s="37" t="s">
        <v>248</v>
      </c>
      <c r="B329" s="45"/>
      <c r="C329" s="46"/>
      <c r="D329" s="46"/>
      <c r="E329" s="39" t="s">
        <v>1222</v>
      </c>
      <c r="F329" s="46"/>
      <c r="G329" s="46"/>
      <c r="H329" s="46"/>
      <c r="I329" s="46"/>
      <c r="J329" s="48"/>
    </row>
    <row r="330" ht="30">
      <c r="A330" s="37" t="s">
        <v>240</v>
      </c>
      <c r="B330" s="37">
        <v>79</v>
      </c>
      <c r="C330" s="38" t="s">
        <v>1182</v>
      </c>
      <c r="D330" s="37" t="s">
        <v>245</v>
      </c>
      <c r="E330" s="39" t="s">
        <v>1183</v>
      </c>
      <c r="F330" s="40" t="s">
        <v>243</v>
      </c>
      <c r="G330" s="41">
        <v>1</v>
      </c>
      <c r="H330" s="42">
        <v>0</v>
      </c>
      <c r="I330" s="43">
        <f>ROUND(G330*H330,P4)</f>
        <v>0</v>
      </c>
      <c r="J330" s="37"/>
      <c r="O330" s="44">
        <f>I330*0.21</f>
        <v>0</v>
      </c>
      <c r="P330">
        <v>3</v>
      </c>
    </row>
    <row r="331">
      <c r="A331" s="37" t="s">
        <v>244</v>
      </c>
      <c r="B331" s="45"/>
      <c r="C331" s="46"/>
      <c r="D331" s="46"/>
      <c r="E331" s="47" t="s">
        <v>245</v>
      </c>
      <c r="F331" s="46"/>
      <c r="G331" s="46"/>
      <c r="H331" s="46"/>
      <c r="I331" s="46"/>
      <c r="J331" s="48"/>
    </row>
    <row r="332">
      <c r="A332" s="37" t="s">
        <v>246</v>
      </c>
      <c r="B332" s="45"/>
      <c r="C332" s="46"/>
      <c r="D332" s="46"/>
      <c r="E332" s="49" t="s">
        <v>662</v>
      </c>
      <c r="F332" s="46"/>
      <c r="G332" s="46"/>
      <c r="H332" s="46"/>
      <c r="I332" s="46"/>
      <c r="J332" s="48"/>
    </row>
    <row r="333" ht="240">
      <c r="A333" s="37" t="s">
        <v>248</v>
      </c>
      <c r="B333" s="45"/>
      <c r="C333" s="46"/>
      <c r="D333" s="46"/>
      <c r="E333" s="39" t="s">
        <v>1457</v>
      </c>
      <c r="F333" s="46"/>
      <c r="G333" s="46"/>
      <c r="H333" s="46"/>
      <c r="I333" s="46"/>
      <c r="J333" s="48"/>
    </row>
    <row r="334" ht="30">
      <c r="A334" s="37" t="s">
        <v>240</v>
      </c>
      <c r="B334" s="37">
        <v>80</v>
      </c>
      <c r="C334" s="38" t="s">
        <v>1620</v>
      </c>
      <c r="D334" s="37" t="s">
        <v>245</v>
      </c>
      <c r="E334" s="39" t="s">
        <v>1621</v>
      </c>
      <c r="F334" s="40" t="s">
        <v>243</v>
      </c>
      <c r="G334" s="41">
        <v>3</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ht="120">
      <c r="A336" s="37" t="s">
        <v>248</v>
      </c>
      <c r="B336" s="45"/>
      <c r="C336" s="46"/>
      <c r="D336" s="46"/>
      <c r="E336" s="39" t="s">
        <v>1191</v>
      </c>
      <c r="F336" s="46"/>
      <c r="G336" s="46"/>
      <c r="H336" s="46"/>
      <c r="I336" s="46"/>
      <c r="J336" s="48"/>
    </row>
    <row r="337">
      <c r="A337" s="37" t="s">
        <v>240</v>
      </c>
      <c r="B337" s="37">
        <v>81</v>
      </c>
      <c r="C337" s="38" t="s">
        <v>1622</v>
      </c>
      <c r="D337" s="37" t="s">
        <v>245</v>
      </c>
      <c r="E337" s="39" t="s">
        <v>1623</v>
      </c>
      <c r="F337" s="40" t="s">
        <v>243</v>
      </c>
      <c r="G337" s="41">
        <v>2</v>
      </c>
      <c r="H337" s="42">
        <v>0</v>
      </c>
      <c r="I337" s="43">
        <f>ROUND(G337*H337,P4)</f>
        <v>0</v>
      </c>
      <c r="J337" s="37"/>
      <c r="O337" s="44">
        <f>I337*0.21</f>
        <v>0</v>
      </c>
      <c r="P337">
        <v>3</v>
      </c>
    </row>
    <row r="338">
      <c r="A338" s="37" t="s">
        <v>244</v>
      </c>
      <c r="B338" s="45"/>
      <c r="C338" s="46"/>
      <c r="D338" s="46"/>
      <c r="E338" s="47" t="s">
        <v>245</v>
      </c>
      <c r="F338" s="46"/>
      <c r="G338" s="46"/>
      <c r="H338" s="46"/>
      <c r="I338" s="46"/>
      <c r="J338" s="48"/>
    </row>
    <row r="339" ht="120">
      <c r="A339" s="37" t="s">
        <v>248</v>
      </c>
      <c r="B339" s="45"/>
      <c r="C339" s="46"/>
      <c r="D339" s="46"/>
      <c r="E339" s="39" t="s">
        <v>1191</v>
      </c>
      <c r="F339" s="46"/>
      <c r="G339" s="46"/>
      <c r="H339" s="46"/>
      <c r="I339" s="46"/>
      <c r="J339" s="48"/>
    </row>
    <row r="340">
      <c r="A340" s="37" t="s">
        <v>240</v>
      </c>
      <c r="B340" s="37">
        <v>82</v>
      </c>
      <c r="C340" s="38" t="s">
        <v>1624</v>
      </c>
      <c r="D340" s="37" t="s">
        <v>245</v>
      </c>
      <c r="E340" s="39" t="s">
        <v>1625</v>
      </c>
      <c r="F340" s="40" t="s">
        <v>243</v>
      </c>
      <c r="G340" s="41">
        <v>1</v>
      </c>
      <c r="H340" s="42">
        <v>0</v>
      </c>
      <c r="I340" s="43">
        <f>ROUND(G340*H340,P4)</f>
        <v>0</v>
      </c>
      <c r="J340" s="37"/>
      <c r="O340" s="44">
        <f>I340*0.21</f>
        <v>0</v>
      </c>
      <c r="P340">
        <v>3</v>
      </c>
    </row>
    <row r="341">
      <c r="A341" s="37" t="s">
        <v>244</v>
      </c>
      <c r="B341" s="45"/>
      <c r="C341" s="46"/>
      <c r="D341" s="46"/>
      <c r="E341" s="47" t="s">
        <v>245</v>
      </c>
      <c r="F341" s="46"/>
      <c r="G341" s="46"/>
      <c r="H341" s="46"/>
      <c r="I341" s="46"/>
      <c r="J341" s="48"/>
    </row>
    <row r="342" ht="120">
      <c r="A342" s="37" t="s">
        <v>248</v>
      </c>
      <c r="B342" s="45"/>
      <c r="C342" s="46"/>
      <c r="D342" s="46"/>
      <c r="E342" s="39" t="s">
        <v>1191</v>
      </c>
      <c r="F342" s="46"/>
      <c r="G342" s="46"/>
      <c r="H342" s="46"/>
      <c r="I342" s="46"/>
      <c r="J342" s="48"/>
    </row>
    <row r="343">
      <c r="A343" s="37" t="s">
        <v>240</v>
      </c>
      <c r="B343" s="37">
        <v>83</v>
      </c>
      <c r="C343" s="38" t="s">
        <v>1626</v>
      </c>
      <c r="D343" s="37" t="s">
        <v>245</v>
      </c>
      <c r="E343" s="39" t="s">
        <v>1627</v>
      </c>
      <c r="F343" s="40" t="s">
        <v>243</v>
      </c>
      <c r="G343" s="41">
        <v>2</v>
      </c>
      <c r="H343" s="42">
        <v>0</v>
      </c>
      <c r="I343" s="43">
        <f>ROUND(G343*H343,P4)</f>
        <v>0</v>
      </c>
      <c r="J343" s="37"/>
      <c r="O343" s="44">
        <f>I343*0.21</f>
        <v>0</v>
      </c>
      <c r="P343">
        <v>3</v>
      </c>
    </row>
    <row r="344">
      <c r="A344" s="37" t="s">
        <v>244</v>
      </c>
      <c r="B344" s="45"/>
      <c r="C344" s="46"/>
      <c r="D344" s="46"/>
      <c r="E344" s="47" t="s">
        <v>245</v>
      </c>
      <c r="F344" s="46"/>
      <c r="G344" s="46"/>
      <c r="H344" s="46"/>
      <c r="I344" s="46"/>
      <c r="J344" s="48"/>
    </row>
    <row r="345" ht="120">
      <c r="A345" s="37" t="s">
        <v>248</v>
      </c>
      <c r="B345" s="45"/>
      <c r="C345" s="46"/>
      <c r="D345" s="46"/>
      <c r="E345" s="39" t="s">
        <v>1191</v>
      </c>
      <c r="F345" s="46"/>
      <c r="G345" s="46"/>
      <c r="H345" s="46"/>
      <c r="I345" s="46"/>
      <c r="J345" s="48"/>
    </row>
    <row r="346">
      <c r="A346" s="37" t="s">
        <v>240</v>
      </c>
      <c r="B346" s="37">
        <v>84</v>
      </c>
      <c r="C346" s="38" t="s">
        <v>1628</v>
      </c>
      <c r="D346" s="37" t="s">
        <v>245</v>
      </c>
      <c r="E346" s="39" t="s">
        <v>1629</v>
      </c>
      <c r="F346" s="40" t="s">
        <v>243</v>
      </c>
      <c r="G346" s="41">
        <v>2</v>
      </c>
      <c r="H346" s="42">
        <v>0</v>
      </c>
      <c r="I346" s="43">
        <f>ROUND(G346*H346,P4)</f>
        <v>0</v>
      </c>
      <c r="J346" s="37"/>
      <c r="O346" s="44">
        <f>I346*0.21</f>
        <v>0</v>
      </c>
      <c r="P346">
        <v>3</v>
      </c>
    </row>
    <row r="347">
      <c r="A347" s="37" t="s">
        <v>244</v>
      </c>
      <c r="B347" s="45"/>
      <c r="C347" s="46"/>
      <c r="D347" s="46"/>
      <c r="E347" s="47" t="s">
        <v>245</v>
      </c>
      <c r="F347" s="46"/>
      <c r="G347" s="46"/>
      <c r="H347" s="46"/>
      <c r="I347" s="46"/>
      <c r="J347" s="48"/>
    </row>
    <row r="348" ht="120">
      <c r="A348" s="37" t="s">
        <v>248</v>
      </c>
      <c r="B348" s="45"/>
      <c r="C348" s="46"/>
      <c r="D348" s="46"/>
      <c r="E348" s="39" t="s">
        <v>1191</v>
      </c>
      <c r="F348" s="46"/>
      <c r="G348" s="46"/>
      <c r="H348" s="46"/>
      <c r="I348" s="46"/>
      <c r="J348" s="48"/>
    </row>
    <row r="349" ht="30">
      <c r="A349" s="37" t="s">
        <v>240</v>
      </c>
      <c r="B349" s="37">
        <v>85</v>
      </c>
      <c r="C349" s="38" t="s">
        <v>1630</v>
      </c>
      <c r="D349" s="37" t="s">
        <v>245</v>
      </c>
      <c r="E349" s="39" t="s">
        <v>1631</v>
      </c>
      <c r="F349" s="40" t="s">
        <v>243</v>
      </c>
      <c r="G349" s="41">
        <v>3</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ht="120">
      <c r="A351" s="37" t="s">
        <v>248</v>
      </c>
      <c r="B351" s="45"/>
      <c r="C351" s="46"/>
      <c r="D351" s="46"/>
      <c r="E351" s="39" t="s">
        <v>1191</v>
      </c>
      <c r="F351" s="46"/>
      <c r="G351" s="46"/>
      <c r="H351" s="46"/>
      <c r="I351" s="46"/>
      <c r="J351" s="48"/>
    </row>
    <row r="352">
      <c r="A352" s="37" t="s">
        <v>240</v>
      </c>
      <c r="B352" s="37">
        <v>86</v>
      </c>
      <c r="C352" s="38" t="s">
        <v>1632</v>
      </c>
      <c r="D352" s="37" t="s">
        <v>245</v>
      </c>
      <c r="E352" s="39" t="s">
        <v>1633</v>
      </c>
      <c r="F352" s="40" t="s">
        <v>243</v>
      </c>
      <c r="G352" s="41">
        <v>4</v>
      </c>
      <c r="H352" s="42">
        <v>0</v>
      </c>
      <c r="I352" s="43">
        <f>ROUND(G352*H352,P4)</f>
        <v>0</v>
      </c>
      <c r="J352" s="37"/>
      <c r="O352" s="44">
        <f>I352*0.21</f>
        <v>0</v>
      </c>
      <c r="P352">
        <v>3</v>
      </c>
    </row>
    <row r="353">
      <c r="A353" s="37" t="s">
        <v>244</v>
      </c>
      <c r="B353" s="45"/>
      <c r="C353" s="46"/>
      <c r="D353" s="46"/>
      <c r="E353" s="47" t="s">
        <v>245</v>
      </c>
      <c r="F353" s="46"/>
      <c r="G353" s="46"/>
      <c r="H353" s="46"/>
      <c r="I353" s="46"/>
      <c r="J353" s="48"/>
    </row>
    <row r="354" ht="120">
      <c r="A354" s="37" t="s">
        <v>248</v>
      </c>
      <c r="B354" s="45"/>
      <c r="C354" s="46"/>
      <c r="D354" s="46"/>
      <c r="E354" s="39" t="s">
        <v>1191</v>
      </c>
      <c r="F354" s="46"/>
      <c r="G354" s="46"/>
      <c r="H354" s="46"/>
      <c r="I354" s="46"/>
      <c r="J354" s="48"/>
    </row>
    <row r="355">
      <c r="A355" s="37" t="s">
        <v>240</v>
      </c>
      <c r="B355" s="37">
        <v>87</v>
      </c>
      <c r="C355" s="38" t="s">
        <v>1634</v>
      </c>
      <c r="D355" s="37" t="s">
        <v>245</v>
      </c>
      <c r="E355" s="39" t="s">
        <v>1635</v>
      </c>
      <c r="F355" s="40" t="s">
        <v>290</v>
      </c>
      <c r="G355" s="41">
        <v>16</v>
      </c>
      <c r="H355" s="42">
        <v>0</v>
      </c>
      <c r="I355" s="43">
        <f>ROUND(G355*H355,P4)</f>
        <v>0</v>
      </c>
      <c r="J355" s="37"/>
      <c r="O355" s="44">
        <f>I355*0.21</f>
        <v>0</v>
      </c>
      <c r="P355">
        <v>3</v>
      </c>
    </row>
    <row r="356">
      <c r="A356" s="37" t="s">
        <v>244</v>
      </c>
      <c r="B356" s="45"/>
      <c r="C356" s="46"/>
      <c r="D356" s="46"/>
      <c r="E356" s="47" t="s">
        <v>245</v>
      </c>
      <c r="F356" s="46"/>
      <c r="G356" s="46"/>
      <c r="H356" s="46"/>
      <c r="I356" s="46"/>
      <c r="J356" s="48"/>
    </row>
    <row r="357">
      <c r="A357" s="37" t="s">
        <v>246</v>
      </c>
      <c r="B357" s="45"/>
      <c r="C357" s="46"/>
      <c r="D357" s="46"/>
      <c r="E357" s="49" t="s">
        <v>662</v>
      </c>
      <c r="F357" s="46"/>
      <c r="G357" s="46"/>
      <c r="H357" s="46"/>
      <c r="I357" s="46"/>
      <c r="J357" s="48"/>
    </row>
    <row r="358" ht="150">
      <c r="A358" s="37" t="s">
        <v>248</v>
      </c>
      <c r="B358" s="45"/>
      <c r="C358" s="46"/>
      <c r="D358" s="46"/>
      <c r="E358" s="39" t="s">
        <v>1636</v>
      </c>
      <c r="F358" s="46"/>
      <c r="G358" s="46"/>
      <c r="H358" s="46"/>
      <c r="I358" s="46"/>
      <c r="J358" s="48"/>
    </row>
    <row r="359">
      <c r="A359" s="31" t="s">
        <v>237</v>
      </c>
      <c r="B359" s="32"/>
      <c r="C359" s="33" t="s">
        <v>935</v>
      </c>
      <c r="D359" s="34"/>
      <c r="E359" s="31" t="s">
        <v>213</v>
      </c>
      <c r="F359" s="34"/>
      <c r="G359" s="34"/>
      <c r="H359" s="34"/>
      <c r="I359" s="35">
        <f>SUMIFS(I360:I367,A360:A367,"P")</f>
        <v>0</v>
      </c>
      <c r="J359" s="36"/>
    </row>
    <row r="360" ht="45">
      <c r="A360" s="37" t="s">
        <v>240</v>
      </c>
      <c r="B360" s="37">
        <v>88</v>
      </c>
      <c r="C360" s="38" t="s">
        <v>945</v>
      </c>
      <c r="D360" s="37" t="s">
        <v>946</v>
      </c>
      <c r="E360" s="39" t="s">
        <v>947</v>
      </c>
      <c r="F360" s="40" t="s">
        <v>939</v>
      </c>
      <c r="G360" s="41">
        <v>0.01</v>
      </c>
      <c r="H360" s="42">
        <v>0</v>
      </c>
      <c r="I360" s="43">
        <f>ROUND(G360*H360,P4)</f>
        <v>0</v>
      </c>
      <c r="J360" s="37"/>
      <c r="O360" s="44">
        <f>I360*0.21</f>
        <v>0</v>
      </c>
      <c r="P360">
        <v>3</v>
      </c>
    </row>
    <row r="361" ht="30">
      <c r="A361" s="37" t="s">
        <v>244</v>
      </c>
      <c r="B361" s="45"/>
      <c r="C361" s="46"/>
      <c r="D361" s="46"/>
      <c r="E361" s="39" t="s">
        <v>940</v>
      </c>
      <c r="F361" s="46"/>
      <c r="G361" s="46"/>
      <c r="H361" s="46"/>
      <c r="I361" s="46"/>
      <c r="J361" s="48"/>
    </row>
    <row r="362">
      <c r="A362" s="37" t="s">
        <v>246</v>
      </c>
      <c r="B362" s="45"/>
      <c r="C362" s="46"/>
      <c r="D362" s="46"/>
      <c r="E362" s="49" t="s">
        <v>662</v>
      </c>
      <c r="F362" s="46"/>
      <c r="G362" s="46"/>
      <c r="H362" s="46"/>
      <c r="I362" s="46"/>
      <c r="J362" s="48"/>
    </row>
    <row r="363" ht="225">
      <c r="A363" s="37" t="s">
        <v>248</v>
      </c>
      <c r="B363" s="45"/>
      <c r="C363" s="46"/>
      <c r="D363" s="46"/>
      <c r="E363" s="39" t="s">
        <v>941</v>
      </c>
      <c r="F363" s="46"/>
      <c r="G363" s="46"/>
      <c r="H363" s="46"/>
      <c r="I363" s="46"/>
      <c r="J363" s="48"/>
    </row>
    <row r="364" ht="30">
      <c r="A364" s="37" t="s">
        <v>240</v>
      </c>
      <c r="B364" s="37">
        <v>89</v>
      </c>
      <c r="C364" s="38" t="s">
        <v>948</v>
      </c>
      <c r="D364" s="37" t="s">
        <v>949</v>
      </c>
      <c r="E364" s="39" t="s">
        <v>950</v>
      </c>
      <c r="F364" s="40" t="s">
        <v>939</v>
      </c>
      <c r="G364" s="41">
        <v>0.01</v>
      </c>
      <c r="H364" s="42">
        <v>0</v>
      </c>
      <c r="I364" s="43">
        <f>ROUND(G364*H364,P4)</f>
        <v>0</v>
      </c>
      <c r="J364" s="37"/>
      <c r="O364" s="44">
        <f>I364*0.21</f>
        <v>0</v>
      </c>
      <c r="P364">
        <v>3</v>
      </c>
    </row>
    <row r="365" ht="30">
      <c r="A365" s="37" t="s">
        <v>244</v>
      </c>
      <c r="B365" s="45"/>
      <c r="C365" s="46"/>
      <c r="D365" s="46"/>
      <c r="E365" s="39" t="s">
        <v>940</v>
      </c>
      <c r="F365" s="46"/>
      <c r="G365" s="46"/>
      <c r="H365" s="46"/>
      <c r="I365" s="46"/>
      <c r="J365" s="48"/>
    </row>
    <row r="366">
      <c r="A366" s="37" t="s">
        <v>246</v>
      </c>
      <c r="B366" s="45"/>
      <c r="C366" s="46"/>
      <c r="D366" s="46"/>
      <c r="E366" s="49" t="s">
        <v>662</v>
      </c>
      <c r="F366" s="46"/>
      <c r="G366" s="46"/>
      <c r="H366" s="46"/>
      <c r="I366" s="46"/>
      <c r="J366" s="48"/>
    </row>
    <row r="367" ht="225">
      <c r="A367" s="37" t="s">
        <v>248</v>
      </c>
      <c r="B367" s="50"/>
      <c r="C367" s="51"/>
      <c r="D367" s="51"/>
      <c r="E367" s="39" t="s">
        <v>941</v>
      </c>
      <c r="F367" s="51"/>
      <c r="G367" s="51"/>
      <c r="H367" s="51"/>
      <c r="I367" s="51"/>
      <c r="J367" s="52"/>
    </row>
  </sheetData>
  <sheetProtection sheet="1" objects="1" scenarios="1" spinCount="100000" saltValue="8bvz4eJ5HzJb4m9Zz0iADwTrgckN9TQ4sEhtMH4IDN14KWxvLfMQT1aoydgMNo+rAhM3FPHVRK6M9XsOs+k6qw==" hashValue="2J4tf59f+WDjpUCts7BL5PCKXrohSJqByzXl93oiXY1ein/j9yjLMZOuphACGjBZMqZl5TVQPEnxmPcMdYzBz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1637</v>
      </c>
      <c r="I3" s="25">
        <f>SUMIFS(I9:I347,A9:A347,"SD")</f>
        <v>0</v>
      </c>
      <c r="J3" s="19"/>
      <c r="O3">
        <v>0</v>
      </c>
      <c r="P3">
        <v>2</v>
      </c>
    </row>
    <row r="4">
      <c r="A4" s="3" t="s">
        <v>222</v>
      </c>
      <c r="B4" s="20" t="s">
        <v>223</v>
      </c>
      <c r="C4" s="21" t="s">
        <v>41</v>
      </c>
      <c r="D4" s="22"/>
      <c r="E4" s="23" t="s">
        <v>42</v>
      </c>
      <c r="F4" s="17"/>
      <c r="G4" s="17"/>
      <c r="H4" s="17"/>
      <c r="I4" s="17"/>
      <c r="J4" s="19"/>
      <c r="O4">
        <v>0.14999999999999999</v>
      </c>
      <c r="P4">
        <v>2</v>
      </c>
    </row>
    <row r="5">
      <c r="A5" s="3" t="s">
        <v>224</v>
      </c>
      <c r="B5" s="20" t="s">
        <v>225</v>
      </c>
      <c r="C5" s="21" t="s">
        <v>1637</v>
      </c>
      <c r="D5" s="22"/>
      <c r="E5" s="23" t="s">
        <v>44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1638</v>
      </c>
      <c r="D9" s="34"/>
      <c r="E9" s="31" t="s">
        <v>1639</v>
      </c>
      <c r="F9" s="34"/>
      <c r="G9" s="34"/>
      <c r="H9" s="34"/>
      <c r="I9" s="35">
        <f>SUMIFS(I10:I25,A10:A25,"P")</f>
        <v>0</v>
      </c>
      <c r="J9" s="36"/>
    </row>
    <row r="10">
      <c r="A10" s="37" t="s">
        <v>240</v>
      </c>
      <c r="B10" s="37">
        <v>1</v>
      </c>
      <c r="C10" s="38" t="s">
        <v>1640</v>
      </c>
      <c r="D10" s="37" t="s">
        <v>245</v>
      </c>
      <c r="E10" s="39" t="s">
        <v>1641</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1235</v>
      </c>
      <c r="F12" s="46"/>
      <c r="G12" s="46"/>
      <c r="H12" s="46"/>
      <c r="I12" s="46"/>
      <c r="J12" s="48"/>
    </row>
    <row r="13" ht="90">
      <c r="A13" s="37" t="s">
        <v>248</v>
      </c>
      <c r="B13" s="45"/>
      <c r="C13" s="46"/>
      <c r="D13" s="46"/>
      <c r="E13" s="39" t="s">
        <v>1642</v>
      </c>
      <c r="F13" s="46"/>
      <c r="G13" s="46"/>
      <c r="H13" s="46"/>
      <c r="I13" s="46"/>
      <c r="J13" s="48"/>
    </row>
    <row r="14">
      <c r="A14" s="37" t="s">
        <v>240</v>
      </c>
      <c r="B14" s="37">
        <v>2</v>
      </c>
      <c r="C14" s="38" t="s">
        <v>715</v>
      </c>
      <c r="D14" s="37" t="s">
        <v>245</v>
      </c>
      <c r="E14" s="39" t="s">
        <v>716</v>
      </c>
      <c r="F14" s="40" t="s">
        <v>243</v>
      </c>
      <c r="G14" s="41">
        <v>2</v>
      </c>
      <c r="H14" s="42">
        <v>0</v>
      </c>
      <c r="I14" s="43">
        <f>ROUND(G14*H14,P4)</f>
        <v>0</v>
      </c>
      <c r="J14" s="37"/>
      <c r="O14" s="44">
        <f>I14*0.21</f>
        <v>0</v>
      </c>
      <c r="P14">
        <v>3</v>
      </c>
    </row>
    <row r="15">
      <c r="A15" s="37" t="s">
        <v>244</v>
      </c>
      <c r="B15" s="45"/>
      <c r="C15" s="46"/>
      <c r="D15" s="46"/>
      <c r="E15" s="47" t="s">
        <v>245</v>
      </c>
      <c r="F15" s="46"/>
      <c r="G15" s="46"/>
      <c r="H15" s="46"/>
      <c r="I15" s="46"/>
      <c r="J15" s="48"/>
    </row>
    <row r="16" ht="30">
      <c r="A16" s="37" t="s">
        <v>246</v>
      </c>
      <c r="B16" s="45"/>
      <c r="C16" s="46"/>
      <c r="D16" s="46"/>
      <c r="E16" s="49" t="s">
        <v>1235</v>
      </c>
      <c r="F16" s="46"/>
      <c r="G16" s="46"/>
      <c r="H16" s="46"/>
      <c r="I16" s="46"/>
      <c r="J16" s="48"/>
    </row>
    <row r="17" ht="90">
      <c r="A17" s="37" t="s">
        <v>248</v>
      </c>
      <c r="B17" s="45"/>
      <c r="C17" s="46"/>
      <c r="D17" s="46"/>
      <c r="E17" s="39" t="s">
        <v>717</v>
      </c>
      <c r="F17" s="46"/>
      <c r="G17" s="46"/>
      <c r="H17" s="46"/>
      <c r="I17" s="46"/>
      <c r="J17" s="48"/>
    </row>
    <row r="18">
      <c r="A18" s="37" t="s">
        <v>240</v>
      </c>
      <c r="B18" s="37">
        <v>3</v>
      </c>
      <c r="C18" s="38" t="s">
        <v>718</v>
      </c>
      <c r="D18" s="37" t="s">
        <v>245</v>
      </c>
      <c r="E18" s="39" t="s">
        <v>719</v>
      </c>
      <c r="F18" s="40" t="s">
        <v>243</v>
      </c>
      <c r="G18" s="41">
        <v>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264</v>
      </c>
      <c r="F20" s="46"/>
      <c r="G20" s="46"/>
      <c r="H20" s="46"/>
      <c r="I20" s="46"/>
      <c r="J20" s="48"/>
    </row>
    <row r="21" ht="105">
      <c r="A21" s="37" t="s">
        <v>248</v>
      </c>
      <c r="B21" s="45"/>
      <c r="C21" s="46"/>
      <c r="D21" s="46"/>
      <c r="E21" s="39" t="s">
        <v>720</v>
      </c>
      <c r="F21" s="46"/>
      <c r="G21" s="46"/>
      <c r="H21" s="46"/>
      <c r="I21" s="46"/>
      <c r="J21" s="48"/>
    </row>
    <row r="22">
      <c r="A22" s="37" t="s">
        <v>240</v>
      </c>
      <c r="B22" s="37">
        <v>4</v>
      </c>
      <c r="C22" s="38" t="s">
        <v>1340</v>
      </c>
      <c r="D22" s="37" t="s">
        <v>245</v>
      </c>
      <c r="E22" s="39" t="s">
        <v>1341</v>
      </c>
      <c r="F22" s="40" t="s">
        <v>243</v>
      </c>
      <c r="G22" s="41">
        <v>2</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1235</v>
      </c>
      <c r="F24" s="46"/>
      <c r="G24" s="46"/>
      <c r="H24" s="46"/>
      <c r="I24" s="46"/>
      <c r="J24" s="48"/>
    </row>
    <row r="25" ht="120">
      <c r="A25" s="37" t="s">
        <v>248</v>
      </c>
      <c r="B25" s="45"/>
      <c r="C25" s="46"/>
      <c r="D25" s="46"/>
      <c r="E25" s="39" t="s">
        <v>1342</v>
      </c>
      <c r="F25" s="46"/>
      <c r="G25" s="46"/>
      <c r="H25" s="46"/>
      <c r="I25" s="46"/>
      <c r="J25" s="48"/>
    </row>
    <row r="26">
      <c r="A26" s="31" t="s">
        <v>237</v>
      </c>
      <c r="B26" s="32"/>
      <c r="C26" s="33" t="s">
        <v>1232</v>
      </c>
      <c r="D26" s="34"/>
      <c r="E26" s="31" t="s">
        <v>1233</v>
      </c>
      <c r="F26" s="34"/>
      <c r="G26" s="34"/>
      <c r="H26" s="34"/>
      <c r="I26" s="35">
        <f>SUMIFS(I27:I66,A27:A66,"P")</f>
        <v>0</v>
      </c>
      <c r="J26" s="36"/>
    </row>
    <row r="27">
      <c r="A27" s="37" t="s">
        <v>240</v>
      </c>
      <c r="B27" s="37">
        <v>5</v>
      </c>
      <c r="C27" s="38" t="s">
        <v>1040</v>
      </c>
      <c r="D27" s="37" t="s">
        <v>245</v>
      </c>
      <c r="E27" s="39" t="s">
        <v>1041</v>
      </c>
      <c r="F27" s="40" t="s">
        <v>354</v>
      </c>
      <c r="G27" s="41">
        <v>70</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1235</v>
      </c>
      <c r="F29" s="46"/>
      <c r="G29" s="46"/>
      <c r="H29" s="46"/>
      <c r="I29" s="46"/>
      <c r="J29" s="48"/>
    </row>
    <row r="30" ht="105">
      <c r="A30" s="37" t="s">
        <v>248</v>
      </c>
      <c r="B30" s="45"/>
      <c r="C30" s="46"/>
      <c r="D30" s="46"/>
      <c r="E30" s="39" t="s">
        <v>464</v>
      </c>
      <c r="F30" s="46"/>
      <c r="G30" s="46"/>
      <c r="H30" s="46"/>
      <c r="I30" s="46"/>
      <c r="J30" s="48"/>
    </row>
    <row r="31">
      <c r="A31" s="37" t="s">
        <v>240</v>
      </c>
      <c r="B31" s="37">
        <v>6</v>
      </c>
      <c r="C31" s="38" t="s">
        <v>1564</v>
      </c>
      <c r="D31" s="37" t="s">
        <v>245</v>
      </c>
      <c r="E31" s="39" t="s">
        <v>1565</v>
      </c>
      <c r="F31" s="40" t="s">
        <v>354</v>
      </c>
      <c r="G31" s="41">
        <v>50</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1235</v>
      </c>
      <c r="F33" s="46"/>
      <c r="G33" s="46"/>
      <c r="H33" s="46"/>
      <c r="I33" s="46"/>
      <c r="J33" s="48"/>
    </row>
    <row r="34" ht="105">
      <c r="A34" s="37" t="s">
        <v>248</v>
      </c>
      <c r="B34" s="45"/>
      <c r="C34" s="46"/>
      <c r="D34" s="46"/>
      <c r="E34" s="39" t="s">
        <v>464</v>
      </c>
      <c r="F34" s="46"/>
      <c r="G34" s="46"/>
      <c r="H34" s="46"/>
      <c r="I34" s="46"/>
      <c r="J34" s="48"/>
    </row>
    <row r="35">
      <c r="A35" s="37" t="s">
        <v>240</v>
      </c>
      <c r="B35" s="37">
        <v>7</v>
      </c>
      <c r="C35" s="38" t="s">
        <v>1643</v>
      </c>
      <c r="D35" s="37" t="s">
        <v>245</v>
      </c>
      <c r="E35" s="39" t="s">
        <v>1644</v>
      </c>
      <c r="F35" s="40" t="s">
        <v>354</v>
      </c>
      <c r="G35" s="41">
        <v>70</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1235</v>
      </c>
      <c r="F37" s="46"/>
      <c r="G37" s="46"/>
      <c r="H37" s="46"/>
      <c r="I37" s="46"/>
      <c r="J37" s="48"/>
    </row>
    <row r="38" ht="105">
      <c r="A38" s="37" t="s">
        <v>248</v>
      </c>
      <c r="B38" s="45"/>
      <c r="C38" s="46"/>
      <c r="D38" s="46"/>
      <c r="E38" s="39" t="s">
        <v>464</v>
      </c>
      <c r="F38" s="46"/>
      <c r="G38" s="46"/>
      <c r="H38" s="46"/>
      <c r="I38" s="46"/>
      <c r="J38" s="48"/>
    </row>
    <row r="39">
      <c r="A39" s="37" t="s">
        <v>240</v>
      </c>
      <c r="B39" s="37">
        <v>8</v>
      </c>
      <c r="C39" s="38" t="s">
        <v>1238</v>
      </c>
      <c r="D39" s="37" t="s">
        <v>245</v>
      </c>
      <c r="E39" s="39" t="s">
        <v>1239</v>
      </c>
      <c r="F39" s="40" t="s">
        <v>354</v>
      </c>
      <c r="G39" s="41">
        <v>20</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1235</v>
      </c>
      <c r="F41" s="46"/>
      <c r="G41" s="46"/>
      <c r="H41" s="46"/>
      <c r="I41" s="46"/>
      <c r="J41" s="48"/>
    </row>
    <row r="42" ht="60">
      <c r="A42" s="37" t="s">
        <v>248</v>
      </c>
      <c r="B42" s="45"/>
      <c r="C42" s="46"/>
      <c r="D42" s="46"/>
      <c r="E42" s="39" t="s">
        <v>1240</v>
      </c>
      <c r="F42" s="46"/>
      <c r="G42" s="46"/>
      <c r="H42" s="46"/>
      <c r="I42" s="46"/>
      <c r="J42" s="48"/>
    </row>
    <row r="43" ht="30">
      <c r="A43" s="37" t="s">
        <v>240</v>
      </c>
      <c r="B43" s="37">
        <v>9</v>
      </c>
      <c r="C43" s="38" t="s">
        <v>1471</v>
      </c>
      <c r="D43" s="37" t="s">
        <v>245</v>
      </c>
      <c r="E43" s="39" t="s">
        <v>1472</v>
      </c>
      <c r="F43" s="40" t="s">
        <v>243</v>
      </c>
      <c r="G43" s="41">
        <v>24</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1235</v>
      </c>
      <c r="F45" s="46"/>
      <c r="G45" s="46"/>
      <c r="H45" s="46"/>
      <c r="I45" s="46"/>
      <c r="J45" s="48"/>
    </row>
    <row r="46" ht="120">
      <c r="A46" s="37" t="s">
        <v>248</v>
      </c>
      <c r="B46" s="45"/>
      <c r="C46" s="46"/>
      <c r="D46" s="46"/>
      <c r="E46" s="39" t="s">
        <v>467</v>
      </c>
      <c r="F46" s="46"/>
      <c r="G46" s="46"/>
      <c r="H46" s="46"/>
      <c r="I46" s="46"/>
      <c r="J46" s="48"/>
    </row>
    <row r="47" ht="30">
      <c r="A47" s="37" t="s">
        <v>240</v>
      </c>
      <c r="B47" s="37">
        <v>10</v>
      </c>
      <c r="C47" s="38" t="s">
        <v>465</v>
      </c>
      <c r="D47" s="37" t="s">
        <v>245</v>
      </c>
      <c r="E47" s="39" t="s">
        <v>466</v>
      </c>
      <c r="F47" s="40" t="s">
        <v>243</v>
      </c>
      <c r="G47" s="41">
        <v>4</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1235</v>
      </c>
      <c r="F49" s="46"/>
      <c r="G49" s="46"/>
      <c r="H49" s="46"/>
      <c r="I49" s="46"/>
      <c r="J49" s="48"/>
    </row>
    <row r="50" ht="120">
      <c r="A50" s="37" t="s">
        <v>248</v>
      </c>
      <c r="B50" s="45"/>
      <c r="C50" s="46"/>
      <c r="D50" s="46"/>
      <c r="E50" s="39" t="s">
        <v>467</v>
      </c>
      <c r="F50" s="46"/>
      <c r="G50" s="46"/>
      <c r="H50" s="46"/>
      <c r="I50" s="46"/>
      <c r="J50" s="48"/>
    </row>
    <row r="51" ht="30">
      <c r="A51" s="37" t="s">
        <v>240</v>
      </c>
      <c r="B51" s="37">
        <v>11</v>
      </c>
      <c r="C51" s="38" t="s">
        <v>1241</v>
      </c>
      <c r="D51" s="37" t="s">
        <v>245</v>
      </c>
      <c r="E51" s="39" t="s">
        <v>1242</v>
      </c>
      <c r="F51" s="40" t="s">
        <v>243</v>
      </c>
      <c r="G51" s="41">
        <v>12</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1235</v>
      </c>
      <c r="F53" s="46"/>
      <c r="G53" s="46"/>
      <c r="H53" s="46"/>
      <c r="I53" s="46"/>
      <c r="J53" s="48"/>
    </row>
    <row r="54" ht="120">
      <c r="A54" s="37" t="s">
        <v>248</v>
      </c>
      <c r="B54" s="45"/>
      <c r="C54" s="46"/>
      <c r="D54" s="46"/>
      <c r="E54" s="39" t="s">
        <v>467</v>
      </c>
      <c r="F54" s="46"/>
      <c r="G54" s="46"/>
      <c r="H54" s="46"/>
      <c r="I54" s="46"/>
      <c r="J54" s="48"/>
    </row>
    <row r="55">
      <c r="A55" s="37" t="s">
        <v>240</v>
      </c>
      <c r="B55" s="37">
        <v>12</v>
      </c>
      <c r="C55" s="38" t="s">
        <v>1645</v>
      </c>
      <c r="D55" s="37" t="s">
        <v>245</v>
      </c>
      <c r="E55" s="39" t="s">
        <v>1646</v>
      </c>
      <c r="F55" s="40" t="s">
        <v>354</v>
      </c>
      <c r="G55" s="41">
        <v>200</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1235</v>
      </c>
      <c r="F57" s="46"/>
      <c r="G57" s="46"/>
      <c r="H57" s="46"/>
      <c r="I57" s="46"/>
      <c r="J57" s="48"/>
    </row>
    <row r="58" ht="90">
      <c r="A58" s="37" t="s">
        <v>248</v>
      </c>
      <c r="B58" s="45"/>
      <c r="C58" s="46"/>
      <c r="D58" s="46"/>
      <c r="E58" s="39" t="s">
        <v>1647</v>
      </c>
      <c r="F58" s="46"/>
      <c r="G58" s="46"/>
      <c r="H58" s="46"/>
      <c r="I58" s="46"/>
      <c r="J58" s="48"/>
    </row>
    <row r="59">
      <c r="A59" s="37" t="s">
        <v>240</v>
      </c>
      <c r="B59" s="37">
        <v>13</v>
      </c>
      <c r="C59" s="38" t="s">
        <v>1648</v>
      </c>
      <c r="D59" s="37" t="s">
        <v>245</v>
      </c>
      <c r="E59" s="39" t="s">
        <v>1649</v>
      </c>
      <c r="F59" s="40" t="s">
        <v>243</v>
      </c>
      <c r="G59" s="41">
        <v>60</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1235</v>
      </c>
      <c r="F61" s="46"/>
      <c r="G61" s="46"/>
      <c r="H61" s="46"/>
      <c r="I61" s="46"/>
      <c r="J61" s="48"/>
    </row>
    <row r="62" ht="105">
      <c r="A62" s="37" t="s">
        <v>248</v>
      </c>
      <c r="B62" s="45"/>
      <c r="C62" s="46"/>
      <c r="D62" s="46"/>
      <c r="E62" s="39" t="s">
        <v>1650</v>
      </c>
      <c r="F62" s="46"/>
      <c r="G62" s="46"/>
      <c r="H62" s="46"/>
      <c r="I62" s="46"/>
      <c r="J62" s="48"/>
    </row>
    <row r="63" ht="30">
      <c r="A63" s="37" t="s">
        <v>240</v>
      </c>
      <c r="B63" s="37">
        <v>14</v>
      </c>
      <c r="C63" s="38" t="s">
        <v>1651</v>
      </c>
      <c r="D63" s="37" t="s">
        <v>245</v>
      </c>
      <c r="E63" s="39" t="s">
        <v>1652</v>
      </c>
      <c r="F63" s="40" t="s">
        <v>243</v>
      </c>
      <c r="G63" s="41">
        <v>1</v>
      </c>
      <c r="H63" s="42">
        <v>0</v>
      </c>
      <c r="I63" s="43">
        <f>ROUND(G63*H63,P4)</f>
        <v>0</v>
      </c>
      <c r="J63" s="37"/>
      <c r="O63" s="44">
        <f>I63*0.21</f>
        <v>0</v>
      </c>
      <c r="P63">
        <v>3</v>
      </c>
    </row>
    <row r="64">
      <c r="A64" s="37" t="s">
        <v>244</v>
      </c>
      <c r="B64" s="45"/>
      <c r="C64" s="46"/>
      <c r="D64" s="46"/>
      <c r="E64" s="39" t="s">
        <v>1653</v>
      </c>
      <c r="F64" s="46"/>
      <c r="G64" s="46"/>
      <c r="H64" s="46"/>
      <c r="I64" s="46"/>
      <c r="J64" s="48"/>
    </row>
    <row r="65" ht="30">
      <c r="A65" s="37" t="s">
        <v>246</v>
      </c>
      <c r="B65" s="45"/>
      <c r="C65" s="46"/>
      <c r="D65" s="46"/>
      <c r="E65" s="49" t="s">
        <v>1235</v>
      </c>
      <c r="F65" s="46"/>
      <c r="G65" s="46"/>
      <c r="H65" s="46"/>
      <c r="I65" s="46"/>
      <c r="J65" s="48"/>
    </row>
    <row r="66" ht="120">
      <c r="A66" s="37" t="s">
        <v>248</v>
      </c>
      <c r="B66" s="45"/>
      <c r="C66" s="46"/>
      <c r="D66" s="46"/>
      <c r="E66" s="39" t="s">
        <v>699</v>
      </c>
      <c r="F66" s="46"/>
      <c r="G66" s="46"/>
      <c r="H66" s="46"/>
      <c r="I66" s="46"/>
      <c r="J66" s="48"/>
    </row>
    <row r="67">
      <c r="A67" s="31" t="s">
        <v>237</v>
      </c>
      <c r="B67" s="32"/>
      <c r="C67" s="33" t="s">
        <v>1654</v>
      </c>
      <c r="D67" s="34"/>
      <c r="E67" s="31" t="s">
        <v>1655</v>
      </c>
      <c r="F67" s="34"/>
      <c r="G67" s="34"/>
      <c r="H67" s="34"/>
      <c r="I67" s="35">
        <f>SUMIFS(I68:I91,A68:A91,"P")</f>
        <v>0</v>
      </c>
      <c r="J67" s="36"/>
    </row>
    <row r="68">
      <c r="A68" s="37" t="s">
        <v>240</v>
      </c>
      <c r="B68" s="37">
        <v>15</v>
      </c>
      <c r="C68" s="38" t="s">
        <v>1656</v>
      </c>
      <c r="D68" s="37" t="s">
        <v>245</v>
      </c>
      <c r="E68" s="39" t="s">
        <v>1657</v>
      </c>
      <c r="F68" s="40" t="s">
        <v>243</v>
      </c>
      <c r="G68" s="41">
        <v>4</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1235</v>
      </c>
      <c r="F70" s="46"/>
      <c r="G70" s="46"/>
      <c r="H70" s="46"/>
      <c r="I70" s="46"/>
      <c r="J70" s="48"/>
    </row>
    <row r="71" ht="120">
      <c r="A71" s="37" t="s">
        <v>248</v>
      </c>
      <c r="B71" s="45"/>
      <c r="C71" s="46"/>
      <c r="D71" s="46"/>
      <c r="E71" s="39" t="s">
        <v>1346</v>
      </c>
      <c r="F71" s="46"/>
      <c r="G71" s="46"/>
      <c r="H71" s="46"/>
      <c r="I71" s="46"/>
      <c r="J71" s="48"/>
    </row>
    <row r="72">
      <c r="A72" s="37" t="s">
        <v>240</v>
      </c>
      <c r="B72" s="37">
        <v>16</v>
      </c>
      <c r="C72" s="38" t="s">
        <v>1658</v>
      </c>
      <c r="D72" s="37" t="s">
        <v>245</v>
      </c>
      <c r="E72" s="39" t="s">
        <v>1659</v>
      </c>
      <c r="F72" s="40" t="s">
        <v>243</v>
      </c>
      <c r="G72" s="41">
        <v>2</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1235</v>
      </c>
      <c r="F74" s="46"/>
      <c r="G74" s="46"/>
      <c r="H74" s="46"/>
      <c r="I74" s="46"/>
      <c r="J74" s="48"/>
    </row>
    <row r="75" ht="120">
      <c r="A75" s="37" t="s">
        <v>248</v>
      </c>
      <c r="B75" s="45"/>
      <c r="C75" s="46"/>
      <c r="D75" s="46"/>
      <c r="E75" s="39" t="s">
        <v>1346</v>
      </c>
      <c r="F75" s="46"/>
      <c r="G75" s="46"/>
      <c r="H75" s="46"/>
      <c r="I75" s="46"/>
      <c r="J75" s="48"/>
    </row>
    <row r="76">
      <c r="A76" s="37" t="s">
        <v>240</v>
      </c>
      <c r="B76" s="37">
        <v>17</v>
      </c>
      <c r="C76" s="38" t="s">
        <v>1660</v>
      </c>
      <c r="D76" s="37" t="s">
        <v>245</v>
      </c>
      <c r="E76" s="39" t="s">
        <v>1661</v>
      </c>
      <c r="F76" s="40" t="s">
        <v>243</v>
      </c>
      <c r="G76" s="41">
        <v>4</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1235</v>
      </c>
      <c r="F78" s="46"/>
      <c r="G78" s="46"/>
      <c r="H78" s="46"/>
      <c r="I78" s="46"/>
      <c r="J78" s="48"/>
    </row>
    <row r="79" ht="120">
      <c r="A79" s="37" t="s">
        <v>248</v>
      </c>
      <c r="B79" s="45"/>
      <c r="C79" s="46"/>
      <c r="D79" s="46"/>
      <c r="E79" s="39" t="s">
        <v>1346</v>
      </c>
      <c r="F79" s="46"/>
      <c r="G79" s="46"/>
      <c r="H79" s="46"/>
      <c r="I79" s="46"/>
      <c r="J79" s="48"/>
    </row>
    <row r="80">
      <c r="A80" s="37" t="s">
        <v>240</v>
      </c>
      <c r="B80" s="37">
        <v>18</v>
      </c>
      <c r="C80" s="38" t="s">
        <v>1662</v>
      </c>
      <c r="D80" s="37" t="s">
        <v>245</v>
      </c>
      <c r="E80" s="39" t="s">
        <v>1663</v>
      </c>
      <c r="F80" s="40" t="s">
        <v>243</v>
      </c>
      <c r="G80" s="41">
        <v>12</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1235</v>
      </c>
      <c r="F82" s="46"/>
      <c r="G82" s="46"/>
      <c r="H82" s="46"/>
      <c r="I82" s="46"/>
      <c r="J82" s="48"/>
    </row>
    <row r="83" ht="120">
      <c r="A83" s="37" t="s">
        <v>248</v>
      </c>
      <c r="B83" s="45"/>
      <c r="C83" s="46"/>
      <c r="D83" s="46"/>
      <c r="E83" s="39" t="s">
        <v>1398</v>
      </c>
      <c r="F83" s="46"/>
      <c r="G83" s="46"/>
      <c r="H83" s="46"/>
      <c r="I83" s="46"/>
      <c r="J83" s="48"/>
    </row>
    <row r="84">
      <c r="A84" s="37" t="s">
        <v>240</v>
      </c>
      <c r="B84" s="37">
        <v>19</v>
      </c>
      <c r="C84" s="38" t="s">
        <v>1664</v>
      </c>
      <c r="D84" s="37" t="s">
        <v>245</v>
      </c>
      <c r="E84" s="39" t="s">
        <v>1665</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1235</v>
      </c>
      <c r="F86" s="46"/>
      <c r="G86" s="46"/>
      <c r="H86" s="46"/>
      <c r="I86" s="46"/>
      <c r="J86" s="48"/>
    </row>
    <row r="87" ht="120">
      <c r="A87" s="37" t="s">
        <v>248</v>
      </c>
      <c r="B87" s="45"/>
      <c r="C87" s="46"/>
      <c r="D87" s="46"/>
      <c r="E87" s="39" t="s">
        <v>1398</v>
      </c>
      <c r="F87" s="46"/>
      <c r="G87" s="46"/>
      <c r="H87" s="46"/>
      <c r="I87" s="46"/>
      <c r="J87" s="48"/>
    </row>
    <row r="88">
      <c r="A88" s="37" t="s">
        <v>240</v>
      </c>
      <c r="B88" s="37">
        <v>20</v>
      </c>
      <c r="C88" s="38" t="s">
        <v>1666</v>
      </c>
      <c r="D88" s="37" t="s">
        <v>245</v>
      </c>
      <c r="E88" s="39" t="s">
        <v>1667</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1235</v>
      </c>
      <c r="F90" s="46"/>
      <c r="G90" s="46"/>
      <c r="H90" s="46"/>
      <c r="I90" s="46"/>
      <c r="J90" s="48"/>
    </row>
    <row r="91" ht="120">
      <c r="A91" s="37" t="s">
        <v>248</v>
      </c>
      <c r="B91" s="45"/>
      <c r="C91" s="46"/>
      <c r="D91" s="46"/>
      <c r="E91" s="39" t="s">
        <v>1398</v>
      </c>
      <c r="F91" s="46"/>
      <c r="G91" s="46"/>
      <c r="H91" s="46"/>
      <c r="I91" s="46"/>
      <c r="J91" s="48"/>
    </row>
    <row r="92">
      <c r="A92" s="31" t="s">
        <v>237</v>
      </c>
      <c r="B92" s="32"/>
      <c r="C92" s="33" t="s">
        <v>1668</v>
      </c>
      <c r="D92" s="34"/>
      <c r="E92" s="31" t="s">
        <v>1669</v>
      </c>
      <c r="F92" s="34"/>
      <c r="G92" s="34"/>
      <c r="H92" s="34"/>
      <c r="I92" s="35">
        <f>SUMIFS(I93:I208,A93:A208,"P")</f>
        <v>0</v>
      </c>
      <c r="J92" s="36"/>
    </row>
    <row r="93">
      <c r="A93" s="37" t="s">
        <v>240</v>
      </c>
      <c r="B93" s="37">
        <v>21</v>
      </c>
      <c r="C93" s="38" t="s">
        <v>1670</v>
      </c>
      <c r="D93" s="37" t="s">
        <v>245</v>
      </c>
      <c r="E93" s="39" t="s">
        <v>1671</v>
      </c>
      <c r="F93" s="40" t="s">
        <v>243</v>
      </c>
      <c r="G93" s="41">
        <v>2</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1235</v>
      </c>
      <c r="F95" s="46"/>
      <c r="G95" s="46"/>
      <c r="H95" s="46"/>
      <c r="I95" s="46"/>
      <c r="J95" s="48"/>
    </row>
    <row r="96" ht="240">
      <c r="A96" s="37" t="s">
        <v>248</v>
      </c>
      <c r="B96" s="45"/>
      <c r="C96" s="46"/>
      <c r="D96" s="46"/>
      <c r="E96" s="39" t="s">
        <v>1672</v>
      </c>
      <c r="F96" s="46"/>
      <c r="G96" s="46"/>
      <c r="H96" s="46"/>
      <c r="I96" s="46"/>
      <c r="J96" s="48"/>
    </row>
    <row r="97" ht="30">
      <c r="A97" s="37" t="s">
        <v>240</v>
      </c>
      <c r="B97" s="37">
        <v>22</v>
      </c>
      <c r="C97" s="38" t="s">
        <v>1673</v>
      </c>
      <c r="D97" s="37" t="s">
        <v>245</v>
      </c>
      <c r="E97" s="39" t="s">
        <v>1674</v>
      </c>
      <c r="F97" s="40" t="s">
        <v>243</v>
      </c>
      <c r="G97" s="41">
        <v>2</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1235</v>
      </c>
      <c r="F99" s="46"/>
      <c r="G99" s="46"/>
      <c r="H99" s="46"/>
      <c r="I99" s="46"/>
      <c r="J99" s="48"/>
    </row>
    <row r="100" ht="240">
      <c r="A100" s="37" t="s">
        <v>248</v>
      </c>
      <c r="B100" s="45"/>
      <c r="C100" s="46"/>
      <c r="D100" s="46"/>
      <c r="E100" s="39" t="s">
        <v>1672</v>
      </c>
      <c r="F100" s="46"/>
      <c r="G100" s="46"/>
      <c r="H100" s="46"/>
      <c r="I100" s="46"/>
      <c r="J100" s="48"/>
    </row>
    <row r="101">
      <c r="A101" s="37" t="s">
        <v>240</v>
      </c>
      <c r="B101" s="37">
        <v>23</v>
      </c>
      <c r="C101" s="38" t="s">
        <v>1675</v>
      </c>
      <c r="D101" s="37" t="s">
        <v>245</v>
      </c>
      <c r="E101" s="39" t="s">
        <v>1676</v>
      </c>
      <c r="F101" s="40" t="s">
        <v>243</v>
      </c>
      <c r="G101" s="41">
        <v>1</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1235</v>
      </c>
      <c r="F103" s="46"/>
      <c r="G103" s="46"/>
      <c r="H103" s="46"/>
      <c r="I103" s="46"/>
      <c r="J103" s="48"/>
    </row>
    <row r="104" ht="195">
      <c r="A104" s="37" t="s">
        <v>248</v>
      </c>
      <c r="B104" s="45"/>
      <c r="C104" s="46"/>
      <c r="D104" s="46"/>
      <c r="E104" s="39" t="s">
        <v>1677</v>
      </c>
      <c r="F104" s="46"/>
      <c r="G104" s="46"/>
      <c r="H104" s="46"/>
      <c r="I104" s="46"/>
      <c r="J104" s="48"/>
    </row>
    <row r="105" ht="30">
      <c r="A105" s="37" t="s">
        <v>240</v>
      </c>
      <c r="B105" s="37">
        <v>24</v>
      </c>
      <c r="C105" s="38" t="s">
        <v>1678</v>
      </c>
      <c r="D105" s="37" t="s">
        <v>245</v>
      </c>
      <c r="E105" s="39" t="s">
        <v>1679</v>
      </c>
      <c r="F105" s="40" t="s">
        <v>243</v>
      </c>
      <c r="G105" s="41">
        <v>2</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1235</v>
      </c>
      <c r="F107" s="46"/>
      <c r="G107" s="46"/>
      <c r="H107" s="46"/>
      <c r="I107" s="46"/>
      <c r="J107" s="48"/>
    </row>
    <row r="108" ht="195">
      <c r="A108" s="37" t="s">
        <v>248</v>
      </c>
      <c r="B108" s="45"/>
      <c r="C108" s="46"/>
      <c r="D108" s="46"/>
      <c r="E108" s="39" t="s">
        <v>1680</v>
      </c>
      <c r="F108" s="46"/>
      <c r="G108" s="46"/>
      <c r="H108" s="46"/>
      <c r="I108" s="46"/>
      <c r="J108" s="48"/>
    </row>
    <row r="109" ht="30">
      <c r="A109" s="37" t="s">
        <v>240</v>
      </c>
      <c r="B109" s="37">
        <v>25</v>
      </c>
      <c r="C109" s="38" t="s">
        <v>1681</v>
      </c>
      <c r="D109" s="37" t="s">
        <v>245</v>
      </c>
      <c r="E109" s="39" t="s">
        <v>1682</v>
      </c>
      <c r="F109" s="40" t="s">
        <v>243</v>
      </c>
      <c r="G109" s="41">
        <v>2</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1235</v>
      </c>
      <c r="F111" s="46"/>
      <c r="G111" s="46"/>
      <c r="H111" s="46"/>
      <c r="I111" s="46"/>
      <c r="J111" s="48"/>
    </row>
    <row r="112" ht="195">
      <c r="A112" s="37" t="s">
        <v>248</v>
      </c>
      <c r="B112" s="45"/>
      <c r="C112" s="46"/>
      <c r="D112" s="46"/>
      <c r="E112" s="39" t="s">
        <v>1680</v>
      </c>
      <c r="F112" s="46"/>
      <c r="G112" s="46"/>
      <c r="H112" s="46"/>
      <c r="I112" s="46"/>
      <c r="J112" s="48"/>
    </row>
    <row r="113" ht="45">
      <c r="A113" s="37" t="s">
        <v>240</v>
      </c>
      <c r="B113" s="37">
        <v>26</v>
      </c>
      <c r="C113" s="38" t="s">
        <v>1683</v>
      </c>
      <c r="D113" s="37" t="s">
        <v>245</v>
      </c>
      <c r="E113" s="39" t="s">
        <v>1684</v>
      </c>
      <c r="F113" s="40" t="s">
        <v>243</v>
      </c>
      <c r="G113" s="41">
        <v>2</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1235</v>
      </c>
      <c r="F115" s="46"/>
      <c r="G115" s="46"/>
      <c r="H115" s="46"/>
      <c r="I115" s="46"/>
      <c r="J115" s="48"/>
    </row>
    <row r="116" ht="195">
      <c r="A116" s="37" t="s">
        <v>248</v>
      </c>
      <c r="B116" s="45"/>
      <c r="C116" s="46"/>
      <c r="D116" s="46"/>
      <c r="E116" s="39" t="s">
        <v>1680</v>
      </c>
      <c r="F116" s="46"/>
      <c r="G116" s="46"/>
      <c r="H116" s="46"/>
      <c r="I116" s="46"/>
      <c r="J116" s="48"/>
    </row>
    <row r="117" ht="45">
      <c r="A117" s="37" t="s">
        <v>240</v>
      </c>
      <c r="B117" s="37">
        <v>27</v>
      </c>
      <c r="C117" s="38" t="s">
        <v>1685</v>
      </c>
      <c r="D117" s="37" t="s">
        <v>245</v>
      </c>
      <c r="E117" s="39" t="s">
        <v>1686</v>
      </c>
      <c r="F117" s="40" t="s">
        <v>243</v>
      </c>
      <c r="G117" s="41">
        <v>2</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1235</v>
      </c>
      <c r="F119" s="46"/>
      <c r="G119" s="46"/>
      <c r="H119" s="46"/>
      <c r="I119" s="46"/>
      <c r="J119" s="48"/>
    </row>
    <row r="120" ht="195">
      <c r="A120" s="37" t="s">
        <v>248</v>
      </c>
      <c r="B120" s="45"/>
      <c r="C120" s="46"/>
      <c r="D120" s="46"/>
      <c r="E120" s="39" t="s">
        <v>1680</v>
      </c>
      <c r="F120" s="46"/>
      <c r="G120" s="46"/>
      <c r="H120" s="46"/>
      <c r="I120" s="46"/>
      <c r="J120" s="48"/>
    </row>
    <row r="121" ht="45">
      <c r="A121" s="37" t="s">
        <v>240</v>
      </c>
      <c r="B121" s="37">
        <v>28</v>
      </c>
      <c r="C121" s="38" t="s">
        <v>1687</v>
      </c>
      <c r="D121" s="37" t="s">
        <v>245</v>
      </c>
      <c r="E121" s="39" t="s">
        <v>1688</v>
      </c>
      <c r="F121" s="40" t="s">
        <v>243</v>
      </c>
      <c r="G121" s="41">
        <v>2</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1235</v>
      </c>
      <c r="F123" s="46"/>
      <c r="G123" s="46"/>
      <c r="H123" s="46"/>
      <c r="I123" s="46"/>
      <c r="J123" s="48"/>
    </row>
    <row r="124" ht="195">
      <c r="A124" s="37" t="s">
        <v>248</v>
      </c>
      <c r="B124" s="45"/>
      <c r="C124" s="46"/>
      <c r="D124" s="46"/>
      <c r="E124" s="39" t="s">
        <v>1680</v>
      </c>
      <c r="F124" s="46"/>
      <c r="G124" s="46"/>
      <c r="H124" s="46"/>
      <c r="I124" s="46"/>
      <c r="J124" s="48"/>
    </row>
    <row r="125" ht="45">
      <c r="A125" s="37" t="s">
        <v>240</v>
      </c>
      <c r="B125" s="37">
        <v>29</v>
      </c>
      <c r="C125" s="38" t="s">
        <v>1689</v>
      </c>
      <c r="D125" s="37" t="s">
        <v>245</v>
      </c>
      <c r="E125" s="39" t="s">
        <v>1690</v>
      </c>
      <c r="F125" s="40" t="s">
        <v>243</v>
      </c>
      <c r="G125" s="41">
        <v>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1235</v>
      </c>
      <c r="F127" s="46"/>
      <c r="G127" s="46"/>
      <c r="H127" s="46"/>
      <c r="I127" s="46"/>
      <c r="J127" s="48"/>
    </row>
    <row r="128" ht="195">
      <c r="A128" s="37" t="s">
        <v>248</v>
      </c>
      <c r="B128" s="45"/>
      <c r="C128" s="46"/>
      <c r="D128" s="46"/>
      <c r="E128" s="39" t="s">
        <v>1691</v>
      </c>
      <c r="F128" s="46"/>
      <c r="G128" s="46"/>
      <c r="H128" s="46"/>
      <c r="I128" s="46"/>
      <c r="J128" s="48"/>
    </row>
    <row r="129" ht="30">
      <c r="A129" s="37" t="s">
        <v>240</v>
      </c>
      <c r="B129" s="37">
        <v>30</v>
      </c>
      <c r="C129" s="38" t="s">
        <v>1692</v>
      </c>
      <c r="D129" s="37" t="s">
        <v>245</v>
      </c>
      <c r="E129" s="39" t="s">
        <v>1693</v>
      </c>
      <c r="F129" s="40" t="s">
        <v>243</v>
      </c>
      <c r="G129" s="41">
        <v>2</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1235</v>
      </c>
      <c r="F131" s="46"/>
      <c r="G131" s="46"/>
      <c r="H131" s="46"/>
      <c r="I131" s="46"/>
      <c r="J131" s="48"/>
    </row>
    <row r="132" ht="195">
      <c r="A132" s="37" t="s">
        <v>248</v>
      </c>
      <c r="B132" s="45"/>
      <c r="C132" s="46"/>
      <c r="D132" s="46"/>
      <c r="E132" s="39" t="s">
        <v>1691</v>
      </c>
      <c r="F132" s="46"/>
      <c r="G132" s="46"/>
      <c r="H132" s="46"/>
      <c r="I132" s="46"/>
      <c r="J132" s="48"/>
    </row>
    <row r="133" ht="30">
      <c r="A133" s="37" t="s">
        <v>240</v>
      </c>
      <c r="B133" s="37">
        <v>31</v>
      </c>
      <c r="C133" s="38" t="s">
        <v>1694</v>
      </c>
      <c r="D133" s="37" t="s">
        <v>245</v>
      </c>
      <c r="E133" s="39" t="s">
        <v>1695</v>
      </c>
      <c r="F133" s="40" t="s">
        <v>243</v>
      </c>
      <c r="G133" s="41">
        <v>10</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1235</v>
      </c>
      <c r="F135" s="46"/>
      <c r="G135" s="46"/>
      <c r="H135" s="46"/>
      <c r="I135" s="46"/>
      <c r="J135" s="48"/>
    </row>
    <row r="136" ht="195">
      <c r="A136" s="37" t="s">
        <v>248</v>
      </c>
      <c r="B136" s="45"/>
      <c r="C136" s="46"/>
      <c r="D136" s="46"/>
      <c r="E136" s="39" t="s">
        <v>1691</v>
      </c>
      <c r="F136" s="46"/>
      <c r="G136" s="46"/>
      <c r="H136" s="46"/>
      <c r="I136" s="46"/>
      <c r="J136" s="48"/>
    </row>
    <row r="137">
      <c r="A137" s="37" t="s">
        <v>240</v>
      </c>
      <c r="B137" s="37">
        <v>32</v>
      </c>
      <c r="C137" s="38" t="s">
        <v>1696</v>
      </c>
      <c r="D137" s="37" t="s">
        <v>245</v>
      </c>
      <c r="E137" s="39" t="s">
        <v>1697</v>
      </c>
      <c r="F137" s="40" t="s">
        <v>243</v>
      </c>
      <c r="G137" s="41">
        <v>2</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1235</v>
      </c>
      <c r="F139" s="46"/>
      <c r="G139" s="46"/>
      <c r="H139" s="46"/>
      <c r="I139" s="46"/>
      <c r="J139" s="48"/>
    </row>
    <row r="140" ht="240">
      <c r="A140" s="37" t="s">
        <v>248</v>
      </c>
      <c r="B140" s="45"/>
      <c r="C140" s="46"/>
      <c r="D140" s="46"/>
      <c r="E140" s="39" t="s">
        <v>1698</v>
      </c>
      <c r="F140" s="46"/>
      <c r="G140" s="46"/>
      <c r="H140" s="46"/>
      <c r="I140" s="46"/>
      <c r="J140" s="48"/>
    </row>
    <row r="141">
      <c r="A141" s="37" t="s">
        <v>240</v>
      </c>
      <c r="B141" s="37">
        <v>33</v>
      </c>
      <c r="C141" s="38" t="s">
        <v>1699</v>
      </c>
      <c r="D141" s="37" t="s">
        <v>245</v>
      </c>
      <c r="E141" s="39" t="s">
        <v>1700</v>
      </c>
      <c r="F141" s="40" t="s">
        <v>243</v>
      </c>
      <c r="G141" s="41">
        <v>2</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30">
      <c r="A143" s="37" t="s">
        <v>246</v>
      </c>
      <c r="B143" s="45"/>
      <c r="C143" s="46"/>
      <c r="D143" s="46"/>
      <c r="E143" s="49" t="s">
        <v>1235</v>
      </c>
      <c r="F143" s="46"/>
      <c r="G143" s="46"/>
      <c r="H143" s="46"/>
      <c r="I143" s="46"/>
      <c r="J143" s="48"/>
    </row>
    <row r="144" ht="195">
      <c r="A144" s="37" t="s">
        <v>248</v>
      </c>
      <c r="B144" s="45"/>
      <c r="C144" s="46"/>
      <c r="D144" s="46"/>
      <c r="E144" s="39" t="s">
        <v>1701</v>
      </c>
      <c r="F144" s="46"/>
      <c r="G144" s="46"/>
      <c r="H144" s="46"/>
      <c r="I144" s="46"/>
      <c r="J144" s="48"/>
    </row>
    <row r="145" ht="30">
      <c r="A145" s="37" t="s">
        <v>240</v>
      </c>
      <c r="B145" s="37">
        <v>34</v>
      </c>
      <c r="C145" s="38" t="s">
        <v>1702</v>
      </c>
      <c r="D145" s="37" t="s">
        <v>245</v>
      </c>
      <c r="E145" s="39" t="s">
        <v>1703</v>
      </c>
      <c r="F145" s="40" t="s">
        <v>243</v>
      </c>
      <c r="G145" s="41">
        <v>2</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1235</v>
      </c>
      <c r="F147" s="46"/>
      <c r="G147" s="46"/>
      <c r="H147" s="46"/>
      <c r="I147" s="46"/>
      <c r="J147" s="48"/>
    </row>
    <row r="148" ht="195">
      <c r="A148" s="37" t="s">
        <v>248</v>
      </c>
      <c r="B148" s="45"/>
      <c r="C148" s="46"/>
      <c r="D148" s="46"/>
      <c r="E148" s="39" t="s">
        <v>1701</v>
      </c>
      <c r="F148" s="46"/>
      <c r="G148" s="46"/>
      <c r="H148" s="46"/>
      <c r="I148" s="46"/>
      <c r="J148" s="48"/>
    </row>
    <row r="149" ht="30">
      <c r="A149" s="37" t="s">
        <v>240</v>
      </c>
      <c r="B149" s="37">
        <v>35</v>
      </c>
      <c r="C149" s="38" t="s">
        <v>1704</v>
      </c>
      <c r="D149" s="37" t="s">
        <v>245</v>
      </c>
      <c r="E149" s="39" t="s">
        <v>1705</v>
      </c>
      <c r="F149" s="40" t="s">
        <v>243</v>
      </c>
      <c r="G149" s="41">
        <v>5</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1235</v>
      </c>
      <c r="F151" s="46"/>
      <c r="G151" s="46"/>
      <c r="H151" s="46"/>
      <c r="I151" s="46"/>
      <c r="J151" s="48"/>
    </row>
    <row r="152" ht="195">
      <c r="A152" s="37" t="s">
        <v>248</v>
      </c>
      <c r="B152" s="45"/>
      <c r="C152" s="46"/>
      <c r="D152" s="46"/>
      <c r="E152" s="39" t="s">
        <v>1701</v>
      </c>
      <c r="F152" s="46"/>
      <c r="G152" s="46"/>
      <c r="H152" s="46"/>
      <c r="I152" s="46"/>
      <c r="J152" s="48"/>
    </row>
    <row r="153" ht="30">
      <c r="A153" s="37" t="s">
        <v>240</v>
      </c>
      <c r="B153" s="37">
        <v>36</v>
      </c>
      <c r="C153" s="38" t="s">
        <v>1706</v>
      </c>
      <c r="D153" s="37" t="s">
        <v>245</v>
      </c>
      <c r="E153" s="39" t="s">
        <v>1707</v>
      </c>
      <c r="F153" s="40" t="s">
        <v>243</v>
      </c>
      <c r="G153" s="41">
        <v>1</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1235</v>
      </c>
      <c r="F155" s="46"/>
      <c r="G155" s="46"/>
      <c r="H155" s="46"/>
      <c r="I155" s="46"/>
      <c r="J155" s="48"/>
    </row>
    <row r="156" ht="195">
      <c r="A156" s="37" t="s">
        <v>248</v>
      </c>
      <c r="B156" s="45"/>
      <c r="C156" s="46"/>
      <c r="D156" s="46"/>
      <c r="E156" s="39" t="s">
        <v>1701</v>
      </c>
      <c r="F156" s="46"/>
      <c r="G156" s="46"/>
      <c r="H156" s="46"/>
      <c r="I156" s="46"/>
      <c r="J156" s="48"/>
    </row>
    <row r="157">
      <c r="A157" s="37" t="s">
        <v>240</v>
      </c>
      <c r="B157" s="37">
        <v>37</v>
      </c>
      <c r="C157" s="38" t="s">
        <v>1708</v>
      </c>
      <c r="D157" s="37" t="s">
        <v>245</v>
      </c>
      <c r="E157" s="39" t="s">
        <v>1709</v>
      </c>
      <c r="F157" s="40" t="s">
        <v>243</v>
      </c>
      <c r="G157" s="41">
        <v>1</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1235</v>
      </c>
      <c r="F159" s="46"/>
      <c r="G159" s="46"/>
      <c r="H159" s="46"/>
      <c r="I159" s="46"/>
      <c r="J159" s="48"/>
    </row>
    <row r="160" ht="210">
      <c r="A160" s="37" t="s">
        <v>248</v>
      </c>
      <c r="B160" s="45"/>
      <c r="C160" s="46"/>
      <c r="D160" s="46"/>
      <c r="E160" s="39" t="s">
        <v>1710</v>
      </c>
      <c r="F160" s="46"/>
      <c r="G160" s="46"/>
      <c r="H160" s="46"/>
      <c r="I160" s="46"/>
      <c r="J160" s="48"/>
    </row>
    <row r="161">
      <c r="A161" s="37" t="s">
        <v>240</v>
      </c>
      <c r="B161" s="37">
        <v>38</v>
      </c>
      <c r="C161" s="38" t="s">
        <v>1711</v>
      </c>
      <c r="D161" s="37" t="s">
        <v>245</v>
      </c>
      <c r="E161" s="39" t="s">
        <v>1712</v>
      </c>
      <c r="F161" s="40" t="s">
        <v>243</v>
      </c>
      <c r="G161" s="41">
        <v>1</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1235</v>
      </c>
      <c r="F163" s="46"/>
      <c r="G163" s="46"/>
      <c r="H163" s="46"/>
      <c r="I163" s="46"/>
      <c r="J163" s="48"/>
    </row>
    <row r="164" ht="240">
      <c r="A164" s="37" t="s">
        <v>248</v>
      </c>
      <c r="B164" s="45"/>
      <c r="C164" s="46"/>
      <c r="D164" s="46"/>
      <c r="E164" s="39" t="s">
        <v>1713</v>
      </c>
      <c r="F164" s="46"/>
      <c r="G164" s="46"/>
      <c r="H164" s="46"/>
      <c r="I164" s="46"/>
      <c r="J164" s="48"/>
    </row>
    <row r="165">
      <c r="A165" s="37" t="s">
        <v>240</v>
      </c>
      <c r="B165" s="37">
        <v>39</v>
      </c>
      <c r="C165" s="38" t="s">
        <v>1714</v>
      </c>
      <c r="D165" s="37" t="s">
        <v>245</v>
      </c>
      <c r="E165" s="39" t="s">
        <v>1715</v>
      </c>
      <c r="F165" s="40" t="s">
        <v>243</v>
      </c>
      <c r="G165" s="41">
        <v>1</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30">
      <c r="A167" s="37" t="s">
        <v>246</v>
      </c>
      <c r="B167" s="45"/>
      <c r="C167" s="46"/>
      <c r="D167" s="46"/>
      <c r="E167" s="49" t="s">
        <v>1235</v>
      </c>
      <c r="F167" s="46"/>
      <c r="G167" s="46"/>
      <c r="H167" s="46"/>
      <c r="I167" s="46"/>
      <c r="J167" s="48"/>
    </row>
    <row r="168" ht="225">
      <c r="A168" s="37" t="s">
        <v>248</v>
      </c>
      <c r="B168" s="45"/>
      <c r="C168" s="46"/>
      <c r="D168" s="46"/>
      <c r="E168" s="39" t="s">
        <v>1716</v>
      </c>
      <c r="F168" s="46"/>
      <c r="G168" s="46"/>
      <c r="H168" s="46"/>
      <c r="I168" s="46"/>
      <c r="J168" s="48"/>
    </row>
    <row r="169">
      <c r="A169" s="37" t="s">
        <v>240</v>
      </c>
      <c r="B169" s="37">
        <v>40</v>
      </c>
      <c r="C169" s="38" t="s">
        <v>1717</v>
      </c>
      <c r="D169" s="37" t="s">
        <v>245</v>
      </c>
      <c r="E169" s="39" t="s">
        <v>1718</v>
      </c>
      <c r="F169" s="40" t="s">
        <v>243</v>
      </c>
      <c r="G169" s="41">
        <v>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1235</v>
      </c>
      <c r="F171" s="46"/>
      <c r="G171" s="46"/>
      <c r="H171" s="46"/>
      <c r="I171" s="46"/>
      <c r="J171" s="48"/>
    </row>
    <row r="172" ht="180">
      <c r="A172" s="37" t="s">
        <v>248</v>
      </c>
      <c r="B172" s="45"/>
      <c r="C172" s="46"/>
      <c r="D172" s="46"/>
      <c r="E172" s="39" t="s">
        <v>1719</v>
      </c>
      <c r="F172" s="46"/>
      <c r="G172" s="46"/>
      <c r="H172" s="46"/>
      <c r="I172" s="46"/>
      <c r="J172" s="48"/>
    </row>
    <row r="173" ht="30">
      <c r="A173" s="37" t="s">
        <v>240</v>
      </c>
      <c r="B173" s="37">
        <v>41</v>
      </c>
      <c r="C173" s="38" t="s">
        <v>1720</v>
      </c>
      <c r="D173" s="37" t="s">
        <v>245</v>
      </c>
      <c r="E173" s="39" t="s">
        <v>1721</v>
      </c>
      <c r="F173" s="40" t="s">
        <v>243</v>
      </c>
      <c r="G173" s="41">
        <v>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30">
      <c r="A175" s="37" t="s">
        <v>246</v>
      </c>
      <c r="B175" s="45"/>
      <c r="C175" s="46"/>
      <c r="D175" s="46"/>
      <c r="E175" s="49" t="s">
        <v>1235</v>
      </c>
      <c r="F175" s="46"/>
      <c r="G175" s="46"/>
      <c r="H175" s="46"/>
      <c r="I175" s="46"/>
      <c r="J175" s="48"/>
    </row>
    <row r="176" ht="255">
      <c r="A176" s="37" t="s">
        <v>248</v>
      </c>
      <c r="B176" s="45"/>
      <c r="C176" s="46"/>
      <c r="D176" s="46"/>
      <c r="E176" s="39" t="s">
        <v>1722</v>
      </c>
      <c r="F176" s="46"/>
      <c r="G176" s="46"/>
      <c r="H176" s="46"/>
      <c r="I176" s="46"/>
      <c r="J176" s="48"/>
    </row>
    <row r="177" ht="45">
      <c r="A177" s="37" t="s">
        <v>240</v>
      </c>
      <c r="B177" s="37">
        <v>42</v>
      </c>
      <c r="C177" s="38" t="s">
        <v>1723</v>
      </c>
      <c r="D177" s="37" t="s">
        <v>245</v>
      </c>
      <c r="E177" s="39" t="s">
        <v>1724</v>
      </c>
      <c r="F177" s="40" t="s">
        <v>243</v>
      </c>
      <c r="G177" s="41">
        <v>1</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1235</v>
      </c>
      <c r="F179" s="46"/>
      <c r="G179" s="46"/>
      <c r="H179" s="46"/>
      <c r="I179" s="46"/>
      <c r="J179" s="48"/>
    </row>
    <row r="180" ht="255">
      <c r="A180" s="37" t="s">
        <v>248</v>
      </c>
      <c r="B180" s="45"/>
      <c r="C180" s="46"/>
      <c r="D180" s="46"/>
      <c r="E180" s="39" t="s">
        <v>1722</v>
      </c>
      <c r="F180" s="46"/>
      <c r="G180" s="46"/>
      <c r="H180" s="46"/>
      <c r="I180" s="46"/>
      <c r="J180" s="48"/>
    </row>
    <row r="181">
      <c r="A181" s="37" t="s">
        <v>240</v>
      </c>
      <c r="B181" s="37">
        <v>43</v>
      </c>
      <c r="C181" s="38" t="s">
        <v>1725</v>
      </c>
      <c r="D181" s="37" t="s">
        <v>245</v>
      </c>
      <c r="E181" s="39" t="s">
        <v>1726</v>
      </c>
      <c r="F181" s="40" t="s">
        <v>243</v>
      </c>
      <c r="G181" s="41">
        <v>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1235</v>
      </c>
      <c r="F183" s="46"/>
      <c r="G183" s="46"/>
      <c r="H183" s="46"/>
      <c r="I183" s="46"/>
      <c r="J183" s="48"/>
    </row>
    <row r="184" ht="255">
      <c r="A184" s="37" t="s">
        <v>248</v>
      </c>
      <c r="B184" s="45"/>
      <c r="C184" s="46"/>
      <c r="D184" s="46"/>
      <c r="E184" s="39" t="s">
        <v>1727</v>
      </c>
      <c r="F184" s="46"/>
      <c r="G184" s="46"/>
      <c r="H184" s="46"/>
      <c r="I184" s="46"/>
      <c r="J184" s="48"/>
    </row>
    <row r="185" ht="30">
      <c r="A185" s="37" t="s">
        <v>240</v>
      </c>
      <c r="B185" s="37">
        <v>44</v>
      </c>
      <c r="C185" s="38" t="s">
        <v>1728</v>
      </c>
      <c r="D185" s="37" t="s">
        <v>245</v>
      </c>
      <c r="E185" s="39" t="s">
        <v>1729</v>
      </c>
      <c r="F185" s="40" t="s">
        <v>243</v>
      </c>
      <c r="G185" s="41">
        <v>2</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30">
      <c r="A187" s="37" t="s">
        <v>246</v>
      </c>
      <c r="B187" s="45"/>
      <c r="C187" s="46"/>
      <c r="D187" s="46"/>
      <c r="E187" s="49" t="s">
        <v>1235</v>
      </c>
      <c r="F187" s="46"/>
      <c r="G187" s="46"/>
      <c r="H187" s="46"/>
      <c r="I187" s="46"/>
      <c r="J187" s="48"/>
    </row>
    <row r="188" ht="270">
      <c r="A188" s="37" t="s">
        <v>248</v>
      </c>
      <c r="B188" s="45"/>
      <c r="C188" s="46"/>
      <c r="D188" s="46"/>
      <c r="E188" s="39" t="s">
        <v>1730</v>
      </c>
      <c r="F188" s="46"/>
      <c r="G188" s="46"/>
      <c r="H188" s="46"/>
      <c r="I188" s="46"/>
      <c r="J188" s="48"/>
    </row>
    <row r="189">
      <c r="A189" s="37" t="s">
        <v>240</v>
      </c>
      <c r="B189" s="37">
        <v>45</v>
      </c>
      <c r="C189" s="38" t="s">
        <v>1731</v>
      </c>
      <c r="D189" s="37" t="s">
        <v>245</v>
      </c>
      <c r="E189" s="39" t="s">
        <v>1732</v>
      </c>
      <c r="F189" s="40" t="s">
        <v>243</v>
      </c>
      <c r="G189" s="41">
        <v>1</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ht="30">
      <c r="A191" s="37" t="s">
        <v>246</v>
      </c>
      <c r="B191" s="45"/>
      <c r="C191" s="46"/>
      <c r="D191" s="46"/>
      <c r="E191" s="49" t="s">
        <v>1235</v>
      </c>
      <c r="F191" s="46"/>
      <c r="G191" s="46"/>
      <c r="H191" s="46"/>
      <c r="I191" s="46"/>
      <c r="J191" s="48"/>
    </row>
    <row r="192" ht="90">
      <c r="A192" s="37" t="s">
        <v>248</v>
      </c>
      <c r="B192" s="45"/>
      <c r="C192" s="46"/>
      <c r="D192" s="46"/>
      <c r="E192" s="39" t="s">
        <v>1733</v>
      </c>
      <c r="F192" s="46"/>
      <c r="G192" s="46"/>
      <c r="H192" s="46"/>
      <c r="I192" s="46"/>
      <c r="J192" s="48"/>
    </row>
    <row r="193">
      <c r="A193" s="37" t="s">
        <v>240</v>
      </c>
      <c r="B193" s="37">
        <v>47</v>
      </c>
      <c r="C193" s="38" t="s">
        <v>1734</v>
      </c>
      <c r="D193" s="37" t="s">
        <v>245</v>
      </c>
      <c r="E193" s="39" t="s">
        <v>1735</v>
      </c>
      <c r="F193" s="40" t="s">
        <v>243</v>
      </c>
      <c r="G193" s="41">
        <v>12</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c r="A195" s="37" t="s">
        <v>246</v>
      </c>
      <c r="B195" s="45"/>
      <c r="C195" s="46"/>
      <c r="D195" s="46"/>
      <c r="E195" s="49" t="s">
        <v>1736</v>
      </c>
      <c r="F195" s="46"/>
      <c r="G195" s="46"/>
      <c r="H195" s="46"/>
      <c r="I195" s="46"/>
      <c r="J195" s="48"/>
    </row>
    <row r="196" ht="180">
      <c r="A196" s="37" t="s">
        <v>248</v>
      </c>
      <c r="B196" s="45"/>
      <c r="C196" s="46"/>
      <c r="D196" s="46"/>
      <c r="E196" s="39" t="s">
        <v>488</v>
      </c>
      <c r="F196" s="46"/>
      <c r="G196" s="46"/>
      <c r="H196" s="46"/>
      <c r="I196" s="46"/>
      <c r="J196" s="48"/>
    </row>
    <row r="197">
      <c r="A197" s="37" t="s">
        <v>240</v>
      </c>
      <c r="B197" s="37">
        <v>48</v>
      </c>
      <c r="C197" s="38" t="s">
        <v>906</v>
      </c>
      <c r="D197" s="37" t="s">
        <v>245</v>
      </c>
      <c r="E197" s="39" t="s">
        <v>907</v>
      </c>
      <c r="F197" s="40" t="s">
        <v>243</v>
      </c>
      <c r="G197" s="41">
        <v>12</v>
      </c>
      <c r="H197" s="42">
        <v>0</v>
      </c>
      <c r="I197" s="43">
        <f>ROUND(G197*H197,P4)</f>
        <v>0</v>
      </c>
      <c r="J197" s="37"/>
      <c r="O197" s="44">
        <f>I197*0.21</f>
        <v>0</v>
      </c>
      <c r="P197">
        <v>3</v>
      </c>
    </row>
    <row r="198">
      <c r="A198" s="37" t="s">
        <v>244</v>
      </c>
      <c r="B198" s="45"/>
      <c r="C198" s="46"/>
      <c r="D198" s="46"/>
      <c r="E198" s="47" t="s">
        <v>245</v>
      </c>
      <c r="F198" s="46"/>
      <c r="G198" s="46"/>
      <c r="H198" s="46"/>
      <c r="I198" s="46"/>
      <c r="J198" s="48"/>
    </row>
    <row r="199" ht="30">
      <c r="A199" s="37" t="s">
        <v>246</v>
      </c>
      <c r="B199" s="45"/>
      <c r="C199" s="46"/>
      <c r="D199" s="46"/>
      <c r="E199" s="49" t="s">
        <v>1235</v>
      </c>
      <c r="F199" s="46"/>
      <c r="G199" s="46"/>
      <c r="H199" s="46"/>
      <c r="I199" s="46"/>
      <c r="J199" s="48"/>
    </row>
    <row r="200" ht="150">
      <c r="A200" s="37" t="s">
        <v>248</v>
      </c>
      <c r="B200" s="45"/>
      <c r="C200" s="46"/>
      <c r="D200" s="46"/>
      <c r="E200" s="39" t="s">
        <v>379</v>
      </c>
      <c r="F200" s="46"/>
      <c r="G200" s="46"/>
      <c r="H200" s="46"/>
      <c r="I200" s="46"/>
      <c r="J200" s="48"/>
    </row>
    <row r="201">
      <c r="A201" s="37" t="s">
        <v>240</v>
      </c>
      <c r="B201" s="37">
        <v>46</v>
      </c>
      <c r="C201" s="38" t="s">
        <v>1737</v>
      </c>
      <c r="D201" s="37" t="s">
        <v>245</v>
      </c>
      <c r="E201" s="39" t="s">
        <v>1738</v>
      </c>
      <c r="F201" s="40" t="s">
        <v>243</v>
      </c>
      <c r="G201" s="41">
        <v>4</v>
      </c>
      <c r="H201" s="42">
        <v>0</v>
      </c>
      <c r="I201" s="43">
        <f>ROUND(G201*H201,P4)</f>
        <v>0</v>
      </c>
      <c r="J201" s="37"/>
      <c r="O201" s="44">
        <f>I201*0.21</f>
        <v>0</v>
      </c>
      <c r="P201">
        <v>3</v>
      </c>
    </row>
    <row r="202">
      <c r="A202" s="37" t="s">
        <v>244</v>
      </c>
      <c r="B202" s="45"/>
      <c r="C202" s="46"/>
      <c r="D202" s="46"/>
      <c r="E202" s="39" t="s">
        <v>1738</v>
      </c>
      <c r="F202" s="46"/>
      <c r="G202" s="46"/>
      <c r="H202" s="46"/>
      <c r="I202" s="46"/>
      <c r="J202" s="48"/>
    </row>
    <row r="203" ht="30">
      <c r="A203" s="37" t="s">
        <v>246</v>
      </c>
      <c r="B203" s="45"/>
      <c r="C203" s="46"/>
      <c r="D203" s="46"/>
      <c r="E203" s="49" t="s">
        <v>1235</v>
      </c>
      <c r="F203" s="46"/>
      <c r="G203" s="46"/>
      <c r="H203" s="46"/>
      <c r="I203" s="46"/>
      <c r="J203" s="48"/>
    </row>
    <row r="204" ht="150">
      <c r="A204" s="37" t="s">
        <v>248</v>
      </c>
      <c r="B204" s="45"/>
      <c r="C204" s="46"/>
      <c r="D204" s="46"/>
      <c r="E204" s="39" t="s">
        <v>1739</v>
      </c>
      <c r="F204" s="46"/>
      <c r="G204" s="46"/>
      <c r="H204" s="46"/>
      <c r="I204" s="46"/>
      <c r="J204" s="48"/>
    </row>
    <row r="205">
      <c r="A205" s="37" t="s">
        <v>240</v>
      </c>
      <c r="B205" s="37">
        <v>49</v>
      </c>
      <c r="C205" s="38" t="s">
        <v>1740</v>
      </c>
      <c r="D205" s="37" t="s">
        <v>245</v>
      </c>
      <c r="E205" s="39" t="s">
        <v>1741</v>
      </c>
      <c r="F205" s="40" t="s">
        <v>243</v>
      </c>
      <c r="G205" s="41">
        <v>1</v>
      </c>
      <c r="H205" s="42">
        <v>0</v>
      </c>
      <c r="I205" s="43">
        <f>ROUND(G205*H205,P4)</f>
        <v>0</v>
      </c>
      <c r="J205" s="37"/>
      <c r="O205" s="44">
        <f>I205*0.21</f>
        <v>0</v>
      </c>
      <c r="P205">
        <v>3</v>
      </c>
    </row>
    <row r="206">
      <c r="A206" s="37" t="s">
        <v>244</v>
      </c>
      <c r="B206" s="45"/>
      <c r="C206" s="46"/>
      <c r="D206" s="46"/>
      <c r="E206" s="39" t="s">
        <v>1741</v>
      </c>
      <c r="F206" s="46"/>
      <c r="G206" s="46"/>
      <c r="H206" s="46"/>
      <c r="I206" s="46"/>
      <c r="J206" s="48"/>
    </row>
    <row r="207" ht="30">
      <c r="A207" s="37" t="s">
        <v>246</v>
      </c>
      <c r="B207" s="45"/>
      <c r="C207" s="46"/>
      <c r="D207" s="46"/>
      <c r="E207" s="49" t="s">
        <v>1235</v>
      </c>
      <c r="F207" s="46"/>
      <c r="G207" s="46"/>
      <c r="H207" s="46"/>
      <c r="I207" s="46"/>
      <c r="J207" s="48"/>
    </row>
    <row r="208" ht="150">
      <c r="A208" s="37" t="s">
        <v>248</v>
      </c>
      <c r="B208" s="45"/>
      <c r="C208" s="46"/>
      <c r="D208" s="46"/>
      <c r="E208" s="39" t="s">
        <v>1739</v>
      </c>
      <c r="F208" s="46"/>
      <c r="G208" s="46"/>
      <c r="H208" s="46"/>
      <c r="I208" s="46"/>
      <c r="J208" s="48"/>
    </row>
    <row r="209">
      <c r="A209" s="31" t="s">
        <v>237</v>
      </c>
      <c r="B209" s="32"/>
      <c r="C209" s="33" t="s">
        <v>1243</v>
      </c>
      <c r="D209" s="34"/>
      <c r="E209" s="31" t="s">
        <v>1244</v>
      </c>
      <c r="F209" s="34"/>
      <c r="G209" s="34"/>
      <c r="H209" s="34"/>
      <c r="I209" s="35">
        <f>SUMIFS(I210:I261,A210:A261,"P")</f>
        <v>0</v>
      </c>
      <c r="J209" s="36"/>
    </row>
    <row r="210">
      <c r="A210" s="37" t="s">
        <v>240</v>
      </c>
      <c r="B210" s="37">
        <v>50</v>
      </c>
      <c r="C210" s="38" t="s">
        <v>1742</v>
      </c>
      <c r="D210" s="37" t="s">
        <v>245</v>
      </c>
      <c r="E210" s="39" t="s">
        <v>1743</v>
      </c>
      <c r="F210" s="40" t="s">
        <v>243</v>
      </c>
      <c r="G210" s="41">
        <v>15</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30">
      <c r="A212" s="37" t="s">
        <v>246</v>
      </c>
      <c r="B212" s="45"/>
      <c r="C212" s="46"/>
      <c r="D212" s="46"/>
      <c r="E212" s="49" t="s">
        <v>1235</v>
      </c>
      <c r="F212" s="46"/>
      <c r="G212" s="46"/>
      <c r="H212" s="46"/>
      <c r="I212" s="46"/>
      <c r="J212" s="48"/>
    </row>
    <row r="213" ht="105">
      <c r="A213" s="37" t="s">
        <v>248</v>
      </c>
      <c r="B213" s="45"/>
      <c r="C213" s="46"/>
      <c r="D213" s="46"/>
      <c r="E213" s="39" t="s">
        <v>1744</v>
      </c>
      <c r="F213" s="46"/>
      <c r="G213" s="46"/>
      <c r="H213" s="46"/>
      <c r="I213" s="46"/>
      <c r="J213" s="48"/>
    </row>
    <row r="214">
      <c r="A214" s="37" t="s">
        <v>240</v>
      </c>
      <c r="B214" s="37">
        <v>51</v>
      </c>
      <c r="C214" s="38" t="s">
        <v>1745</v>
      </c>
      <c r="D214" s="37" t="s">
        <v>245</v>
      </c>
      <c r="E214" s="39" t="s">
        <v>1746</v>
      </c>
      <c r="F214" s="40" t="s">
        <v>243</v>
      </c>
      <c r="G214" s="41">
        <v>2</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30">
      <c r="A216" s="37" t="s">
        <v>246</v>
      </c>
      <c r="B216" s="45"/>
      <c r="C216" s="46"/>
      <c r="D216" s="46"/>
      <c r="E216" s="49" t="s">
        <v>1235</v>
      </c>
      <c r="F216" s="46"/>
      <c r="G216" s="46"/>
      <c r="H216" s="46"/>
      <c r="I216" s="46"/>
      <c r="J216" s="48"/>
    </row>
    <row r="217" ht="105">
      <c r="A217" s="37" t="s">
        <v>248</v>
      </c>
      <c r="B217" s="45"/>
      <c r="C217" s="46"/>
      <c r="D217" s="46"/>
      <c r="E217" s="39" t="s">
        <v>1744</v>
      </c>
      <c r="F217" s="46"/>
      <c r="G217" s="46"/>
      <c r="H217" s="46"/>
      <c r="I217" s="46"/>
      <c r="J217" s="48"/>
    </row>
    <row r="218" ht="30">
      <c r="A218" s="37" t="s">
        <v>240</v>
      </c>
      <c r="B218" s="37">
        <v>52</v>
      </c>
      <c r="C218" s="38" t="s">
        <v>1747</v>
      </c>
      <c r="D218" s="37" t="s">
        <v>245</v>
      </c>
      <c r="E218" s="39" t="s">
        <v>1748</v>
      </c>
      <c r="F218" s="40" t="s">
        <v>243</v>
      </c>
      <c r="G218" s="41">
        <v>10</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30">
      <c r="A220" s="37" t="s">
        <v>246</v>
      </c>
      <c r="B220" s="45"/>
      <c r="C220" s="46"/>
      <c r="D220" s="46"/>
      <c r="E220" s="49" t="s">
        <v>1235</v>
      </c>
      <c r="F220" s="46"/>
      <c r="G220" s="46"/>
      <c r="H220" s="46"/>
      <c r="I220" s="46"/>
      <c r="J220" s="48"/>
    </row>
    <row r="221" ht="105">
      <c r="A221" s="37" t="s">
        <v>248</v>
      </c>
      <c r="B221" s="45"/>
      <c r="C221" s="46"/>
      <c r="D221" s="46"/>
      <c r="E221" s="39" t="s">
        <v>1744</v>
      </c>
      <c r="F221" s="46"/>
      <c r="G221" s="46"/>
      <c r="H221" s="46"/>
      <c r="I221" s="46"/>
      <c r="J221" s="48"/>
    </row>
    <row r="222" ht="30">
      <c r="A222" s="37" t="s">
        <v>240</v>
      </c>
      <c r="B222" s="37">
        <v>53</v>
      </c>
      <c r="C222" s="38" t="s">
        <v>241</v>
      </c>
      <c r="D222" s="37" t="s">
        <v>245</v>
      </c>
      <c r="E222" s="39" t="s">
        <v>242</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30">
      <c r="A224" s="37" t="s">
        <v>246</v>
      </c>
      <c r="B224" s="45"/>
      <c r="C224" s="46"/>
      <c r="D224" s="46"/>
      <c r="E224" s="49" t="s">
        <v>1235</v>
      </c>
      <c r="F224" s="46"/>
      <c r="G224" s="46"/>
      <c r="H224" s="46"/>
      <c r="I224" s="46"/>
      <c r="J224" s="48"/>
    </row>
    <row r="225" ht="135">
      <c r="A225" s="37" t="s">
        <v>248</v>
      </c>
      <c r="B225" s="45"/>
      <c r="C225" s="46"/>
      <c r="D225" s="46"/>
      <c r="E225" s="39" t="s">
        <v>249</v>
      </c>
      <c r="F225" s="46"/>
      <c r="G225" s="46"/>
      <c r="H225" s="46"/>
      <c r="I225" s="46"/>
      <c r="J225" s="48"/>
    </row>
    <row r="226" ht="45">
      <c r="A226" s="37" t="s">
        <v>240</v>
      </c>
      <c r="B226" s="37">
        <v>54</v>
      </c>
      <c r="C226" s="38" t="s">
        <v>491</v>
      </c>
      <c r="D226" s="37" t="s">
        <v>245</v>
      </c>
      <c r="E226" s="39" t="s">
        <v>492</v>
      </c>
      <c r="F226" s="40" t="s">
        <v>243</v>
      </c>
      <c r="G226" s="41">
        <v>7</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30">
      <c r="A228" s="37" t="s">
        <v>246</v>
      </c>
      <c r="B228" s="45"/>
      <c r="C228" s="46"/>
      <c r="D228" s="46"/>
      <c r="E228" s="49" t="s">
        <v>1235</v>
      </c>
      <c r="F228" s="46"/>
      <c r="G228" s="46"/>
      <c r="H228" s="46"/>
      <c r="I228" s="46"/>
      <c r="J228" s="48"/>
    </row>
    <row r="229" ht="135">
      <c r="A229" s="37" t="s">
        <v>248</v>
      </c>
      <c r="B229" s="45"/>
      <c r="C229" s="46"/>
      <c r="D229" s="46"/>
      <c r="E229" s="39" t="s">
        <v>249</v>
      </c>
      <c r="F229" s="46"/>
      <c r="G229" s="46"/>
      <c r="H229" s="46"/>
      <c r="I229" s="46"/>
      <c r="J229" s="48"/>
    </row>
    <row r="230" ht="30">
      <c r="A230" s="37" t="s">
        <v>240</v>
      </c>
      <c r="B230" s="37">
        <v>55</v>
      </c>
      <c r="C230" s="38" t="s">
        <v>1245</v>
      </c>
      <c r="D230" s="37" t="s">
        <v>245</v>
      </c>
      <c r="E230" s="39" t="s">
        <v>1246</v>
      </c>
      <c r="F230" s="40" t="s">
        <v>243</v>
      </c>
      <c r="G230" s="41">
        <v>2</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30">
      <c r="A232" s="37" t="s">
        <v>246</v>
      </c>
      <c r="B232" s="45"/>
      <c r="C232" s="46"/>
      <c r="D232" s="46"/>
      <c r="E232" s="49" t="s">
        <v>1235</v>
      </c>
      <c r="F232" s="46"/>
      <c r="G232" s="46"/>
      <c r="H232" s="46"/>
      <c r="I232" s="46"/>
      <c r="J232" s="48"/>
    </row>
    <row r="233" ht="105">
      <c r="A233" s="37" t="s">
        <v>248</v>
      </c>
      <c r="B233" s="45"/>
      <c r="C233" s="46"/>
      <c r="D233" s="46"/>
      <c r="E233" s="39" t="s">
        <v>1247</v>
      </c>
      <c r="F233" s="46"/>
      <c r="G233" s="46"/>
      <c r="H233" s="46"/>
      <c r="I233" s="46"/>
      <c r="J233" s="48"/>
    </row>
    <row r="234">
      <c r="A234" s="37" t="s">
        <v>240</v>
      </c>
      <c r="B234" s="37">
        <v>56</v>
      </c>
      <c r="C234" s="38" t="s">
        <v>1749</v>
      </c>
      <c r="D234" s="37" t="s">
        <v>245</v>
      </c>
      <c r="E234" s="39" t="s">
        <v>1750</v>
      </c>
      <c r="F234" s="40" t="s">
        <v>243</v>
      </c>
      <c r="G234" s="41">
        <v>4</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30">
      <c r="A236" s="37" t="s">
        <v>246</v>
      </c>
      <c r="B236" s="45"/>
      <c r="C236" s="46"/>
      <c r="D236" s="46"/>
      <c r="E236" s="49" t="s">
        <v>1235</v>
      </c>
      <c r="F236" s="46"/>
      <c r="G236" s="46"/>
      <c r="H236" s="46"/>
      <c r="I236" s="46"/>
      <c r="J236" s="48"/>
    </row>
    <row r="237" ht="90">
      <c r="A237" s="37" t="s">
        <v>248</v>
      </c>
      <c r="B237" s="45"/>
      <c r="C237" s="46"/>
      <c r="D237" s="46"/>
      <c r="E237" s="39" t="s">
        <v>1751</v>
      </c>
      <c r="F237" s="46"/>
      <c r="G237" s="46"/>
      <c r="H237" s="46"/>
      <c r="I237" s="46"/>
      <c r="J237" s="48"/>
    </row>
    <row r="238">
      <c r="A238" s="37" t="s">
        <v>240</v>
      </c>
      <c r="B238" s="37">
        <v>57</v>
      </c>
      <c r="C238" s="38" t="s">
        <v>1752</v>
      </c>
      <c r="D238" s="37" t="s">
        <v>245</v>
      </c>
      <c r="E238" s="39" t="s">
        <v>1753</v>
      </c>
      <c r="F238" s="40" t="s">
        <v>243</v>
      </c>
      <c r="G238" s="41">
        <v>4</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30">
      <c r="A240" s="37" t="s">
        <v>246</v>
      </c>
      <c r="B240" s="45"/>
      <c r="C240" s="46"/>
      <c r="D240" s="46"/>
      <c r="E240" s="49" t="s">
        <v>1235</v>
      </c>
      <c r="F240" s="46"/>
      <c r="G240" s="46"/>
      <c r="H240" s="46"/>
      <c r="I240" s="46"/>
      <c r="J240" s="48"/>
    </row>
    <row r="241" ht="90">
      <c r="A241" s="37" t="s">
        <v>248</v>
      </c>
      <c r="B241" s="45"/>
      <c r="C241" s="46"/>
      <c r="D241" s="46"/>
      <c r="E241" s="39" t="s">
        <v>1751</v>
      </c>
      <c r="F241" s="46"/>
      <c r="G241" s="46"/>
      <c r="H241" s="46"/>
      <c r="I241" s="46"/>
      <c r="J241" s="48"/>
    </row>
    <row r="242">
      <c r="A242" s="37" t="s">
        <v>240</v>
      </c>
      <c r="B242" s="37">
        <v>58</v>
      </c>
      <c r="C242" s="38" t="s">
        <v>1049</v>
      </c>
      <c r="D242" s="37" t="s">
        <v>245</v>
      </c>
      <c r="E242" s="39" t="s">
        <v>1050</v>
      </c>
      <c r="F242" s="40" t="s">
        <v>290</v>
      </c>
      <c r="G242" s="41">
        <v>24</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30">
      <c r="A244" s="37" t="s">
        <v>246</v>
      </c>
      <c r="B244" s="45"/>
      <c r="C244" s="46"/>
      <c r="D244" s="46"/>
      <c r="E244" s="49" t="s">
        <v>1235</v>
      </c>
      <c r="F244" s="46"/>
      <c r="G244" s="46"/>
      <c r="H244" s="46"/>
      <c r="I244" s="46"/>
      <c r="J244" s="48"/>
    </row>
    <row r="245" ht="120">
      <c r="A245" s="37" t="s">
        <v>248</v>
      </c>
      <c r="B245" s="45"/>
      <c r="C245" s="46"/>
      <c r="D245" s="46"/>
      <c r="E245" s="39" t="s">
        <v>1248</v>
      </c>
      <c r="F245" s="46"/>
      <c r="G245" s="46"/>
      <c r="H245" s="46"/>
      <c r="I245" s="46"/>
      <c r="J245" s="48"/>
    </row>
    <row r="246">
      <c r="A246" s="37" t="s">
        <v>240</v>
      </c>
      <c r="B246" s="37">
        <v>59</v>
      </c>
      <c r="C246" s="38" t="s">
        <v>1754</v>
      </c>
      <c r="D246" s="37" t="s">
        <v>245</v>
      </c>
      <c r="E246" s="39" t="s">
        <v>1755</v>
      </c>
      <c r="F246" s="40" t="s">
        <v>290</v>
      </c>
      <c r="G246" s="41">
        <v>24</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30">
      <c r="A248" s="37" t="s">
        <v>246</v>
      </c>
      <c r="B248" s="45"/>
      <c r="C248" s="46"/>
      <c r="D248" s="46"/>
      <c r="E248" s="49" t="s">
        <v>1235</v>
      </c>
      <c r="F248" s="46"/>
      <c r="G248" s="46"/>
      <c r="H248" s="46"/>
      <c r="I248" s="46"/>
      <c r="J248" s="48"/>
    </row>
    <row r="249" ht="105">
      <c r="A249" s="37" t="s">
        <v>248</v>
      </c>
      <c r="B249" s="45"/>
      <c r="C249" s="46"/>
      <c r="D249" s="46"/>
      <c r="E249" s="39" t="s">
        <v>1756</v>
      </c>
      <c r="F249" s="46"/>
      <c r="G249" s="46"/>
      <c r="H249" s="46"/>
      <c r="I249" s="46"/>
      <c r="J249" s="48"/>
    </row>
    <row r="250">
      <c r="A250" s="37" t="s">
        <v>240</v>
      </c>
      <c r="B250" s="37">
        <v>60</v>
      </c>
      <c r="C250" s="38" t="s">
        <v>1249</v>
      </c>
      <c r="D250" s="37" t="s">
        <v>245</v>
      </c>
      <c r="E250" s="39" t="s">
        <v>1250</v>
      </c>
      <c r="F250" s="40" t="s">
        <v>290</v>
      </c>
      <c r="G250" s="41">
        <v>16</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30">
      <c r="A252" s="37" t="s">
        <v>246</v>
      </c>
      <c r="B252" s="45"/>
      <c r="C252" s="46"/>
      <c r="D252" s="46"/>
      <c r="E252" s="49" t="s">
        <v>1235</v>
      </c>
      <c r="F252" s="46"/>
      <c r="G252" s="46"/>
      <c r="H252" s="46"/>
      <c r="I252" s="46"/>
      <c r="J252" s="48"/>
    </row>
    <row r="253" ht="105">
      <c r="A253" s="37" t="s">
        <v>248</v>
      </c>
      <c r="B253" s="45"/>
      <c r="C253" s="46"/>
      <c r="D253" s="46"/>
      <c r="E253" s="39" t="s">
        <v>1251</v>
      </c>
      <c r="F253" s="46"/>
      <c r="G253" s="46"/>
      <c r="H253" s="46"/>
      <c r="I253" s="46"/>
      <c r="J253" s="48"/>
    </row>
    <row r="254">
      <c r="A254" s="37" t="s">
        <v>240</v>
      </c>
      <c r="B254" s="37">
        <v>61</v>
      </c>
      <c r="C254" s="38" t="s">
        <v>1757</v>
      </c>
      <c r="D254" s="37" t="s">
        <v>245</v>
      </c>
      <c r="E254" s="39" t="s">
        <v>1758</v>
      </c>
      <c r="F254" s="40" t="s">
        <v>243</v>
      </c>
      <c r="G254" s="41">
        <v>2</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30">
      <c r="A256" s="37" t="s">
        <v>246</v>
      </c>
      <c r="B256" s="45"/>
      <c r="C256" s="46"/>
      <c r="D256" s="46"/>
      <c r="E256" s="49" t="s">
        <v>1235</v>
      </c>
      <c r="F256" s="46"/>
      <c r="G256" s="46"/>
      <c r="H256" s="46"/>
      <c r="I256" s="46"/>
      <c r="J256" s="48"/>
    </row>
    <row r="257" ht="90">
      <c r="A257" s="37" t="s">
        <v>248</v>
      </c>
      <c r="B257" s="45"/>
      <c r="C257" s="46"/>
      <c r="D257" s="46"/>
      <c r="E257" s="39" t="s">
        <v>1733</v>
      </c>
      <c r="F257" s="46"/>
      <c r="G257" s="46"/>
      <c r="H257" s="46"/>
      <c r="I257" s="46"/>
      <c r="J257" s="48"/>
    </row>
    <row r="258">
      <c r="A258" s="37" t="s">
        <v>240</v>
      </c>
      <c r="B258" s="37">
        <v>62</v>
      </c>
      <c r="C258" s="38" t="s">
        <v>1759</v>
      </c>
      <c r="D258" s="37" t="s">
        <v>245</v>
      </c>
      <c r="E258" s="39" t="s">
        <v>1760</v>
      </c>
      <c r="F258" s="40" t="s">
        <v>290</v>
      </c>
      <c r="G258" s="41">
        <v>24</v>
      </c>
      <c r="H258" s="42">
        <v>0</v>
      </c>
      <c r="I258" s="43">
        <f>ROUND(G258*H258,P4)</f>
        <v>0</v>
      </c>
      <c r="J258" s="37"/>
      <c r="O258" s="44">
        <f>I258*0.21</f>
        <v>0</v>
      </c>
      <c r="P258">
        <v>3</v>
      </c>
    </row>
    <row r="259">
      <c r="A259" s="37" t="s">
        <v>244</v>
      </c>
      <c r="B259" s="45"/>
      <c r="C259" s="46"/>
      <c r="D259" s="46"/>
      <c r="E259" s="39" t="s">
        <v>1761</v>
      </c>
      <c r="F259" s="46"/>
      <c r="G259" s="46"/>
      <c r="H259" s="46"/>
      <c r="I259" s="46"/>
      <c r="J259" s="48"/>
    </row>
    <row r="260" ht="30">
      <c r="A260" s="37" t="s">
        <v>246</v>
      </c>
      <c r="B260" s="45"/>
      <c r="C260" s="46"/>
      <c r="D260" s="46"/>
      <c r="E260" s="49" t="s">
        <v>1235</v>
      </c>
      <c r="F260" s="46"/>
      <c r="G260" s="46"/>
      <c r="H260" s="46"/>
      <c r="I260" s="46"/>
      <c r="J260" s="48"/>
    </row>
    <row r="261" ht="120">
      <c r="A261" s="37" t="s">
        <v>248</v>
      </c>
      <c r="B261" s="45"/>
      <c r="C261" s="46"/>
      <c r="D261" s="46"/>
      <c r="E261" s="39" t="s">
        <v>1762</v>
      </c>
      <c r="F261" s="46"/>
      <c r="G261" s="46"/>
      <c r="H261" s="46"/>
      <c r="I261" s="46"/>
      <c r="J261" s="48"/>
    </row>
    <row r="262">
      <c r="A262" s="31" t="s">
        <v>237</v>
      </c>
      <c r="B262" s="32"/>
      <c r="C262" s="33" t="s">
        <v>1252</v>
      </c>
      <c r="D262" s="34"/>
      <c r="E262" s="31" t="s">
        <v>1253</v>
      </c>
      <c r="F262" s="34"/>
      <c r="G262" s="34"/>
      <c r="H262" s="34"/>
      <c r="I262" s="35">
        <f>SUMIFS(I263:I342,A263:A342,"P")</f>
        <v>0</v>
      </c>
      <c r="J262" s="36"/>
    </row>
    <row r="263" ht="30">
      <c r="A263" s="37" t="s">
        <v>240</v>
      </c>
      <c r="B263" s="37">
        <v>63</v>
      </c>
      <c r="C263" s="38" t="s">
        <v>1763</v>
      </c>
      <c r="D263" s="37" t="s">
        <v>245</v>
      </c>
      <c r="E263" s="39" t="s">
        <v>1764</v>
      </c>
      <c r="F263" s="40" t="s">
        <v>290</v>
      </c>
      <c r="G263" s="41">
        <v>16</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ht="30">
      <c r="A265" s="37" t="s">
        <v>246</v>
      </c>
      <c r="B265" s="45"/>
      <c r="C265" s="46"/>
      <c r="D265" s="46"/>
      <c r="E265" s="49" t="s">
        <v>1235</v>
      </c>
      <c r="F265" s="46"/>
      <c r="G265" s="46"/>
      <c r="H265" s="46"/>
      <c r="I265" s="46"/>
      <c r="J265" s="48"/>
    </row>
    <row r="266" ht="195">
      <c r="A266" s="37" t="s">
        <v>248</v>
      </c>
      <c r="B266" s="45"/>
      <c r="C266" s="46"/>
      <c r="D266" s="46"/>
      <c r="E266" s="39" t="s">
        <v>1765</v>
      </c>
      <c r="F266" s="46"/>
      <c r="G266" s="46"/>
      <c r="H266" s="46"/>
      <c r="I266" s="46"/>
      <c r="J266" s="48"/>
    </row>
    <row r="267" ht="30">
      <c r="A267" s="37" t="s">
        <v>240</v>
      </c>
      <c r="B267" s="37">
        <v>64</v>
      </c>
      <c r="C267" s="38" t="s">
        <v>1766</v>
      </c>
      <c r="D267" s="37" t="s">
        <v>245</v>
      </c>
      <c r="E267" s="39" t="s">
        <v>1767</v>
      </c>
      <c r="F267" s="40" t="s">
        <v>243</v>
      </c>
      <c r="G267" s="41">
        <v>2</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ht="30">
      <c r="A269" s="37" t="s">
        <v>246</v>
      </c>
      <c r="B269" s="45"/>
      <c r="C269" s="46"/>
      <c r="D269" s="46"/>
      <c r="E269" s="49" t="s">
        <v>1235</v>
      </c>
      <c r="F269" s="46"/>
      <c r="G269" s="46"/>
      <c r="H269" s="46"/>
      <c r="I269" s="46"/>
      <c r="J269" s="48"/>
    </row>
    <row r="270" ht="210">
      <c r="A270" s="37" t="s">
        <v>248</v>
      </c>
      <c r="B270" s="45"/>
      <c r="C270" s="46"/>
      <c r="D270" s="46"/>
      <c r="E270" s="39" t="s">
        <v>1768</v>
      </c>
      <c r="F270" s="46"/>
      <c r="G270" s="46"/>
      <c r="H270" s="46"/>
      <c r="I270" s="46"/>
      <c r="J270" s="48"/>
    </row>
    <row r="271" ht="30">
      <c r="A271" s="37" t="s">
        <v>240</v>
      </c>
      <c r="B271" s="37">
        <v>65</v>
      </c>
      <c r="C271" s="38" t="s">
        <v>1769</v>
      </c>
      <c r="D271" s="37" t="s">
        <v>245</v>
      </c>
      <c r="E271" s="39" t="s">
        <v>1770</v>
      </c>
      <c r="F271" s="40" t="s">
        <v>243</v>
      </c>
      <c r="G271" s="41">
        <v>1</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30">
      <c r="A273" s="37" t="s">
        <v>246</v>
      </c>
      <c r="B273" s="45"/>
      <c r="C273" s="46"/>
      <c r="D273" s="46"/>
      <c r="E273" s="49" t="s">
        <v>1235</v>
      </c>
      <c r="F273" s="46"/>
      <c r="G273" s="46"/>
      <c r="H273" s="46"/>
      <c r="I273" s="46"/>
      <c r="J273" s="48"/>
    </row>
    <row r="274" ht="240">
      <c r="A274" s="37" t="s">
        <v>248</v>
      </c>
      <c r="B274" s="45"/>
      <c r="C274" s="46"/>
      <c r="D274" s="46"/>
      <c r="E274" s="39" t="s">
        <v>1713</v>
      </c>
      <c r="F274" s="46"/>
      <c r="G274" s="46"/>
      <c r="H274" s="46"/>
      <c r="I274" s="46"/>
      <c r="J274" s="48"/>
    </row>
    <row r="275" ht="30">
      <c r="A275" s="37" t="s">
        <v>240</v>
      </c>
      <c r="B275" s="37">
        <v>66</v>
      </c>
      <c r="C275" s="38" t="s">
        <v>1771</v>
      </c>
      <c r="D275" s="37" t="s">
        <v>245</v>
      </c>
      <c r="E275" s="39" t="s">
        <v>1772</v>
      </c>
      <c r="F275" s="40" t="s">
        <v>243</v>
      </c>
      <c r="G275" s="41">
        <v>1</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ht="30">
      <c r="A277" s="37" t="s">
        <v>246</v>
      </c>
      <c r="B277" s="45"/>
      <c r="C277" s="46"/>
      <c r="D277" s="46"/>
      <c r="E277" s="49" t="s">
        <v>1235</v>
      </c>
      <c r="F277" s="46"/>
      <c r="G277" s="46"/>
      <c r="H277" s="46"/>
      <c r="I277" s="46"/>
      <c r="J277" s="48"/>
    </row>
    <row r="278" ht="240">
      <c r="A278" s="37" t="s">
        <v>248</v>
      </c>
      <c r="B278" s="45"/>
      <c r="C278" s="46"/>
      <c r="D278" s="46"/>
      <c r="E278" s="39" t="s">
        <v>1713</v>
      </c>
      <c r="F278" s="46"/>
      <c r="G278" s="46"/>
      <c r="H278" s="46"/>
      <c r="I278" s="46"/>
      <c r="J278" s="48"/>
    </row>
    <row r="279">
      <c r="A279" s="37" t="s">
        <v>240</v>
      </c>
      <c r="B279" s="37">
        <v>67</v>
      </c>
      <c r="C279" s="38" t="s">
        <v>1773</v>
      </c>
      <c r="D279" s="37" t="s">
        <v>245</v>
      </c>
      <c r="E279" s="39" t="s">
        <v>1774</v>
      </c>
      <c r="F279" s="40" t="s">
        <v>290</v>
      </c>
      <c r="G279" s="41">
        <v>16</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ht="30">
      <c r="A281" s="37" t="s">
        <v>246</v>
      </c>
      <c r="B281" s="45"/>
      <c r="C281" s="46"/>
      <c r="D281" s="46"/>
      <c r="E281" s="49" t="s">
        <v>1235</v>
      </c>
      <c r="F281" s="46"/>
      <c r="G281" s="46"/>
      <c r="H281" s="46"/>
      <c r="I281" s="46"/>
      <c r="J281" s="48"/>
    </row>
    <row r="282" ht="150">
      <c r="A282" s="37" t="s">
        <v>248</v>
      </c>
      <c r="B282" s="45"/>
      <c r="C282" s="46"/>
      <c r="D282" s="46"/>
      <c r="E282" s="39" t="s">
        <v>1775</v>
      </c>
      <c r="F282" s="46"/>
      <c r="G282" s="46"/>
      <c r="H282" s="46"/>
      <c r="I282" s="46"/>
      <c r="J282" s="48"/>
    </row>
    <row r="283">
      <c r="A283" s="37" t="s">
        <v>240</v>
      </c>
      <c r="B283" s="37">
        <v>68</v>
      </c>
      <c r="C283" s="38" t="s">
        <v>1776</v>
      </c>
      <c r="D283" s="37" t="s">
        <v>245</v>
      </c>
      <c r="E283" s="39" t="s">
        <v>1777</v>
      </c>
      <c r="F283" s="40" t="s">
        <v>243</v>
      </c>
      <c r="G283" s="41">
        <v>2</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ht="30">
      <c r="A285" s="37" t="s">
        <v>246</v>
      </c>
      <c r="B285" s="45"/>
      <c r="C285" s="46"/>
      <c r="D285" s="46"/>
      <c r="E285" s="49" t="s">
        <v>1235</v>
      </c>
      <c r="F285" s="46"/>
      <c r="G285" s="46"/>
      <c r="H285" s="46"/>
      <c r="I285" s="46"/>
      <c r="J285" s="48"/>
    </row>
    <row r="286" ht="195">
      <c r="A286" s="37" t="s">
        <v>248</v>
      </c>
      <c r="B286" s="45"/>
      <c r="C286" s="46"/>
      <c r="D286" s="46"/>
      <c r="E286" s="39" t="s">
        <v>1778</v>
      </c>
      <c r="F286" s="46"/>
      <c r="G286" s="46"/>
      <c r="H286" s="46"/>
      <c r="I286" s="46"/>
      <c r="J286" s="48"/>
    </row>
    <row r="287">
      <c r="A287" s="37" t="s">
        <v>240</v>
      </c>
      <c r="B287" s="37">
        <v>69</v>
      </c>
      <c r="C287" s="38" t="s">
        <v>1779</v>
      </c>
      <c r="D287" s="37" t="s">
        <v>245</v>
      </c>
      <c r="E287" s="39" t="s">
        <v>1780</v>
      </c>
      <c r="F287" s="40" t="s">
        <v>243</v>
      </c>
      <c r="G287" s="41">
        <v>1</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ht="30">
      <c r="A289" s="37" t="s">
        <v>246</v>
      </c>
      <c r="B289" s="45"/>
      <c r="C289" s="46"/>
      <c r="D289" s="46"/>
      <c r="E289" s="49" t="s">
        <v>1235</v>
      </c>
      <c r="F289" s="46"/>
      <c r="G289" s="46"/>
      <c r="H289" s="46"/>
      <c r="I289" s="46"/>
      <c r="J289" s="48"/>
    </row>
    <row r="290" ht="195">
      <c r="A290" s="37" t="s">
        <v>248</v>
      </c>
      <c r="B290" s="45"/>
      <c r="C290" s="46"/>
      <c r="D290" s="46"/>
      <c r="E290" s="39" t="s">
        <v>1781</v>
      </c>
      <c r="F290" s="46"/>
      <c r="G290" s="46"/>
      <c r="H290" s="46"/>
      <c r="I290" s="46"/>
      <c r="J290" s="48"/>
    </row>
    <row r="291">
      <c r="A291" s="37" t="s">
        <v>240</v>
      </c>
      <c r="B291" s="37">
        <v>70</v>
      </c>
      <c r="C291" s="38" t="s">
        <v>1782</v>
      </c>
      <c r="D291" s="37" t="s">
        <v>245</v>
      </c>
      <c r="E291" s="39" t="s">
        <v>1783</v>
      </c>
      <c r="F291" s="40" t="s">
        <v>243</v>
      </c>
      <c r="G291" s="41">
        <v>1</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c r="A293" s="37" t="s">
        <v>246</v>
      </c>
      <c r="B293" s="45"/>
      <c r="C293" s="46"/>
      <c r="D293" s="46"/>
      <c r="E293" s="49" t="s">
        <v>247</v>
      </c>
      <c r="F293" s="46"/>
      <c r="G293" s="46"/>
      <c r="H293" s="46"/>
      <c r="I293" s="46"/>
      <c r="J293" s="48"/>
    </row>
    <row r="294" ht="180">
      <c r="A294" s="37" t="s">
        <v>248</v>
      </c>
      <c r="B294" s="45"/>
      <c r="C294" s="46"/>
      <c r="D294" s="46"/>
      <c r="E294" s="39" t="s">
        <v>1784</v>
      </c>
      <c r="F294" s="46"/>
      <c r="G294" s="46"/>
      <c r="H294" s="46"/>
      <c r="I294" s="46"/>
      <c r="J294" s="48"/>
    </row>
    <row r="295">
      <c r="A295" s="37" t="s">
        <v>240</v>
      </c>
      <c r="B295" s="37">
        <v>71</v>
      </c>
      <c r="C295" s="38" t="s">
        <v>1785</v>
      </c>
      <c r="D295" s="37" t="s">
        <v>245</v>
      </c>
      <c r="E295" s="39" t="s">
        <v>1786</v>
      </c>
      <c r="F295" s="40" t="s">
        <v>243</v>
      </c>
      <c r="G295" s="41">
        <v>1</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ht="30">
      <c r="A297" s="37" t="s">
        <v>246</v>
      </c>
      <c r="B297" s="45"/>
      <c r="C297" s="46"/>
      <c r="D297" s="46"/>
      <c r="E297" s="49" t="s">
        <v>1235</v>
      </c>
      <c r="F297" s="46"/>
      <c r="G297" s="46"/>
      <c r="H297" s="46"/>
      <c r="I297" s="46"/>
      <c r="J297" s="48"/>
    </row>
    <row r="298" ht="210">
      <c r="A298" s="37" t="s">
        <v>248</v>
      </c>
      <c r="B298" s="45"/>
      <c r="C298" s="46"/>
      <c r="D298" s="46"/>
      <c r="E298" s="39" t="s">
        <v>1787</v>
      </c>
      <c r="F298" s="46"/>
      <c r="G298" s="46"/>
      <c r="H298" s="46"/>
      <c r="I298" s="46"/>
      <c r="J298" s="48"/>
    </row>
    <row r="299">
      <c r="A299" s="37" t="s">
        <v>240</v>
      </c>
      <c r="B299" s="37">
        <v>72</v>
      </c>
      <c r="C299" s="38" t="s">
        <v>1788</v>
      </c>
      <c r="D299" s="37" t="s">
        <v>245</v>
      </c>
      <c r="E299" s="39" t="s">
        <v>1789</v>
      </c>
      <c r="F299" s="40" t="s">
        <v>243</v>
      </c>
      <c r="G299" s="41">
        <v>1</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ht="30">
      <c r="A301" s="37" t="s">
        <v>246</v>
      </c>
      <c r="B301" s="45"/>
      <c r="C301" s="46"/>
      <c r="D301" s="46"/>
      <c r="E301" s="49" t="s">
        <v>1235</v>
      </c>
      <c r="F301" s="46"/>
      <c r="G301" s="46"/>
      <c r="H301" s="46"/>
      <c r="I301" s="46"/>
      <c r="J301" s="48"/>
    </row>
    <row r="302" ht="150">
      <c r="A302" s="37" t="s">
        <v>248</v>
      </c>
      <c r="B302" s="45"/>
      <c r="C302" s="46"/>
      <c r="D302" s="46"/>
      <c r="E302" s="39" t="s">
        <v>1790</v>
      </c>
      <c r="F302" s="46"/>
      <c r="G302" s="46"/>
      <c r="H302" s="46"/>
      <c r="I302" s="46"/>
      <c r="J302" s="48"/>
    </row>
    <row r="303" ht="30">
      <c r="A303" s="37" t="s">
        <v>240</v>
      </c>
      <c r="B303" s="37">
        <v>73</v>
      </c>
      <c r="C303" s="38" t="s">
        <v>1791</v>
      </c>
      <c r="D303" s="37" t="s">
        <v>245</v>
      </c>
      <c r="E303" s="39" t="s">
        <v>1792</v>
      </c>
      <c r="F303" s="40" t="s">
        <v>243</v>
      </c>
      <c r="G303" s="41">
        <v>1</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ht="30">
      <c r="A305" s="37" t="s">
        <v>246</v>
      </c>
      <c r="B305" s="45"/>
      <c r="C305" s="46"/>
      <c r="D305" s="46"/>
      <c r="E305" s="49" t="s">
        <v>1235</v>
      </c>
      <c r="F305" s="46"/>
      <c r="G305" s="46"/>
      <c r="H305" s="46"/>
      <c r="I305" s="46"/>
      <c r="J305" s="48"/>
    </row>
    <row r="306" ht="270">
      <c r="A306" s="37" t="s">
        <v>248</v>
      </c>
      <c r="B306" s="45"/>
      <c r="C306" s="46"/>
      <c r="D306" s="46"/>
      <c r="E306" s="39" t="s">
        <v>1793</v>
      </c>
      <c r="F306" s="46"/>
      <c r="G306" s="46"/>
      <c r="H306" s="46"/>
      <c r="I306" s="46"/>
      <c r="J306" s="48"/>
    </row>
    <row r="307">
      <c r="A307" s="37" t="s">
        <v>240</v>
      </c>
      <c r="B307" s="37">
        <v>74</v>
      </c>
      <c r="C307" s="38" t="s">
        <v>1794</v>
      </c>
      <c r="D307" s="37" t="s">
        <v>245</v>
      </c>
      <c r="E307" s="39" t="s">
        <v>1795</v>
      </c>
      <c r="F307" s="40" t="s">
        <v>243</v>
      </c>
      <c r="G307" s="41">
        <v>1</v>
      </c>
      <c r="H307" s="42">
        <v>0</v>
      </c>
      <c r="I307" s="43">
        <f>ROUND(G307*H307,P4)</f>
        <v>0</v>
      </c>
      <c r="J307" s="37"/>
      <c r="O307" s="44">
        <f>I307*0.21</f>
        <v>0</v>
      </c>
      <c r="P307">
        <v>3</v>
      </c>
    </row>
    <row r="308">
      <c r="A308" s="37" t="s">
        <v>244</v>
      </c>
      <c r="B308" s="45"/>
      <c r="C308" s="46"/>
      <c r="D308" s="46"/>
      <c r="E308" s="47" t="s">
        <v>245</v>
      </c>
      <c r="F308" s="46"/>
      <c r="G308" s="46"/>
      <c r="H308" s="46"/>
      <c r="I308" s="46"/>
      <c r="J308" s="48"/>
    </row>
    <row r="309" ht="30">
      <c r="A309" s="37" t="s">
        <v>246</v>
      </c>
      <c r="B309" s="45"/>
      <c r="C309" s="46"/>
      <c r="D309" s="46"/>
      <c r="E309" s="49" t="s">
        <v>1235</v>
      </c>
      <c r="F309" s="46"/>
      <c r="G309" s="46"/>
      <c r="H309" s="46"/>
      <c r="I309" s="46"/>
      <c r="J309" s="48"/>
    </row>
    <row r="310" ht="270">
      <c r="A310" s="37" t="s">
        <v>248</v>
      </c>
      <c r="B310" s="45"/>
      <c r="C310" s="46"/>
      <c r="D310" s="46"/>
      <c r="E310" s="39" t="s">
        <v>1796</v>
      </c>
      <c r="F310" s="46"/>
      <c r="G310" s="46"/>
      <c r="H310" s="46"/>
      <c r="I310" s="46"/>
      <c r="J310" s="48"/>
    </row>
    <row r="311">
      <c r="A311" s="37" t="s">
        <v>240</v>
      </c>
      <c r="B311" s="37">
        <v>75</v>
      </c>
      <c r="C311" s="38" t="s">
        <v>1797</v>
      </c>
      <c r="D311" s="37" t="s">
        <v>245</v>
      </c>
      <c r="E311" s="39" t="s">
        <v>1798</v>
      </c>
      <c r="F311" s="40" t="s">
        <v>243</v>
      </c>
      <c r="G311" s="41">
        <v>1</v>
      </c>
      <c r="H311" s="42">
        <v>0</v>
      </c>
      <c r="I311" s="43">
        <f>ROUND(G311*H311,P4)</f>
        <v>0</v>
      </c>
      <c r="J311" s="37"/>
      <c r="O311" s="44">
        <f>I311*0.21</f>
        <v>0</v>
      </c>
      <c r="P311">
        <v>3</v>
      </c>
    </row>
    <row r="312">
      <c r="A312" s="37" t="s">
        <v>244</v>
      </c>
      <c r="B312" s="45"/>
      <c r="C312" s="46"/>
      <c r="D312" s="46"/>
      <c r="E312" s="47" t="s">
        <v>245</v>
      </c>
      <c r="F312" s="46"/>
      <c r="G312" s="46"/>
      <c r="H312" s="46"/>
      <c r="I312" s="46"/>
      <c r="J312" s="48"/>
    </row>
    <row r="313" ht="30">
      <c r="A313" s="37" t="s">
        <v>246</v>
      </c>
      <c r="B313" s="45"/>
      <c r="C313" s="46"/>
      <c r="D313" s="46"/>
      <c r="E313" s="49" t="s">
        <v>1235</v>
      </c>
      <c r="F313" s="46"/>
      <c r="G313" s="46"/>
      <c r="H313" s="46"/>
      <c r="I313" s="46"/>
      <c r="J313" s="48"/>
    </row>
    <row r="314" ht="270">
      <c r="A314" s="37" t="s">
        <v>248</v>
      </c>
      <c r="B314" s="45"/>
      <c r="C314" s="46"/>
      <c r="D314" s="46"/>
      <c r="E314" s="39" t="s">
        <v>1799</v>
      </c>
      <c r="F314" s="46"/>
      <c r="G314" s="46"/>
      <c r="H314" s="46"/>
      <c r="I314" s="46"/>
      <c r="J314" s="48"/>
    </row>
    <row r="315">
      <c r="A315" s="37" t="s">
        <v>240</v>
      </c>
      <c r="B315" s="37">
        <v>76</v>
      </c>
      <c r="C315" s="38" t="s">
        <v>1800</v>
      </c>
      <c r="D315" s="37" t="s">
        <v>245</v>
      </c>
      <c r="E315" s="39" t="s">
        <v>1801</v>
      </c>
      <c r="F315" s="40" t="s">
        <v>243</v>
      </c>
      <c r="G315" s="41">
        <v>1</v>
      </c>
      <c r="H315" s="42">
        <v>0</v>
      </c>
      <c r="I315" s="43">
        <f>ROUND(G315*H315,P4)</f>
        <v>0</v>
      </c>
      <c r="J315" s="37"/>
      <c r="O315" s="44">
        <f>I315*0.21</f>
        <v>0</v>
      </c>
      <c r="P315">
        <v>3</v>
      </c>
    </row>
    <row r="316">
      <c r="A316" s="37" t="s">
        <v>244</v>
      </c>
      <c r="B316" s="45"/>
      <c r="C316" s="46"/>
      <c r="D316" s="46"/>
      <c r="E316" s="47" t="s">
        <v>245</v>
      </c>
      <c r="F316" s="46"/>
      <c r="G316" s="46"/>
      <c r="H316" s="46"/>
      <c r="I316" s="46"/>
      <c r="J316" s="48"/>
    </row>
    <row r="317" ht="30">
      <c r="A317" s="37" t="s">
        <v>246</v>
      </c>
      <c r="B317" s="45"/>
      <c r="C317" s="46"/>
      <c r="D317" s="46"/>
      <c r="E317" s="49" t="s">
        <v>1235</v>
      </c>
      <c r="F317" s="46"/>
      <c r="G317" s="46"/>
      <c r="H317" s="46"/>
      <c r="I317" s="46"/>
      <c r="J317" s="48"/>
    </row>
    <row r="318" ht="270">
      <c r="A318" s="37" t="s">
        <v>248</v>
      </c>
      <c r="B318" s="45"/>
      <c r="C318" s="46"/>
      <c r="D318" s="46"/>
      <c r="E318" s="39" t="s">
        <v>1802</v>
      </c>
      <c r="F318" s="46"/>
      <c r="G318" s="46"/>
      <c r="H318" s="46"/>
      <c r="I318" s="46"/>
      <c r="J318" s="48"/>
    </row>
    <row r="319">
      <c r="A319" s="37" t="s">
        <v>240</v>
      </c>
      <c r="B319" s="37">
        <v>77</v>
      </c>
      <c r="C319" s="38" t="s">
        <v>1803</v>
      </c>
      <c r="D319" s="37" t="s">
        <v>245</v>
      </c>
      <c r="E319" s="39" t="s">
        <v>1804</v>
      </c>
      <c r="F319" s="40" t="s">
        <v>243</v>
      </c>
      <c r="G319" s="41">
        <v>1</v>
      </c>
      <c r="H319" s="42">
        <v>0</v>
      </c>
      <c r="I319" s="43">
        <f>ROUND(G319*H319,P4)</f>
        <v>0</v>
      </c>
      <c r="J319" s="37"/>
      <c r="O319" s="44">
        <f>I319*0.21</f>
        <v>0</v>
      </c>
      <c r="P319">
        <v>3</v>
      </c>
    </row>
    <row r="320">
      <c r="A320" s="37" t="s">
        <v>244</v>
      </c>
      <c r="B320" s="45"/>
      <c r="C320" s="46"/>
      <c r="D320" s="46"/>
      <c r="E320" s="47" t="s">
        <v>245</v>
      </c>
      <c r="F320" s="46"/>
      <c r="G320" s="46"/>
      <c r="H320" s="46"/>
      <c r="I320" s="46"/>
      <c r="J320" s="48"/>
    </row>
    <row r="321" ht="30">
      <c r="A321" s="37" t="s">
        <v>246</v>
      </c>
      <c r="B321" s="45"/>
      <c r="C321" s="46"/>
      <c r="D321" s="46"/>
      <c r="E321" s="49" t="s">
        <v>1235</v>
      </c>
      <c r="F321" s="46"/>
      <c r="G321" s="46"/>
      <c r="H321" s="46"/>
      <c r="I321" s="46"/>
      <c r="J321" s="48"/>
    </row>
    <row r="322" ht="270">
      <c r="A322" s="37" t="s">
        <v>248</v>
      </c>
      <c r="B322" s="45"/>
      <c r="C322" s="46"/>
      <c r="D322" s="46"/>
      <c r="E322" s="39" t="s">
        <v>1805</v>
      </c>
      <c r="F322" s="46"/>
      <c r="G322" s="46"/>
      <c r="H322" s="46"/>
      <c r="I322" s="46"/>
      <c r="J322" s="48"/>
    </row>
    <row r="323">
      <c r="A323" s="37" t="s">
        <v>240</v>
      </c>
      <c r="B323" s="37">
        <v>78</v>
      </c>
      <c r="C323" s="38" t="s">
        <v>1806</v>
      </c>
      <c r="D323" s="37" t="s">
        <v>245</v>
      </c>
      <c r="E323" s="39" t="s">
        <v>1807</v>
      </c>
      <c r="F323" s="40" t="s">
        <v>243</v>
      </c>
      <c r="G323" s="41">
        <v>1</v>
      </c>
      <c r="H323" s="42">
        <v>0</v>
      </c>
      <c r="I323" s="43">
        <f>ROUND(G323*H323,P4)</f>
        <v>0</v>
      </c>
      <c r="J323" s="37"/>
      <c r="O323" s="44">
        <f>I323*0.21</f>
        <v>0</v>
      </c>
      <c r="P323">
        <v>3</v>
      </c>
    </row>
    <row r="324">
      <c r="A324" s="37" t="s">
        <v>244</v>
      </c>
      <c r="B324" s="45"/>
      <c r="C324" s="46"/>
      <c r="D324" s="46"/>
      <c r="E324" s="47" t="s">
        <v>245</v>
      </c>
      <c r="F324" s="46"/>
      <c r="G324" s="46"/>
      <c r="H324" s="46"/>
      <c r="I324" s="46"/>
      <c r="J324" s="48"/>
    </row>
    <row r="325" ht="30">
      <c r="A325" s="37" t="s">
        <v>246</v>
      </c>
      <c r="B325" s="45"/>
      <c r="C325" s="46"/>
      <c r="D325" s="46"/>
      <c r="E325" s="49" t="s">
        <v>1235</v>
      </c>
      <c r="F325" s="46"/>
      <c r="G325" s="46"/>
      <c r="H325" s="46"/>
      <c r="I325" s="46"/>
      <c r="J325" s="48"/>
    </row>
    <row r="326" ht="270">
      <c r="A326" s="37" t="s">
        <v>248</v>
      </c>
      <c r="B326" s="45"/>
      <c r="C326" s="46"/>
      <c r="D326" s="46"/>
      <c r="E326" s="39" t="s">
        <v>1808</v>
      </c>
      <c r="F326" s="46"/>
      <c r="G326" s="46"/>
      <c r="H326" s="46"/>
      <c r="I326" s="46"/>
      <c r="J326" s="48"/>
    </row>
    <row r="327" ht="30">
      <c r="A327" s="37" t="s">
        <v>240</v>
      </c>
      <c r="B327" s="37">
        <v>79</v>
      </c>
      <c r="C327" s="38" t="s">
        <v>1809</v>
      </c>
      <c r="D327" s="37" t="s">
        <v>245</v>
      </c>
      <c r="E327" s="39" t="s">
        <v>1810</v>
      </c>
      <c r="F327" s="40" t="s">
        <v>243</v>
      </c>
      <c r="G327" s="41">
        <v>1</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ht="30">
      <c r="A329" s="37" t="s">
        <v>246</v>
      </c>
      <c r="B329" s="45"/>
      <c r="C329" s="46"/>
      <c r="D329" s="46"/>
      <c r="E329" s="49" t="s">
        <v>1235</v>
      </c>
      <c r="F329" s="46"/>
      <c r="G329" s="46"/>
      <c r="H329" s="46"/>
      <c r="I329" s="46"/>
      <c r="J329" s="48"/>
    </row>
    <row r="330" ht="270">
      <c r="A330" s="37" t="s">
        <v>248</v>
      </c>
      <c r="B330" s="45"/>
      <c r="C330" s="46"/>
      <c r="D330" s="46"/>
      <c r="E330" s="39" t="s">
        <v>1811</v>
      </c>
      <c r="F330" s="46"/>
      <c r="G330" s="46"/>
      <c r="H330" s="46"/>
      <c r="I330" s="46"/>
      <c r="J330" s="48"/>
    </row>
    <row r="331">
      <c r="A331" s="37" t="s">
        <v>240</v>
      </c>
      <c r="B331" s="37">
        <v>80</v>
      </c>
      <c r="C331" s="38" t="s">
        <v>1812</v>
      </c>
      <c r="D331" s="37" t="s">
        <v>245</v>
      </c>
      <c r="E331" s="39" t="s">
        <v>1813</v>
      </c>
      <c r="F331" s="40" t="s">
        <v>243</v>
      </c>
      <c r="G331" s="41">
        <v>1</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ht="30">
      <c r="A333" s="37" t="s">
        <v>246</v>
      </c>
      <c r="B333" s="45"/>
      <c r="C333" s="46"/>
      <c r="D333" s="46"/>
      <c r="E333" s="49" t="s">
        <v>1235</v>
      </c>
      <c r="F333" s="46"/>
      <c r="G333" s="46"/>
      <c r="H333" s="46"/>
      <c r="I333" s="46"/>
      <c r="J333" s="48"/>
    </row>
    <row r="334" ht="270">
      <c r="A334" s="37" t="s">
        <v>248</v>
      </c>
      <c r="B334" s="45"/>
      <c r="C334" s="46"/>
      <c r="D334" s="46"/>
      <c r="E334" s="39" t="s">
        <v>1814</v>
      </c>
      <c r="F334" s="46"/>
      <c r="G334" s="46"/>
      <c r="H334" s="46"/>
      <c r="I334" s="46"/>
      <c r="J334" s="48"/>
    </row>
    <row r="335">
      <c r="A335" s="37" t="s">
        <v>240</v>
      </c>
      <c r="B335" s="37">
        <v>81</v>
      </c>
      <c r="C335" s="38" t="s">
        <v>1254</v>
      </c>
      <c r="D335" s="37" t="s">
        <v>245</v>
      </c>
      <c r="E335" s="39" t="s">
        <v>1255</v>
      </c>
      <c r="F335" s="40" t="s">
        <v>243</v>
      </c>
      <c r="G335" s="41">
        <v>2</v>
      </c>
      <c r="H335" s="42">
        <v>0</v>
      </c>
      <c r="I335" s="43">
        <f>ROUND(G335*H335,P4)</f>
        <v>0</v>
      </c>
      <c r="J335" s="37"/>
      <c r="O335" s="44">
        <f>I335*0.21</f>
        <v>0</v>
      </c>
      <c r="P335">
        <v>3</v>
      </c>
    </row>
    <row r="336">
      <c r="A336" s="37" t="s">
        <v>244</v>
      </c>
      <c r="B336" s="45"/>
      <c r="C336" s="46"/>
      <c r="D336" s="46"/>
      <c r="E336" s="47" t="s">
        <v>245</v>
      </c>
      <c r="F336" s="46"/>
      <c r="G336" s="46"/>
      <c r="H336" s="46"/>
      <c r="I336" s="46"/>
      <c r="J336" s="48"/>
    </row>
    <row r="337" ht="30">
      <c r="A337" s="37" t="s">
        <v>246</v>
      </c>
      <c r="B337" s="45"/>
      <c r="C337" s="46"/>
      <c r="D337" s="46"/>
      <c r="E337" s="49" t="s">
        <v>1235</v>
      </c>
      <c r="F337" s="46"/>
      <c r="G337" s="46"/>
      <c r="H337" s="46"/>
      <c r="I337" s="46"/>
      <c r="J337" s="48"/>
    </row>
    <row r="338" ht="180">
      <c r="A338" s="37" t="s">
        <v>248</v>
      </c>
      <c r="B338" s="45"/>
      <c r="C338" s="46"/>
      <c r="D338" s="46"/>
      <c r="E338" s="39" t="s">
        <v>488</v>
      </c>
      <c r="F338" s="46"/>
      <c r="G338" s="46"/>
      <c r="H338" s="46"/>
      <c r="I338" s="46"/>
      <c r="J338" s="48"/>
    </row>
    <row r="339">
      <c r="A339" s="37" t="s">
        <v>240</v>
      </c>
      <c r="B339" s="37">
        <v>82</v>
      </c>
      <c r="C339" s="38" t="s">
        <v>1256</v>
      </c>
      <c r="D339" s="37" t="s">
        <v>245</v>
      </c>
      <c r="E339" s="39" t="s">
        <v>1257</v>
      </c>
      <c r="F339" s="40" t="s">
        <v>243</v>
      </c>
      <c r="G339" s="41">
        <v>2</v>
      </c>
      <c r="H339" s="42">
        <v>0</v>
      </c>
      <c r="I339" s="43">
        <f>ROUND(G339*H339,P4)</f>
        <v>0</v>
      </c>
      <c r="J339" s="37"/>
      <c r="O339" s="44">
        <f>I339*0.21</f>
        <v>0</v>
      </c>
      <c r="P339">
        <v>3</v>
      </c>
    </row>
    <row r="340">
      <c r="A340" s="37" t="s">
        <v>244</v>
      </c>
      <c r="B340" s="45"/>
      <c r="C340" s="46"/>
      <c r="D340" s="46"/>
      <c r="E340" s="47" t="s">
        <v>245</v>
      </c>
      <c r="F340" s="46"/>
      <c r="G340" s="46"/>
      <c r="H340" s="46"/>
      <c r="I340" s="46"/>
      <c r="J340" s="48"/>
    </row>
    <row r="341" ht="30">
      <c r="A341" s="37" t="s">
        <v>246</v>
      </c>
      <c r="B341" s="45"/>
      <c r="C341" s="46"/>
      <c r="D341" s="46"/>
      <c r="E341" s="49" t="s">
        <v>1235</v>
      </c>
      <c r="F341" s="46"/>
      <c r="G341" s="46"/>
      <c r="H341" s="46"/>
      <c r="I341" s="46"/>
      <c r="J341" s="48"/>
    </row>
    <row r="342" ht="150">
      <c r="A342" s="37" t="s">
        <v>248</v>
      </c>
      <c r="B342" s="45"/>
      <c r="C342" s="46"/>
      <c r="D342" s="46"/>
      <c r="E342" s="39" t="s">
        <v>379</v>
      </c>
      <c r="F342" s="46"/>
      <c r="G342" s="46"/>
      <c r="H342" s="46"/>
      <c r="I342" s="46"/>
      <c r="J342" s="48"/>
    </row>
    <row r="343">
      <c r="A343" s="31" t="s">
        <v>237</v>
      </c>
      <c r="B343" s="32"/>
      <c r="C343" s="33" t="s">
        <v>1258</v>
      </c>
      <c r="D343" s="34"/>
      <c r="E343" s="31" t="s">
        <v>1259</v>
      </c>
      <c r="F343" s="34"/>
      <c r="G343" s="34"/>
      <c r="H343" s="34"/>
      <c r="I343" s="35">
        <f>SUMIFS(I344:I347,A344:A347,"P")</f>
        <v>0</v>
      </c>
      <c r="J343" s="36"/>
    </row>
    <row r="344">
      <c r="A344" s="37" t="s">
        <v>240</v>
      </c>
      <c r="B344" s="37">
        <v>83</v>
      </c>
      <c r="C344" s="38" t="s">
        <v>1815</v>
      </c>
      <c r="D344" s="37" t="s">
        <v>245</v>
      </c>
      <c r="E344" s="39" t="s">
        <v>1816</v>
      </c>
      <c r="F344" s="40" t="s">
        <v>243</v>
      </c>
      <c r="G344" s="41">
        <v>4</v>
      </c>
      <c r="H344" s="42">
        <v>0</v>
      </c>
      <c r="I344" s="43">
        <f>ROUND(G344*H344,P4)</f>
        <v>0</v>
      </c>
      <c r="J344" s="37"/>
      <c r="O344" s="44">
        <f>I344*0.21</f>
        <v>0</v>
      </c>
      <c r="P344">
        <v>3</v>
      </c>
    </row>
    <row r="345">
      <c r="A345" s="37" t="s">
        <v>244</v>
      </c>
      <c r="B345" s="45"/>
      <c r="C345" s="46"/>
      <c r="D345" s="46"/>
      <c r="E345" s="39" t="s">
        <v>1816</v>
      </c>
      <c r="F345" s="46"/>
      <c r="G345" s="46"/>
      <c r="H345" s="46"/>
      <c r="I345" s="46"/>
      <c r="J345" s="48"/>
    </row>
    <row r="346" ht="30">
      <c r="A346" s="37" t="s">
        <v>246</v>
      </c>
      <c r="B346" s="45"/>
      <c r="C346" s="46"/>
      <c r="D346" s="46"/>
      <c r="E346" s="49" t="s">
        <v>1235</v>
      </c>
      <c r="F346" s="46"/>
      <c r="G346" s="46"/>
      <c r="H346" s="46"/>
      <c r="I346" s="46"/>
      <c r="J346" s="48"/>
    </row>
    <row r="347" ht="240">
      <c r="A347" s="37" t="s">
        <v>248</v>
      </c>
      <c r="B347" s="50"/>
      <c r="C347" s="51"/>
      <c r="D347" s="51"/>
      <c r="E347" s="39" t="s">
        <v>1817</v>
      </c>
      <c r="F347" s="51"/>
      <c r="G347" s="51"/>
      <c r="H347" s="51"/>
      <c r="I347" s="51"/>
      <c r="J347" s="52"/>
    </row>
  </sheetData>
  <sheetProtection sheet="1" objects="1" scenarios="1" spinCount="100000" saltValue="MVjD9x57D004xq3iP9OLHc9nBZado1q1XntEHUPd5MnK6M/GSZ6NobAqCM765xw4w+CbQ1AZXZNPuV3WvXSlEg==" hashValue="cKHQtH7OUxXM683QxYPk35f7zj19DCITdwrIPm7BlTUwocgGLuQep6bvCUSgq77aMFsLnAWFhIJtMcw2h0T1I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1818</v>
      </c>
      <c r="I3" s="25">
        <f>SUMIFS(I9:I185,A9:A185,"SD")</f>
        <v>0</v>
      </c>
      <c r="J3" s="19"/>
      <c r="O3">
        <v>0</v>
      </c>
      <c r="P3">
        <v>2</v>
      </c>
    </row>
    <row r="4">
      <c r="A4" s="3" t="s">
        <v>222</v>
      </c>
      <c r="B4" s="20" t="s">
        <v>223</v>
      </c>
      <c r="C4" s="21" t="s">
        <v>41</v>
      </c>
      <c r="D4" s="22"/>
      <c r="E4" s="23" t="s">
        <v>42</v>
      </c>
      <c r="F4" s="17"/>
      <c r="G4" s="17"/>
      <c r="H4" s="17"/>
      <c r="I4" s="17"/>
      <c r="J4" s="19"/>
      <c r="O4">
        <v>0.14999999999999999</v>
      </c>
      <c r="P4">
        <v>2</v>
      </c>
    </row>
    <row r="5" ht="30">
      <c r="A5" s="3" t="s">
        <v>224</v>
      </c>
      <c r="B5" s="20" t="s">
        <v>225</v>
      </c>
      <c r="C5" s="21" t="s">
        <v>1818</v>
      </c>
      <c r="D5" s="22"/>
      <c r="E5" s="23" t="s">
        <v>46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1819</v>
      </c>
      <c r="F9" s="34"/>
      <c r="G9" s="34"/>
      <c r="H9" s="34"/>
      <c r="I9" s="35">
        <f>SUMIFS(I10:I185,A10:A185,"P")</f>
        <v>0</v>
      </c>
      <c r="J9" s="36"/>
    </row>
    <row r="10">
      <c r="A10" s="37" t="s">
        <v>240</v>
      </c>
      <c r="B10" s="37">
        <v>1</v>
      </c>
      <c r="C10" s="38" t="s">
        <v>1820</v>
      </c>
      <c r="D10" s="37" t="s">
        <v>238</v>
      </c>
      <c r="E10" s="39" t="s">
        <v>1821</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05">
      <c r="A13" s="37" t="s">
        <v>248</v>
      </c>
      <c r="B13" s="45"/>
      <c r="C13" s="46"/>
      <c r="D13" s="46"/>
      <c r="E13" s="39" t="s">
        <v>1822</v>
      </c>
      <c r="F13" s="46"/>
      <c r="G13" s="46"/>
      <c r="H13" s="46"/>
      <c r="I13" s="46"/>
      <c r="J13" s="48"/>
    </row>
    <row r="14">
      <c r="A14" s="37" t="s">
        <v>240</v>
      </c>
      <c r="B14" s="37">
        <v>2</v>
      </c>
      <c r="C14" s="38" t="s">
        <v>1823</v>
      </c>
      <c r="D14" s="37" t="s">
        <v>238</v>
      </c>
      <c r="E14" s="39" t="s">
        <v>1824</v>
      </c>
      <c r="F14" s="40" t="s">
        <v>309</v>
      </c>
      <c r="G14" s="41">
        <v>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247</v>
      </c>
      <c r="F16" s="46"/>
      <c r="G16" s="46"/>
      <c r="H16" s="46"/>
      <c r="I16" s="46"/>
      <c r="J16" s="48"/>
    </row>
    <row r="17" ht="60">
      <c r="A17" s="37" t="s">
        <v>248</v>
      </c>
      <c r="B17" s="45"/>
      <c r="C17" s="46"/>
      <c r="D17" s="46"/>
      <c r="E17" s="39" t="s">
        <v>1825</v>
      </c>
      <c r="F17" s="46"/>
      <c r="G17" s="46"/>
      <c r="H17" s="46"/>
      <c r="I17" s="46"/>
      <c r="J17" s="48"/>
    </row>
    <row r="18">
      <c r="A18" s="37" t="s">
        <v>240</v>
      </c>
      <c r="B18" s="37">
        <v>3</v>
      </c>
      <c r="C18" s="38" t="s">
        <v>1826</v>
      </c>
      <c r="D18" s="37" t="s">
        <v>238</v>
      </c>
      <c r="E18" s="39" t="s">
        <v>1827</v>
      </c>
      <c r="F18" s="40" t="s">
        <v>339</v>
      </c>
      <c r="G18" s="41">
        <v>19.5</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1828</v>
      </c>
      <c r="F20" s="46"/>
      <c r="G20" s="46"/>
      <c r="H20" s="46"/>
      <c r="I20" s="46"/>
      <c r="J20" s="48"/>
    </row>
    <row r="21" ht="409.5">
      <c r="A21" s="37" t="s">
        <v>248</v>
      </c>
      <c r="B21" s="45"/>
      <c r="C21" s="46"/>
      <c r="D21" s="46"/>
      <c r="E21" s="39" t="s">
        <v>666</v>
      </c>
      <c r="F21" s="46"/>
      <c r="G21" s="46"/>
      <c r="H21" s="46"/>
      <c r="I21" s="46"/>
      <c r="J21" s="48"/>
    </row>
    <row r="22">
      <c r="A22" s="37" t="s">
        <v>240</v>
      </c>
      <c r="B22" s="37">
        <v>4</v>
      </c>
      <c r="C22" s="38" t="s">
        <v>1826</v>
      </c>
      <c r="D22" s="37" t="s">
        <v>320</v>
      </c>
      <c r="E22" s="39" t="s">
        <v>1827</v>
      </c>
      <c r="F22" s="40" t="s">
        <v>339</v>
      </c>
      <c r="G22" s="41">
        <v>390</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1829</v>
      </c>
      <c r="F24" s="46"/>
      <c r="G24" s="46"/>
      <c r="H24" s="46"/>
      <c r="I24" s="46"/>
      <c r="J24" s="48"/>
    </row>
    <row r="25" ht="409.5">
      <c r="A25" s="37" t="s">
        <v>248</v>
      </c>
      <c r="B25" s="45"/>
      <c r="C25" s="46"/>
      <c r="D25" s="46"/>
      <c r="E25" s="39" t="s">
        <v>666</v>
      </c>
      <c r="F25" s="46"/>
      <c r="G25" s="46"/>
      <c r="H25" s="46"/>
      <c r="I25" s="46"/>
      <c r="J25" s="48"/>
    </row>
    <row r="26">
      <c r="A26" s="37" t="s">
        <v>240</v>
      </c>
      <c r="B26" s="37">
        <v>5</v>
      </c>
      <c r="C26" s="38" t="s">
        <v>1830</v>
      </c>
      <c r="D26" s="37" t="s">
        <v>238</v>
      </c>
      <c r="E26" s="39" t="s">
        <v>1831</v>
      </c>
      <c r="F26" s="40" t="s">
        <v>354</v>
      </c>
      <c r="G26" s="41">
        <v>45</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1832</v>
      </c>
      <c r="F28" s="46"/>
      <c r="G28" s="46"/>
      <c r="H28" s="46"/>
      <c r="I28" s="46"/>
      <c r="J28" s="48"/>
    </row>
    <row r="29" ht="90">
      <c r="A29" s="37" t="s">
        <v>248</v>
      </c>
      <c r="B29" s="45"/>
      <c r="C29" s="46"/>
      <c r="D29" s="46"/>
      <c r="E29" s="39" t="s">
        <v>427</v>
      </c>
      <c r="F29" s="46"/>
      <c r="G29" s="46"/>
      <c r="H29" s="46"/>
      <c r="I29" s="46"/>
      <c r="J29" s="48"/>
    </row>
    <row r="30">
      <c r="A30" s="37" t="s">
        <v>240</v>
      </c>
      <c r="B30" s="37">
        <v>6</v>
      </c>
      <c r="C30" s="38" t="s">
        <v>344</v>
      </c>
      <c r="D30" s="37" t="s">
        <v>238</v>
      </c>
      <c r="E30" s="39" t="s">
        <v>345</v>
      </c>
      <c r="F30" s="40" t="s">
        <v>339</v>
      </c>
      <c r="G30" s="41">
        <v>19.5</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1828</v>
      </c>
      <c r="F32" s="46"/>
      <c r="G32" s="46"/>
      <c r="H32" s="46"/>
      <c r="I32" s="46"/>
      <c r="J32" s="48"/>
    </row>
    <row r="33" ht="330">
      <c r="A33" s="37" t="s">
        <v>248</v>
      </c>
      <c r="B33" s="45"/>
      <c r="C33" s="46"/>
      <c r="D33" s="46"/>
      <c r="E33" s="39" t="s">
        <v>347</v>
      </c>
      <c r="F33" s="46"/>
      <c r="G33" s="46"/>
      <c r="H33" s="46"/>
      <c r="I33" s="46"/>
      <c r="J33" s="48"/>
    </row>
    <row r="34">
      <c r="A34" s="37" t="s">
        <v>240</v>
      </c>
      <c r="B34" s="37">
        <v>7</v>
      </c>
      <c r="C34" s="38" t="s">
        <v>344</v>
      </c>
      <c r="D34" s="37" t="s">
        <v>320</v>
      </c>
      <c r="E34" s="39" t="s">
        <v>345</v>
      </c>
      <c r="F34" s="40" t="s">
        <v>339</v>
      </c>
      <c r="G34" s="41">
        <v>390</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1829</v>
      </c>
      <c r="F36" s="46"/>
      <c r="G36" s="46"/>
      <c r="H36" s="46"/>
      <c r="I36" s="46"/>
      <c r="J36" s="48"/>
    </row>
    <row r="37" ht="330">
      <c r="A37" s="37" t="s">
        <v>248</v>
      </c>
      <c r="B37" s="45"/>
      <c r="C37" s="46"/>
      <c r="D37" s="46"/>
      <c r="E37" s="39" t="s">
        <v>347</v>
      </c>
      <c r="F37" s="46"/>
      <c r="G37" s="46"/>
      <c r="H37" s="46"/>
      <c r="I37" s="46"/>
      <c r="J37" s="48"/>
    </row>
    <row r="38">
      <c r="A38" s="37" t="s">
        <v>240</v>
      </c>
      <c r="B38" s="37">
        <v>8</v>
      </c>
      <c r="C38" s="38" t="s">
        <v>1833</v>
      </c>
      <c r="D38" s="37" t="s">
        <v>238</v>
      </c>
      <c r="E38" s="39" t="s">
        <v>1834</v>
      </c>
      <c r="F38" s="40" t="s">
        <v>339</v>
      </c>
      <c r="G38" s="41">
        <v>4</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253</v>
      </c>
      <c r="F40" s="46"/>
      <c r="G40" s="46"/>
      <c r="H40" s="46"/>
      <c r="I40" s="46"/>
      <c r="J40" s="48"/>
    </row>
    <row r="41" ht="409.5">
      <c r="A41" s="37" t="s">
        <v>248</v>
      </c>
      <c r="B41" s="45"/>
      <c r="C41" s="46"/>
      <c r="D41" s="46"/>
      <c r="E41" s="39" t="s">
        <v>1835</v>
      </c>
      <c r="F41" s="46"/>
      <c r="G41" s="46"/>
      <c r="H41" s="46"/>
      <c r="I41" s="46"/>
      <c r="J41" s="48"/>
    </row>
    <row r="42">
      <c r="A42" s="37" t="s">
        <v>240</v>
      </c>
      <c r="B42" s="37">
        <v>9</v>
      </c>
      <c r="C42" s="38" t="s">
        <v>1836</v>
      </c>
      <c r="D42" s="37" t="s">
        <v>238</v>
      </c>
      <c r="E42" s="39" t="s">
        <v>1837</v>
      </c>
      <c r="F42" s="40" t="s">
        <v>339</v>
      </c>
      <c r="G42" s="41">
        <v>720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1838</v>
      </c>
      <c r="F44" s="46"/>
      <c r="G44" s="46"/>
      <c r="H44" s="46"/>
      <c r="I44" s="46"/>
      <c r="J44" s="48"/>
    </row>
    <row r="45" ht="105">
      <c r="A45" s="37" t="s">
        <v>248</v>
      </c>
      <c r="B45" s="45"/>
      <c r="C45" s="46"/>
      <c r="D45" s="46"/>
      <c r="E45" s="39" t="s">
        <v>1839</v>
      </c>
      <c r="F45" s="46"/>
      <c r="G45" s="46"/>
      <c r="H45" s="46"/>
      <c r="I45" s="46"/>
      <c r="J45" s="48"/>
    </row>
    <row r="46" ht="30">
      <c r="A46" s="37" t="s">
        <v>240</v>
      </c>
      <c r="B46" s="37">
        <v>10</v>
      </c>
      <c r="C46" s="38" t="s">
        <v>672</v>
      </c>
      <c r="D46" s="37" t="s">
        <v>238</v>
      </c>
      <c r="E46" s="39" t="s">
        <v>673</v>
      </c>
      <c r="F46" s="40" t="s">
        <v>243</v>
      </c>
      <c r="G46" s="41">
        <v>20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463</v>
      </c>
      <c r="F48" s="46"/>
      <c r="G48" s="46"/>
      <c r="H48" s="46"/>
      <c r="I48" s="46"/>
      <c r="J48" s="48"/>
    </row>
    <row r="49" ht="90">
      <c r="A49" s="37" t="s">
        <v>248</v>
      </c>
      <c r="B49" s="45"/>
      <c r="C49" s="46"/>
      <c r="D49" s="46"/>
      <c r="E49" s="39" t="s">
        <v>351</v>
      </c>
      <c r="F49" s="46"/>
      <c r="G49" s="46"/>
      <c r="H49" s="46"/>
      <c r="I49" s="46"/>
      <c r="J49" s="48"/>
    </row>
    <row r="50">
      <c r="A50" s="37" t="s">
        <v>240</v>
      </c>
      <c r="B50" s="37">
        <v>11</v>
      </c>
      <c r="C50" s="38" t="s">
        <v>348</v>
      </c>
      <c r="D50" s="37" t="s">
        <v>238</v>
      </c>
      <c r="E50" s="39" t="s">
        <v>349</v>
      </c>
      <c r="F50" s="40" t="s">
        <v>243</v>
      </c>
      <c r="G50" s="41">
        <v>400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433</v>
      </c>
      <c r="F52" s="46"/>
      <c r="G52" s="46"/>
      <c r="H52" s="46"/>
      <c r="I52" s="46"/>
      <c r="J52" s="48"/>
    </row>
    <row r="53" ht="90">
      <c r="A53" s="37" t="s">
        <v>248</v>
      </c>
      <c r="B53" s="45"/>
      <c r="C53" s="46"/>
      <c r="D53" s="46"/>
      <c r="E53" s="39" t="s">
        <v>351</v>
      </c>
      <c r="F53" s="46"/>
      <c r="G53" s="46"/>
      <c r="H53" s="46"/>
      <c r="I53" s="46"/>
      <c r="J53" s="48"/>
    </row>
    <row r="54">
      <c r="A54" s="37" t="s">
        <v>240</v>
      </c>
      <c r="B54" s="37">
        <v>12</v>
      </c>
      <c r="C54" s="38" t="s">
        <v>352</v>
      </c>
      <c r="D54" s="37" t="s">
        <v>238</v>
      </c>
      <c r="E54" s="39" t="s">
        <v>353</v>
      </c>
      <c r="F54" s="40" t="s">
        <v>354</v>
      </c>
      <c r="G54" s="41">
        <v>9870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1840</v>
      </c>
      <c r="F56" s="46"/>
      <c r="G56" s="46"/>
      <c r="H56" s="46"/>
      <c r="I56" s="46"/>
      <c r="J56" s="48"/>
    </row>
    <row r="57" ht="90">
      <c r="A57" s="37" t="s">
        <v>248</v>
      </c>
      <c r="B57" s="45"/>
      <c r="C57" s="46"/>
      <c r="D57" s="46"/>
      <c r="E57" s="39" t="s">
        <v>356</v>
      </c>
      <c r="F57" s="46"/>
      <c r="G57" s="46"/>
      <c r="H57" s="46"/>
      <c r="I57" s="46"/>
      <c r="J57" s="48"/>
    </row>
    <row r="58">
      <c r="A58" s="37" t="s">
        <v>240</v>
      </c>
      <c r="B58" s="37">
        <v>13</v>
      </c>
      <c r="C58" s="38" t="s">
        <v>445</v>
      </c>
      <c r="D58" s="37" t="s">
        <v>238</v>
      </c>
      <c r="E58" s="39" t="s">
        <v>446</v>
      </c>
      <c r="F58" s="40" t="s">
        <v>354</v>
      </c>
      <c r="G58" s="41">
        <v>8000</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416</v>
      </c>
      <c r="F60" s="46"/>
      <c r="G60" s="46"/>
      <c r="H60" s="46"/>
      <c r="I60" s="46"/>
      <c r="J60" s="48"/>
    </row>
    <row r="61" ht="105">
      <c r="A61" s="37" t="s">
        <v>248</v>
      </c>
      <c r="B61" s="45"/>
      <c r="C61" s="46"/>
      <c r="D61" s="46"/>
      <c r="E61" s="39" t="s">
        <v>448</v>
      </c>
      <c r="F61" s="46"/>
      <c r="G61" s="46"/>
      <c r="H61" s="46"/>
      <c r="I61" s="46"/>
      <c r="J61" s="48"/>
    </row>
    <row r="62">
      <c r="A62" s="37" t="s">
        <v>240</v>
      </c>
      <c r="B62" s="37">
        <v>14</v>
      </c>
      <c r="C62" s="38" t="s">
        <v>445</v>
      </c>
      <c r="D62" s="37" t="s">
        <v>320</v>
      </c>
      <c r="E62" s="39" t="s">
        <v>446</v>
      </c>
      <c r="F62" s="40" t="s">
        <v>354</v>
      </c>
      <c r="G62" s="41">
        <v>9870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1840</v>
      </c>
      <c r="F64" s="46"/>
      <c r="G64" s="46"/>
      <c r="H64" s="46"/>
      <c r="I64" s="46"/>
      <c r="J64" s="48"/>
    </row>
    <row r="65" ht="105">
      <c r="A65" s="37" t="s">
        <v>248</v>
      </c>
      <c r="B65" s="45"/>
      <c r="C65" s="46"/>
      <c r="D65" s="46"/>
      <c r="E65" s="39" t="s">
        <v>448</v>
      </c>
      <c r="F65" s="46"/>
      <c r="G65" s="46"/>
      <c r="H65" s="46"/>
      <c r="I65" s="46"/>
      <c r="J65" s="48"/>
    </row>
    <row r="66">
      <c r="A66" s="37" t="s">
        <v>240</v>
      </c>
      <c r="B66" s="37">
        <v>15</v>
      </c>
      <c r="C66" s="38" t="s">
        <v>454</v>
      </c>
      <c r="D66" s="37" t="s">
        <v>238</v>
      </c>
      <c r="E66" s="39" t="s">
        <v>455</v>
      </c>
      <c r="F66" s="40" t="s">
        <v>354</v>
      </c>
      <c r="G66" s="41">
        <v>130</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1841</v>
      </c>
      <c r="F68" s="46"/>
      <c r="G68" s="46"/>
      <c r="H68" s="46"/>
      <c r="I68" s="46"/>
      <c r="J68" s="48"/>
    </row>
    <row r="69" ht="150">
      <c r="A69" s="37" t="s">
        <v>248</v>
      </c>
      <c r="B69" s="45"/>
      <c r="C69" s="46"/>
      <c r="D69" s="46"/>
      <c r="E69" s="39" t="s">
        <v>456</v>
      </c>
      <c r="F69" s="46"/>
      <c r="G69" s="46"/>
      <c r="H69" s="46"/>
      <c r="I69" s="46"/>
      <c r="J69" s="48"/>
    </row>
    <row r="70">
      <c r="A70" s="37" t="s">
        <v>240</v>
      </c>
      <c r="B70" s="37">
        <v>16</v>
      </c>
      <c r="C70" s="38" t="s">
        <v>454</v>
      </c>
      <c r="D70" s="37" t="s">
        <v>320</v>
      </c>
      <c r="E70" s="39" t="s">
        <v>455</v>
      </c>
      <c r="F70" s="40" t="s">
        <v>354</v>
      </c>
      <c r="G70" s="41">
        <v>210</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1842</v>
      </c>
      <c r="F72" s="46"/>
      <c r="G72" s="46"/>
      <c r="H72" s="46"/>
      <c r="I72" s="46"/>
      <c r="J72" s="48"/>
    </row>
    <row r="73" ht="150">
      <c r="A73" s="37" t="s">
        <v>248</v>
      </c>
      <c r="B73" s="45"/>
      <c r="C73" s="46"/>
      <c r="D73" s="46"/>
      <c r="E73" s="39" t="s">
        <v>456</v>
      </c>
      <c r="F73" s="46"/>
      <c r="G73" s="46"/>
      <c r="H73" s="46"/>
      <c r="I73" s="46"/>
      <c r="J73" s="48"/>
    </row>
    <row r="74">
      <c r="A74" s="37" t="s">
        <v>240</v>
      </c>
      <c r="B74" s="37">
        <v>17</v>
      </c>
      <c r="C74" s="38" t="s">
        <v>1340</v>
      </c>
      <c r="D74" s="37" t="s">
        <v>238</v>
      </c>
      <c r="E74" s="39" t="s">
        <v>1341</v>
      </c>
      <c r="F74" s="40" t="s">
        <v>243</v>
      </c>
      <c r="G74" s="41">
        <v>50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291</v>
      </c>
      <c r="F76" s="46"/>
      <c r="G76" s="46"/>
      <c r="H76" s="46"/>
      <c r="I76" s="46"/>
      <c r="J76" s="48"/>
    </row>
    <row r="77" ht="120">
      <c r="A77" s="37" t="s">
        <v>248</v>
      </c>
      <c r="B77" s="45"/>
      <c r="C77" s="46"/>
      <c r="D77" s="46"/>
      <c r="E77" s="39" t="s">
        <v>1342</v>
      </c>
      <c r="F77" s="46"/>
      <c r="G77" s="46"/>
      <c r="H77" s="46"/>
      <c r="I77" s="46"/>
      <c r="J77" s="48"/>
    </row>
    <row r="78">
      <c r="A78" s="37" t="s">
        <v>240</v>
      </c>
      <c r="B78" s="37">
        <v>18</v>
      </c>
      <c r="C78" s="38" t="s">
        <v>1843</v>
      </c>
      <c r="D78" s="37" t="s">
        <v>238</v>
      </c>
      <c r="E78" s="39" t="s">
        <v>1844</v>
      </c>
      <c r="F78" s="40" t="s">
        <v>309</v>
      </c>
      <c r="G78" s="41">
        <v>2</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264</v>
      </c>
      <c r="F80" s="46"/>
      <c r="G80" s="46"/>
      <c r="H80" s="46"/>
      <c r="I80" s="46"/>
      <c r="J80" s="48"/>
    </row>
    <row r="81" ht="195">
      <c r="A81" s="37" t="s">
        <v>248</v>
      </c>
      <c r="B81" s="45"/>
      <c r="C81" s="46"/>
      <c r="D81" s="46"/>
      <c r="E81" s="39" t="s">
        <v>1845</v>
      </c>
      <c r="F81" s="46"/>
      <c r="G81" s="46"/>
      <c r="H81" s="46"/>
      <c r="I81" s="46"/>
      <c r="J81" s="48"/>
    </row>
    <row r="82" ht="45">
      <c r="A82" s="37" t="s">
        <v>240</v>
      </c>
      <c r="B82" s="37">
        <v>19</v>
      </c>
      <c r="C82" s="38" t="s">
        <v>1846</v>
      </c>
      <c r="D82" s="37" t="s">
        <v>238</v>
      </c>
      <c r="E82" s="39" t="s">
        <v>1847</v>
      </c>
      <c r="F82" s="40" t="s">
        <v>354</v>
      </c>
      <c r="G82" s="41">
        <v>10055</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1848</v>
      </c>
      <c r="F84" s="46"/>
      <c r="G84" s="46"/>
      <c r="H84" s="46"/>
      <c r="I84" s="46"/>
      <c r="J84" s="48"/>
    </row>
    <row r="85" ht="105">
      <c r="A85" s="37" t="s">
        <v>248</v>
      </c>
      <c r="B85" s="45"/>
      <c r="C85" s="46"/>
      <c r="D85" s="46"/>
      <c r="E85" s="39" t="s">
        <v>464</v>
      </c>
      <c r="F85" s="46"/>
      <c r="G85" s="46"/>
      <c r="H85" s="46"/>
      <c r="I85" s="46"/>
      <c r="J85" s="48"/>
    </row>
    <row r="86">
      <c r="A86" s="37" t="s">
        <v>240</v>
      </c>
      <c r="B86" s="37">
        <v>20</v>
      </c>
      <c r="C86" s="38" t="s">
        <v>1849</v>
      </c>
      <c r="D86" s="37" t="s">
        <v>238</v>
      </c>
      <c r="E86" s="39" t="s">
        <v>1850</v>
      </c>
      <c r="F86" s="40" t="s">
        <v>354</v>
      </c>
      <c r="G86" s="41">
        <v>40</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1851</v>
      </c>
      <c r="F88" s="46"/>
      <c r="G88" s="46"/>
      <c r="H88" s="46"/>
      <c r="I88" s="46"/>
      <c r="J88" s="48"/>
    </row>
    <row r="89" ht="105">
      <c r="A89" s="37" t="s">
        <v>248</v>
      </c>
      <c r="B89" s="45"/>
      <c r="C89" s="46"/>
      <c r="D89" s="46"/>
      <c r="E89" s="39" t="s">
        <v>464</v>
      </c>
      <c r="F89" s="46"/>
      <c r="G89" s="46"/>
      <c r="H89" s="46"/>
      <c r="I89" s="46"/>
      <c r="J89" s="48"/>
    </row>
    <row r="90" ht="30">
      <c r="A90" s="37" t="s">
        <v>240</v>
      </c>
      <c r="B90" s="37">
        <v>21</v>
      </c>
      <c r="C90" s="38" t="s">
        <v>1852</v>
      </c>
      <c r="D90" s="37" t="s">
        <v>238</v>
      </c>
      <c r="E90" s="39" t="s">
        <v>1853</v>
      </c>
      <c r="F90" s="40" t="s">
        <v>243</v>
      </c>
      <c r="G90" s="41">
        <v>2</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264</v>
      </c>
      <c r="F92" s="46"/>
      <c r="G92" s="46"/>
      <c r="H92" s="46"/>
      <c r="I92" s="46"/>
      <c r="J92" s="48"/>
    </row>
    <row r="93" ht="120">
      <c r="A93" s="37" t="s">
        <v>248</v>
      </c>
      <c r="B93" s="45"/>
      <c r="C93" s="46"/>
      <c r="D93" s="46"/>
      <c r="E93" s="39" t="s">
        <v>467</v>
      </c>
      <c r="F93" s="46"/>
      <c r="G93" s="46"/>
      <c r="H93" s="46"/>
      <c r="I93" s="46"/>
      <c r="J93" s="48"/>
    </row>
    <row r="94" ht="45">
      <c r="A94" s="37" t="s">
        <v>240</v>
      </c>
      <c r="B94" s="37">
        <v>22</v>
      </c>
      <c r="C94" s="38" t="s">
        <v>1854</v>
      </c>
      <c r="D94" s="37" t="s">
        <v>238</v>
      </c>
      <c r="E94" s="39" t="s">
        <v>1855</v>
      </c>
      <c r="F94" s="40" t="s">
        <v>243</v>
      </c>
      <c r="G94" s="41">
        <v>2</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264</v>
      </c>
      <c r="F96" s="46"/>
      <c r="G96" s="46"/>
      <c r="H96" s="46"/>
      <c r="I96" s="46"/>
      <c r="J96" s="48"/>
    </row>
    <row r="97" ht="120">
      <c r="A97" s="37" t="s">
        <v>248</v>
      </c>
      <c r="B97" s="45"/>
      <c r="C97" s="46"/>
      <c r="D97" s="46"/>
      <c r="E97" s="39" t="s">
        <v>467</v>
      </c>
      <c r="F97" s="46"/>
      <c r="G97" s="46"/>
      <c r="H97" s="46"/>
      <c r="I97" s="46"/>
      <c r="J97" s="48"/>
    </row>
    <row r="98">
      <c r="A98" s="37" t="s">
        <v>240</v>
      </c>
      <c r="B98" s="37">
        <v>23</v>
      </c>
      <c r="C98" s="38" t="s">
        <v>1856</v>
      </c>
      <c r="D98" s="37" t="s">
        <v>238</v>
      </c>
      <c r="E98" s="39" t="s">
        <v>1857</v>
      </c>
      <c r="F98" s="40" t="s">
        <v>243</v>
      </c>
      <c r="G98" s="41">
        <v>1</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247</v>
      </c>
      <c r="F100" s="46"/>
      <c r="G100" s="46"/>
      <c r="H100" s="46"/>
      <c r="I100" s="46"/>
      <c r="J100" s="48"/>
    </row>
    <row r="101" ht="120">
      <c r="A101" s="37" t="s">
        <v>248</v>
      </c>
      <c r="B101" s="45"/>
      <c r="C101" s="46"/>
      <c r="D101" s="46"/>
      <c r="E101" s="39" t="s">
        <v>1346</v>
      </c>
      <c r="F101" s="46"/>
      <c r="G101" s="46"/>
      <c r="H101" s="46"/>
      <c r="I101" s="46"/>
      <c r="J101" s="48"/>
    </row>
    <row r="102" ht="30">
      <c r="A102" s="37" t="s">
        <v>240</v>
      </c>
      <c r="B102" s="37">
        <v>24</v>
      </c>
      <c r="C102" s="38" t="s">
        <v>1858</v>
      </c>
      <c r="D102" s="37" t="s">
        <v>238</v>
      </c>
      <c r="E102" s="39" t="s">
        <v>1859</v>
      </c>
      <c r="F102" s="40" t="s">
        <v>243</v>
      </c>
      <c r="G102" s="41">
        <v>2</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264</v>
      </c>
      <c r="F104" s="46"/>
      <c r="G104" s="46"/>
      <c r="H104" s="46"/>
      <c r="I104" s="46"/>
      <c r="J104" s="48"/>
    </row>
    <row r="105" ht="75">
      <c r="A105" s="37" t="s">
        <v>248</v>
      </c>
      <c r="B105" s="45"/>
      <c r="C105" s="46"/>
      <c r="D105" s="46"/>
      <c r="E105" s="39" t="s">
        <v>1860</v>
      </c>
      <c r="F105" s="46"/>
      <c r="G105" s="46"/>
      <c r="H105" s="46"/>
      <c r="I105" s="46"/>
      <c r="J105" s="48"/>
    </row>
    <row r="106" ht="30">
      <c r="A106" s="37" t="s">
        <v>240</v>
      </c>
      <c r="B106" s="37">
        <v>25</v>
      </c>
      <c r="C106" s="38" t="s">
        <v>1858</v>
      </c>
      <c r="D106" s="37" t="s">
        <v>320</v>
      </c>
      <c r="E106" s="39" t="s">
        <v>1859</v>
      </c>
      <c r="F106" s="40" t="s">
        <v>243</v>
      </c>
      <c r="G106" s="41">
        <v>4</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253</v>
      </c>
      <c r="F108" s="46"/>
      <c r="G108" s="46"/>
      <c r="H108" s="46"/>
      <c r="I108" s="46"/>
      <c r="J108" s="48"/>
    </row>
    <row r="109" ht="75">
      <c r="A109" s="37" t="s">
        <v>248</v>
      </c>
      <c r="B109" s="45"/>
      <c r="C109" s="46"/>
      <c r="D109" s="46"/>
      <c r="E109" s="39" t="s">
        <v>1860</v>
      </c>
      <c r="F109" s="46"/>
      <c r="G109" s="46"/>
      <c r="H109" s="46"/>
      <c r="I109" s="46"/>
      <c r="J109" s="48"/>
    </row>
    <row r="110" ht="45">
      <c r="A110" s="37" t="s">
        <v>240</v>
      </c>
      <c r="B110" s="37">
        <v>26</v>
      </c>
      <c r="C110" s="38" t="s">
        <v>1861</v>
      </c>
      <c r="D110" s="37" t="s">
        <v>238</v>
      </c>
      <c r="E110" s="39" t="s">
        <v>1862</v>
      </c>
      <c r="F110" s="40" t="s">
        <v>243</v>
      </c>
      <c r="G110" s="41">
        <v>2</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264</v>
      </c>
      <c r="F112" s="46"/>
      <c r="G112" s="46"/>
      <c r="H112" s="46"/>
      <c r="I112" s="46"/>
      <c r="J112" s="48"/>
    </row>
    <row r="113" ht="75">
      <c r="A113" s="37" t="s">
        <v>248</v>
      </c>
      <c r="B113" s="45"/>
      <c r="C113" s="46"/>
      <c r="D113" s="46"/>
      <c r="E113" s="39" t="s">
        <v>1860</v>
      </c>
      <c r="F113" s="46"/>
      <c r="G113" s="46"/>
      <c r="H113" s="46"/>
      <c r="I113" s="46"/>
      <c r="J113" s="48"/>
    </row>
    <row r="114" ht="45">
      <c r="A114" s="37" t="s">
        <v>240</v>
      </c>
      <c r="B114" s="37">
        <v>27</v>
      </c>
      <c r="C114" s="38" t="s">
        <v>1863</v>
      </c>
      <c r="D114" s="37" t="s">
        <v>238</v>
      </c>
      <c r="E114" s="39" t="s">
        <v>1864</v>
      </c>
      <c r="F114" s="40" t="s">
        <v>243</v>
      </c>
      <c r="G114" s="41">
        <v>1</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247</v>
      </c>
      <c r="F116" s="46"/>
      <c r="G116" s="46"/>
      <c r="H116" s="46"/>
      <c r="I116" s="46"/>
      <c r="J116" s="48"/>
    </row>
    <row r="117" ht="75">
      <c r="A117" s="37" t="s">
        <v>248</v>
      </c>
      <c r="B117" s="45"/>
      <c r="C117" s="46"/>
      <c r="D117" s="46"/>
      <c r="E117" s="39" t="s">
        <v>1860</v>
      </c>
      <c r="F117" s="46"/>
      <c r="G117" s="46"/>
      <c r="H117" s="46"/>
      <c r="I117" s="46"/>
      <c r="J117" s="48"/>
    </row>
    <row r="118" ht="45">
      <c r="A118" s="37" t="s">
        <v>240</v>
      </c>
      <c r="B118" s="37">
        <v>28</v>
      </c>
      <c r="C118" s="38" t="s">
        <v>1865</v>
      </c>
      <c r="D118" s="37" t="s">
        <v>238</v>
      </c>
      <c r="E118" s="39" t="s">
        <v>1866</v>
      </c>
      <c r="F118" s="40" t="s">
        <v>243</v>
      </c>
      <c r="G118" s="41">
        <v>1</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c r="A120" s="37" t="s">
        <v>246</v>
      </c>
      <c r="B120" s="45"/>
      <c r="C120" s="46"/>
      <c r="D120" s="46"/>
      <c r="E120" s="49" t="s">
        <v>247</v>
      </c>
      <c r="F120" s="46"/>
      <c r="G120" s="46"/>
      <c r="H120" s="46"/>
      <c r="I120" s="46"/>
      <c r="J120" s="48"/>
    </row>
    <row r="121" ht="75">
      <c r="A121" s="37" t="s">
        <v>248</v>
      </c>
      <c r="B121" s="45"/>
      <c r="C121" s="46"/>
      <c r="D121" s="46"/>
      <c r="E121" s="39" t="s">
        <v>1860</v>
      </c>
      <c r="F121" s="46"/>
      <c r="G121" s="46"/>
      <c r="H121" s="46"/>
      <c r="I121" s="46"/>
      <c r="J121" s="48"/>
    </row>
    <row r="122">
      <c r="A122" s="37" t="s">
        <v>240</v>
      </c>
      <c r="B122" s="37">
        <v>29</v>
      </c>
      <c r="C122" s="38" t="s">
        <v>1867</v>
      </c>
      <c r="D122" s="37" t="s">
        <v>238</v>
      </c>
      <c r="E122" s="39" t="s">
        <v>1868</v>
      </c>
      <c r="F122" s="40" t="s">
        <v>243</v>
      </c>
      <c r="G122" s="41">
        <v>2</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c r="A124" s="37" t="s">
        <v>246</v>
      </c>
      <c r="B124" s="45"/>
      <c r="C124" s="46"/>
      <c r="D124" s="46"/>
      <c r="E124" s="49" t="s">
        <v>264</v>
      </c>
      <c r="F124" s="46"/>
      <c r="G124" s="46"/>
      <c r="H124" s="46"/>
      <c r="I124" s="46"/>
      <c r="J124" s="48"/>
    </row>
    <row r="125" ht="150">
      <c r="A125" s="37" t="s">
        <v>248</v>
      </c>
      <c r="B125" s="45"/>
      <c r="C125" s="46"/>
      <c r="D125" s="46"/>
      <c r="E125" s="39" t="s">
        <v>1869</v>
      </c>
      <c r="F125" s="46"/>
      <c r="G125" s="46"/>
      <c r="H125" s="46"/>
      <c r="I125" s="46"/>
      <c r="J125" s="48"/>
    </row>
    <row r="126">
      <c r="A126" s="37" t="s">
        <v>240</v>
      </c>
      <c r="B126" s="37">
        <v>30</v>
      </c>
      <c r="C126" s="38" t="s">
        <v>1870</v>
      </c>
      <c r="D126" s="37" t="s">
        <v>238</v>
      </c>
      <c r="E126" s="39" t="s">
        <v>1871</v>
      </c>
      <c r="F126" s="40" t="s">
        <v>243</v>
      </c>
      <c r="G126" s="41">
        <v>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247</v>
      </c>
      <c r="F128" s="46"/>
      <c r="G128" s="46"/>
      <c r="H128" s="46"/>
      <c r="I128" s="46"/>
      <c r="J128" s="48"/>
    </row>
    <row r="129" ht="150">
      <c r="A129" s="37" t="s">
        <v>248</v>
      </c>
      <c r="B129" s="45"/>
      <c r="C129" s="46"/>
      <c r="D129" s="46"/>
      <c r="E129" s="39" t="s">
        <v>1872</v>
      </c>
      <c r="F129" s="46"/>
      <c r="G129" s="46"/>
      <c r="H129" s="46"/>
      <c r="I129" s="46"/>
      <c r="J129" s="48"/>
    </row>
    <row r="130" ht="30">
      <c r="A130" s="37" t="s">
        <v>240</v>
      </c>
      <c r="B130" s="37">
        <v>31</v>
      </c>
      <c r="C130" s="38" t="s">
        <v>1873</v>
      </c>
      <c r="D130" s="37" t="s">
        <v>245</v>
      </c>
      <c r="E130" s="39" t="s">
        <v>1874</v>
      </c>
      <c r="F130" s="40" t="s">
        <v>243</v>
      </c>
      <c r="G130" s="41">
        <v>1</v>
      </c>
      <c r="H130" s="42">
        <v>0</v>
      </c>
      <c r="I130" s="43">
        <f>ROUND(G130*H130,P4)</f>
        <v>0</v>
      </c>
      <c r="J130" s="37"/>
      <c r="O130" s="44">
        <f>I130*0.21</f>
        <v>0</v>
      </c>
      <c r="P130">
        <v>3</v>
      </c>
    </row>
    <row r="131" ht="150">
      <c r="A131" s="37" t="s">
        <v>244</v>
      </c>
      <c r="B131" s="45"/>
      <c r="C131" s="46"/>
      <c r="D131" s="46"/>
      <c r="E131" s="39" t="s">
        <v>1875</v>
      </c>
      <c r="F131" s="46"/>
      <c r="G131" s="46"/>
      <c r="H131" s="46"/>
      <c r="I131" s="46"/>
      <c r="J131" s="48"/>
    </row>
    <row r="132">
      <c r="A132" s="37" t="s">
        <v>246</v>
      </c>
      <c r="B132" s="45"/>
      <c r="C132" s="46"/>
      <c r="D132" s="46"/>
      <c r="E132" s="49" t="s">
        <v>247</v>
      </c>
      <c r="F132" s="46"/>
      <c r="G132" s="46"/>
      <c r="H132" s="46"/>
      <c r="I132" s="46"/>
      <c r="J132" s="48"/>
    </row>
    <row r="133" ht="150">
      <c r="A133" s="37" t="s">
        <v>248</v>
      </c>
      <c r="B133" s="45"/>
      <c r="C133" s="46"/>
      <c r="D133" s="46"/>
      <c r="E133" s="39" t="s">
        <v>1872</v>
      </c>
      <c r="F133" s="46"/>
      <c r="G133" s="46"/>
      <c r="H133" s="46"/>
      <c r="I133" s="46"/>
      <c r="J133" s="48"/>
    </row>
    <row r="134">
      <c r="A134" s="37" t="s">
        <v>240</v>
      </c>
      <c r="B134" s="37">
        <v>32</v>
      </c>
      <c r="C134" s="38" t="s">
        <v>1876</v>
      </c>
      <c r="D134" s="37" t="s">
        <v>238</v>
      </c>
      <c r="E134" s="39" t="s">
        <v>1877</v>
      </c>
      <c r="F134" s="40" t="s">
        <v>243</v>
      </c>
      <c r="G134" s="41">
        <v>8</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359</v>
      </c>
      <c r="F136" s="46"/>
      <c r="G136" s="46"/>
      <c r="H136" s="46"/>
      <c r="I136" s="46"/>
      <c r="J136" s="48"/>
    </row>
    <row r="137" ht="135">
      <c r="A137" s="37" t="s">
        <v>248</v>
      </c>
      <c r="B137" s="45"/>
      <c r="C137" s="46"/>
      <c r="D137" s="46"/>
      <c r="E137" s="39" t="s">
        <v>1878</v>
      </c>
      <c r="F137" s="46"/>
      <c r="G137" s="46"/>
      <c r="H137" s="46"/>
      <c r="I137" s="46"/>
      <c r="J137" s="48"/>
    </row>
    <row r="138">
      <c r="A138" s="37" t="s">
        <v>240</v>
      </c>
      <c r="B138" s="37">
        <v>33</v>
      </c>
      <c r="C138" s="38" t="s">
        <v>1879</v>
      </c>
      <c r="D138" s="37" t="s">
        <v>238</v>
      </c>
      <c r="E138" s="39" t="s">
        <v>1880</v>
      </c>
      <c r="F138" s="40" t="s">
        <v>243</v>
      </c>
      <c r="G138" s="41">
        <v>4</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253</v>
      </c>
      <c r="F140" s="46"/>
      <c r="G140" s="46"/>
      <c r="H140" s="46"/>
      <c r="I140" s="46"/>
      <c r="J140" s="48"/>
    </row>
    <row r="141" ht="105">
      <c r="A141" s="37" t="s">
        <v>248</v>
      </c>
      <c r="B141" s="45"/>
      <c r="C141" s="46"/>
      <c r="D141" s="46"/>
      <c r="E141" s="39" t="s">
        <v>1744</v>
      </c>
      <c r="F141" s="46"/>
      <c r="G141" s="46"/>
      <c r="H141" s="46"/>
      <c r="I141" s="46"/>
      <c r="J141" s="48"/>
    </row>
    <row r="142">
      <c r="A142" s="37" t="s">
        <v>240</v>
      </c>
      <c r="B142" s="37">
        <v>34</v>
      </c>
      <c r="C142" s="38" t="s">
        <v>1881</v>
      </c>
      <c r="D142" s="37" t="s">
        <v>238</v>
      </c>
      <c r="E142" s="39" t="s">
        <v>1882</v>
      </c>
      <c r="F142" s="40" t="s">
        <v>243</v>
      </c>
      <c r="G142" s="41">
        <v>1</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247</v>
      </c>
      <c r="F144" s="46"/>
      <c r="G144" s="46"/>
      <c r="H144" s="46"/>
      <c r="I144" s="46"/>
      <c r="J144" s="48"/>
    </row>
    <row r="145" ht="105">
      <c r="A145" s="37" t="s">
        <v>248</v>
      </c>
      <c r="B145" s="45"/>
      <c r="C145" s="46"/>
      <c r="D145" s="46"/>
      <c r="E145" s="39" t="s">
        <v>1883</v>
      </c>
      <c r="F145" s="46"/>
      <c r="G145" s="46"/>
      <c r="H145" s="46"/>
      <c r="I145" s="46"/>
      <c r="J145" s="48"/>
    </row>
    <row r="146">
      <c r="A146" s="37" t="s">
        <v>240</v>
      </c>
      <c r="B146" s="37">
        <v>35</v>
      </c>
      <c r="C146" s="38" t="s">
        <v>1884</v>
      </c>
      <c r="D146" s="37" t="s">
        <v>238</v>
      </c>
      <c r="E146" s="39" t="s">
        <v>1885</v>
      </c>
      <c r="F146" s="40" t="s">
        <v>243</v>
      </c>
      <c r="G146" s="41">
        <v>1</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247</v>
      </c>
      <c r="F148" s="46"/>
      <c r="G148" s="46"/>
      <c r="H148" s="46"/>
      <c r="I148" s="46"/>
      <c r="J148" s="48"/>
    </row>
    <row r="149" ht="105">
      <c r="A149" s="37" t="s">
        <v>248</v>
      </c>
      <c r="B149" s="45"/>
      <c r="C149" s="46"/>
      <c r="D149" s="46"/>
      <c r="E149" s="39" t="s">
        <v>1886</v>
      </c>
      <c r="F149" s="46"/>
      <c r="G149" s="46"/>
      <c r="H149" s="46"/>
      <c r="I149" s="46"/>
      <c r="J149" s="48"/>
    </row>
    <row r="150" ht="30">
      <c r="A150" s="37" t="s">
        <v>240</v>
      </c>
      <c r="B150" s="37">
        <v>36</v>
      </c>
      <c r="C150" s="38" t="s">
        <v>1887</v>
      </c>
      <c r="D150" s="37" t="s">
        <v>238</v>
      </c>
      <c r="E150" s="39" t="s">
        <v>1888</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264</v>
      </c>
      <c r="F152" s="46"/>
      <c r="G152" s="46"/>
      <c r="H152" s="46"/>
      <c r="I152" s="46"/>
      <c r="J152" s="48"/>
    </row>
    <row r="153" ht="105">
      <c r="A153" s="37" t="s">
        <v>248</v>
      </c>
      <c r="B153" s="45"/>
      <c r="C153" s="46"/>
      <c r="D153" s="46"/>
      <c r="E153" s="39" t="s">
        <v>1889</v>
      </c>
      <c r="F153" s="46"/>
      <c r="G153" s="46"/>
      <c r="H153" s="46"/>
      <c r="I153" s="46"/>
      <c r="J153" s="48"/>
    </row>
    <row r="154" ht="30">
      <c r="A154" s="37" t="s">
        <v>240</v>
      </c>
      <c r="B154" s="37">
        <v>37</v>
      </c>
      <c r="C154" s="38" t="s">
        <v>1890</v>
      </c>
      <c r="D154" s="37" t="s">
        <v>238</v>
      </c>
      <c r="E154" s="39" t="s">
        <v>1891</v>
      </c>
      <c r="F154" s="40" t="s">
        <v>243</v>
      </c>
      <c r="G154" s="41">
        <v>1</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c r="A156" s="37" t="s">
        <v>246</v>
      </c>
      <c r="B156" s="45"/>
      <c r="C156" s="46"/>
      <c r="D156" s="46"/>
      <c r="E156" s="49" t="s">
        <v>247</v>
      </c>
      <c r="F156" s="46"/>
      <c r="G156" s="46"/>
      <c r="H156" s="46"/>
      <c r="I156" s="46"/>
      <c r="J156" s="48"/>
    </row>
    <row r="157" ht="120">
      <c r="A157" s="37" t="s">
        <v>248</v>
      </c>
      <c r="B157" s="45"/>
      <c r="C157" s="46"/>
      <c r="D157" s="46"/>
      <c r="E157" s="39" t="s">
        <v>1892</v>
      </c>
      <c r="F157" s="46"/>
      <c r="G157" s="46"/>
      <c r="H157" s="46"/>
      <c r="I157" s="46"/>
      <c r="J157" s="48"/>
    </row>
    <row r="158" ht="30">
      <c r="A158" s="37" t="s">
        <v>240</v>
      </c>
      <c r="B158" s="37">
        <v>38</v>
      </c>
      <c r="C158" s="38" t="s">
        <v>1893</v>
      </c>
      <c r="D158" s="37" t="s">
        <v>238</v>
      </c>
      <c r="E158" s="39" t="s">
        <v>1894</v>
      </c>
      <c r="F158" s="40" t="s">
        <v>243</v>
      </c>
      <c r="G158" s="41">
        <v>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c r="A160" s="37" t="s">
        <v>246</v>
      </c>
      <c r="B160" s="45"/>
      <c r="C160" s="46"/>
      <c r="D160" s="46"/>
      <c r="E160" s="49" t="s">
        <v>247</v>
      </c>
      <c r="F160" s="46"/>
      <c r="G160" s="46"/>
      <c r="H160" s="46"/>
      <c r="I160" s="46"/>
      <c r="J160" s="48"/>
    </row>
    <row r="161" ht="120">
      <c r="A161" s="37" t="s">
        <v>248</v>
      </c>
      <c r="B161" s="45"/>
      <c r="C161" s="46"/>
      <c r="D161" s="46"/>
      <c r="E161" s="39" t="s">
        <v>1892</v>
      </c>
      <c r="F161" s="46"/>
      <c r="G161" s="46"/>
      <c r="H161" s="46"/>
      <c r="I161" s="46"/>
      <c r="J161" s="48"/>
    </row>
    <row r="162">
      <c r="A162" s="37" t="s">
        <v>240</v>
      </c>
      <c r="B162" s="37">
        <v>39</v>
      </c>
      <c r="C162" s="38" t="s">
        <v>1895</v>
      </c>
      <c r="D162" s="37" t="s">
        <v>238</v>
      </c>
      <c r="E162" s="39" t="s">
        <v>1896</v>
      </c>
      <c r="F162" s="40" t="s">
        <v>243</v>
      </c>
      <c r="G162" s="41">
        <v>2</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c r="A164" s="37" t="s">
        <v>246</v>
      </c>
      <c r="B164" s="45"/>
      <c r="C164" s="46"/>
      <c r="D164" s="46"/>
      <c r="E164" s="49" t="s">
        <v>264</v>
      </c>
      <c r="F164" s="46"/>
      <c r="G164" s="46"/>
      <c r="H164" s="46"/>
      <c r="I164" s="46"/>
      <c r="J164" s="48"/>
    </row>
    <row r="165" ht="180">
      <c r="A165" s="37" t="s">
        <v>248</v>
      </c>
      <c r="B165" s="45"/>
      <c r="C165" s="46"/>
      <c r="D165" s="46"/>
      <c r="E165" s="39" t="s">
        <v>488</v>
      </c>
      <c r="F165" s="46"/>
      <c r="G165" s="46"/>
      <c r="H165" s="46"/>
      <c r="I165" s="46"/>
      <c r="J165" s="48"/>
    </row>
    <row r="166">
      <c r="A166" s="37" t="s">
        <v>240</v>
      </c>
      <c r="B166" s="37">
        <v>40</v>
      </c>
      <c r="C166" s="38" t="s">
        <v>697</v>
      </c>
      <c r="D166" s="37" t="s">
        <v>245</v>
      </c>
      <c r="E166" s="39" t="s">
        <v>1897</v>
      </c>
      <c r="F166" s="40" t="s">
        <v>243</v>
      </c>
      <c r="G166" s="41">
        <v>2</v>
      </c>
      <c r="H166" s="42">
        <v>0</v>
      </c>
      <c r="I166" s="43">
        <f>ROUND(G166*H166,P4)</f>
        <v>0</v>
      </c>
      <c r="J166" s="37"/>
      <c r="O166" s="44">
        <f>I166*0.21</f>
        <v>0</v>
      </c>
      <c r="P166">
        <v>3</v>
      </c>
    </row>
    <row r="167">
      <c r="A167" s="37" t="s">
        <v>244</v>
      </c>
      <c r="B167" s="45"/>
      <c r="C167" s="46"/>
      <c r="D167" s="46"/>
      <c r="E167" s="39" t="s">
        <v>1897</v>
      </c>
      <c r="F167" s="46"/>
      <c r="G167" s="46"/>
      <c r="H167" s="46"/>
      <c r="I167" s="46"/>
      <c r="J167" s="48"/>
    </row>
    <row r="168">
      <c r="A168" s="37" t="s">
        <v>246</v>
      </c>
      <c r="B168" s="45"/>
      <c r="C168" s="46"/>
      <c r="D168" s="46"/>
      <c r="E168" s="49" t="s">
        <v>264</v>
      </c>
      <c r="F168" s="46"/>
      <c r="G168" s="46"/>
      <c r="H168" s="46"/>
      <c r="I168" s="46"/>
      <c r="J168" s="48"/>
    </row>
    <row r="169" ht="120">
      <c r="A169" s="37" t="s">
        <v>248</v>
      </c>
      <c r="B169" s="45"/>
      <c r="C169" s="46"/>
      <c r="D169" s="46"/>
      <c r="E169" s="39" t="s">
        <v>699</v>
      </c>
      <c r="F169" s="46"/>
      <c r="G169" s="46"/>
      <c r="H169" s="46"/>
      <c r="I169" s="46"/>
      <c r="J169" s="48"/>
    </row>
    <row r="170" ht="45">
      <c r="A170" s="37" t="s">
        <v>240</v>
      </c>
      <c r="B170" s="37">
        <v>41</v>
      </c>
      <c r="C170" s="38" t="s">
        <v>1898</v>
      </c>
      <c r="D170" s="37" t="s">
        <v>1899</v>
      </c>
      <c r="E170" s="39" t="s">
        <v>1900</v>
      </c>
      <c r="F170" s="40" t="s">
        <v>939</v>
      </c>
      <c r="G170" s="41">
        <v>0.5</v>
      </c>
      <c r="H170" s="42">
        <v>0</v>
      </c>
      <c r="I170" s="43">
        <f>ROUND(G170*H170,P4)</f>
        <v>0</v>
      </c>
      <c r="J170" s="37"/>
      <c r="O170" s="44">
        <f>I170*0.21</f>
        <v>0</v>
      </c>
      <c r="P170">
        <v>3</v>
      </c>
    </row>
    <row r="171" ht="30">
      <c r="A171" s="37" t="s">
        <v>244</v>
      </c>
      <c r="B171" s="45"/>
      <c r="C171" s="46"/>
      <c r="D171" s="46"/>
      <c r="E171" s="39" t="s">
        <v>940</v>
      </c>
      <c r="F171" s="46"/>
      <c r="G171" s="46"/>
      <c r="H171" s="46"/>
      <c r="I171" s="46"/>
      <c r="J171" s="48"/>
    </row>
    <row r="172">
      <c r="A172" s="37" t="s">
        <v>246</v>
      </c>
      <c r="B172" s="45"/>
      <c r="C172" s="46"/>
      <c r="D172" s="46"/>
      <c r="E172" s="49" t="s">
        <v>1901</v>
      </c>
      <c r="F172" s="46"/>
      <c r="G172" s="46"/>
      <c r="H172" s="46"/>
      <c r="I172" s="46"/>
      <c r="J172" s="48"/>
    </row>
    <row r="173" ht="225">
      <c r="A173" s="37" t="s">
        <v>248</v>
      </c>
      <c r="B173" s="45"/>
      <c r="C173" s="46"/>
      <c r="D173" s="46"/>
      <c r="E173" s="39" t="s">
        <v>941</v>
      </c>
      <c r="F173" s="46"/>
      <c r="G173" s="46"/>
      <c r="H173" s="46"/>
      <c r="I173" s="46"/>
      <c r="J173" s="48"/>
    </row>
    <row r="174" ht="45">
      <c r="A174" s="37" t="s">
        <v>240</v>
      </c>
      <c r="B174" s="37">
        <v>42</v>
      </c>
      <c r="C174" s="38" t="s">
        <v>945</v>
      </c>
      <c r="D174" s="37" t="s">
        <v>946</v>
      </c>
      <c r="E174" s="39" t="s">
        <v>947</v>
      </c>
      <c r="F174" s="40" t="s">
        <v>939</v>
      </c>
      <c r="G174" s="41">
        <v>0.10000000000000001</v>
      </c>
      <c r="H174" s="42">
        <v>0</v>
      </c>
      <c r="I174" s="43">
        <f>ROUND(G174*H174,P4)</f>
        <v>0</v>
      </c>
      <c r="J174" s="37"/>
      <c r="O174" s="44">
        <f>I174*0.21</f>
        <v>0</v>
      </c>
      <c r="P174">
        <v>3</v>
      </c>
    </row>
    <row r="175" ht="30">
      <c r="A175" s="37" t="s">
        <v>244</v>
      </c>
      <c r="B175" s="45"/>
      <c r="C175" s="46"/>
      <c r="D175" s="46"/>
      <c r="E175" s="39" t="s">
        <v>940</v>
      </c>
      <c r="F175" s="46"/>
      <c r="G175" s="46"/>
      <c r="H175" s="46"/>
      <c r="I175" s="46"/>
      <c r="J175" s="48"/>
    </row>
    <row r="176">
      <c r="A176" s="37" t="s">
        <v>246</v>
      </c>
      <c r="B176" s="45"/>
      <c r="C176" s="46"/>
      <c r="D176" s="46"/>
      <c r="E176" s="49" t="s">
        <v>1902</v>
      </c>
      <c r="F176" s="46"/>
      <c r="G176" s="46"/>
      <c r="H176" s="46"/>
      <c r="I176" s="46"/>
      <c r="J176" s="48"/>
    </row>
    <row r="177" ht="225">
      <c r="A177" s="37" t="s">
        <v>248</v>
      </c>
      <c r="B177" s="45"/>
      <c r="C177" s="46"/>
      <c r="D177" s="46"/>
      <c r="E177" s="39" t="s">
        <v>941</v>
      </c>
      <c r="F177" s="46"/>
      <c r="G177" s="46"/>
      <c r="H177" s="46"/>
      <c r="I177" s="46"/>
      <c r="J177" s="48"/>
    </row>
    <row r="178">
      <c r="A178" s="37" t="s">
        <v>240</v>
      </c>
      <c r="B178" s="37">
        <v>43</v>
      </c>
      <c r="C178" s="38" t="s">
        <v>307</v>
      </c>
      <c r="D178" s="37" t="s">
        <v>238</v>
      </c>
      <c r="E178" s="39" t="s">
        <v>308</v>
      </c>
      <c r="F178" s="40" t="s">
        <v>309</v>
      </c>
      <c r="G178" s="41">
        <v>1</v>
      </c>
      <c r="H178" s="42">
        <v>0</v>
      </c>
      <c r="I178" s="43">
        <f>ROUND(G178*H178,P4)</f>
        <v>0</v>
      </c>
      <c r="J178" s="37"/>
      <c r="O178" s="44">
        <f>I178*0.21</f>
        <v>0</v>
      </c>
      <c r="P178">
        <v>3</v>
      </c>
    </row>
    <row r="179" ht="30">
      <c r="A179" s="37" t="s">
        <v>244</v>
      </c>
      <c r="B179" s="45"/>
      <c r="C179" s="46"/>
      <c r="D179" s="46"/>
      <c r="E179" s="39" t="s">
        <v>310</v>
      </c>
      <c r="F179" s="46"/>
      <c r="G179" s="46"/>
      <c r="H179" s="46"/>
      <c r="I179" s="46"/>
      <c r="J179" s="48"/>
    </row>
    <row r="180">
      <c r="A180" s="37" t="s">
        <v>246</v>
      </c>
      <c r="B180" s="45"/>
      <c r="C180" s="46"/>
      <c r="D180" s="46"/>
      <c r="E180" s="49" t="s">
        <v>247</v>
      </c>
      <c r="F180" s="46"/>
      <c r="G180" s="46"/>
      <c r="H180" s="46"/>
      <c r="I180" s="46"/>
      <c r="J180" s="48"/>
    </row>
    <row r="181" ht="120">
      <c r="A181" s="37" t="s">
        <v>248</v>
      </c>
      <c r="B181" s="45"/>
      <c r="C181" s="46"/>
      <c r="D181" s="46"/>
      <c r="E181" s="39" t="s">
        <v>311</v>
      </c>
      <c r="F181" s="46"/>
      <c r="G181" s="46"/>
      <c r="H181" s="46"/>
      <c r="I181" s="46"/>
      <c r="J181" s="48"/>
    </row>
    <row r="182">
      <c r="A182" s="37" t="s">
        <v>240</v>
      </c>
      <c r="B182" s="37">
        <v>44</v>
      </c>
      <c r="C182" s="38" t="s">
        <v>1903</v>
      </c>
      <c r="D182" s="37" t="s">
        <v>238</v>
      </c>
      <c r="E182" s="39" t="s">
        <v>1904</v>
      </c>
      <c r="F182" s="40" t="s">
        <v>354</v>
      </c>
      <c r="G182" s="41">
        <v>815</v>
      </c>
      <c r="H182" s="42">
        <v>0</v>
      </c>
      <c r="I182" s="43">
        <f>ROUND(G182*H182,P4)</f>
        <v>0</v>
      </c>
      <c r="J182" s="37"/>
      <c r="O182" s="44">
        <f>I182*0.21</f>
        <v>0</v>
      </c>
      <c r="P182">
        <v>3</v>
      </c>
    </row>
    <row r="183">
      <c r="A183" s="37" t="s">
        <v>244</v>
      </c>
      <c r="B183" s="45"/>
      <c r="C183" s="46"/>
      <c r="D183" s="46"/>
      <c r="E183" s="39" t="s">
        <v>1905</v>
      </c>
      <c r="F183" s="46"/>
      <c r="G183" s="46"/>
      <c r="H183" s="46"/>
      <c r="I183" s="46"/>
      <c r="J183" s="48"/>
    </row>
    <row r="184">
      <c r="A184" s="37" t="s">
        <v>246</v>
      </c>
      <c r="B184" s="45"/>
      <c r="C184" s="46"/>
      <c r="D184" s="46"/>
      <c r="E184" s="49" t="s">
        <v>1906</v>
      </c>
      <c r="F184" s="46"/>
      <c r="G184" s="46"/>
      <c r="H184" s="46"/>
      <c r="I184" s="46"/>
      <c r="J184" s="48"/>
    </row>
    <row r="185" ht="105">
      <c r="A185" s="37" t="s">
        <v>248</v>
      </c>
      <c r="B185" s="50"/>
      <c r="C185" s="51"/>
      <c r="D185" s="51"/>
      <c r="E185" s="39" t="s">
        <v>1907</v>
      </c>
      <c r="F185" s="51"/>
      <c r="G185" s="51"/>
      <c r="H185" s="51"/>
      <c r="I185" s="51"/>
      <c r="J185" s="52"/>
    </row>
  </sheetData>
  <sheetProtection sheet="1" objects="1" scenarios="1" spinCount="100000" saltValue="krY3ZV+xup8NiQQQ+rSGpcCs9JfdnTfcBLWKtDLNfoefWFfzzj/qgxfFjXGehOMys24dkRIYh83nx05T2dQSew==" hashValue="4leAIV2huo1cWfP8hlvnwlg1hNQ58wDdY98FiyU+boIIPrnlJv9vaLUrUJxuRh+N2efxB8HHlDecUvgXYyLkm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1908</v>
      </c>
      <c r="I3" s="25">
        <f>SUMIFS(I9:I13,A9:A13,"SD")</f>
        <v>0</v>
      </c>
      <c r="J3" s="19"/>
      <c r="O3">
        <v>0</v>
      </c>
      <c r="P3">
        <v>2</v>
      </c>
    </row>
    <row r="4">
      <c r="A4" s="3" t="s">
        <v>222</v>
      </c>
      <c r="B4" s="20" t="s">
        <v>223</v>
      </c>
      <c r="C4" s="21" t="s">
        <v>47</v>
      </c>
      <c r="D4" s="22"/>
      <c r="E4" s="23" t="s">
        <v>48</v>
      </c>
      <c r="F4" s="17"/>
      <c r="G4" s="17"/>
      <c r="H4" s="17"/>
      <c r="I4" s="17"/>
      <c r="J4" s="19"/>
      <c r="O4">
        <v>0.14999999999999999</v>
      </c>
      <c r="P4">
        <v>2</v>
      </c>
    </row>
    <row r="5" ht="30">
      <c r="A5" s="3" t="s">
        <v>224</v>
      </c>
      <c r="B5" s="20" t="s">
        <v>225</v>
      </c>
      <c r="C5" s="21" t="s">
        <v>1908</v>
      </c>
      <c r="D5" s="22"/>
      <c r="E5" s="23" t="s">
        <v>50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656</v>
      </c>
      <c r="F9" s="34"/>
      <c r="G9" s="34"/>
      <c r="H9" s="34"/>
      <c r="I9" s="35">
        <f>SUMIFS(I10:I13,A10:A13,"P")</f>
        <v>0</v>
      </c>
      <c r="J9" s="36"/>
    </row>
    <row r="10" ht="30">
      <c r="A10" s="37" t="s">
        <v>240</v>
      </c>
      <c r="B10" s="37">
        <v>1</v>
      </c>
      <c r="C10" s="38" t="s">
        <v>697</v>
      </c>
      <c r="D10" s="37" t="s">
        <v>245</v>
      </c>
      <c r="E10" s="39" t="s">
        <v>50</v>
      </c>
      <c r="F10" s="40" t="s">
        <v>309</v>
      </c>
      <c r="G10" s="41">
        <v>1</v>
      </c>
      <c r="H10" s="42">
        <v>0</v>
      </c>
      <c r="I10" s="43">
        <f>ROUND(G10*H10,P4)</f>
        <v>0</v>
      </c>
      <c r="J10" s="37"/>
      <c r="O10" s="44">
        <f>I10*0.21</f>
        <v>0</v>
      </c>
      <c r="P10">
        <v>3</v>
      </c>
    </row>
    <row r="11" ht="30">
      <c r="A11" s="37" t="s">
        <v>244</v>
      </c>
      <c r="B11" s="45"/>
      <c r="C11" s="46"/>
      <c r="D11" s="46"/>
      <c r="E11" s="39" t="s">
        <v>1909</v>
      </c>
      <c r="F11" s="46"/>
      <c r="G11" s="46"/>
      <c r="H11" s="46"/>
      <c r="I11" s="46"/>
      <c r="J11" s="48"/>
    </row>
    <row r="12" ht="330">
      <c r="A12" s="37" t="s">
        <v>246</v>
      </c>
      <c r="B12" s="45"/>
      <c r="C12" s="46"/>
      <c r="D12" s="46"/>
      <c r="E12" s="49" t="s">
        <v>1910</v>
      </c>
      <c r="F12" s="46"/>
      <c r="G12" s="46"/>
      <c r="H12" s="46"/>
      <c r="I12" s="46"/>
      <c r="J12" s="48"/>
    </row>
    <row r="13" ht="120">
      <c r="A13" s="37" t="s">
        <v>248</v>
      </c>
      <c r="B13" s="50"/>
      <c r="C13" s="51"/>
      <c r="D13" s="51"/>
      <c r="E13" s="39" t="s">
        <v>699</v>
      </c>
      <c r="F13" s="51"/>
      <c r="G13" s="51"/>
      <c r="H13" s="51"/>
      <c r="I13" s="51"/>
      <c r="J13" s="52"/>
    </row>
  </sheetData>
  <sheetProtection sheet="1" objects="1" scenarios="1" spinCount="100000" saltValue="SBFd0gOILCMBcynaRFIHB56m02n1KnQNc+1/p7alb+NtJBT/MRH3gZGoboLwp3AimBuVKWNeISZwC8nVMRL48A==" hashValue="ZJapPIeVV3MlN7Rr7XFC/kIwuwR1VIJs1ZJ0GS6JmJPnv83QaroSIzbfD9+h6RJr/D5KccG6dwHzxSPUP4Fas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1911</v>
      </c>
      <c r="I3" s="25">
        <f>SUMIFS(I9:I46,A9:A46,"SD")</f>
        <v>0</v>
      </c>
      <c r="J3" s="19"/>
      <c r="O3">
        <v>0</v>
      </c>
      <c r="P3">
        <v>2</v>
      </c>
    </row>
    <row r="4">
      <c r="A4" s="3" t="s">
        <v>222</v>
      </c>
      <c r="B4" s="20" t="s">
        <v>223</v>
      </c>
      <c r="C4" s="21" t="s">
        <v>47</v>
      </c>
      <c r="D4" s="22"/>
      <c r="E4" s="23" t="s">
        <v>48</v>
      </c>
      <c r="F4" s="17"/>
      <c r="G4" s="17"/>
      <c r="H4" s="17"/>
      <c r="I4" s="17"/>
      <c r="J4" s="19"/>
      <c r="O4">
        <v>0.14999999999999999</v>
      </c>
      <c r="P4">
        <v>2</v>
      </c>
    </row>
    <row r="5">
      <c r="A5" s="3" t="s">
        <v>224</v>
      </c>
      <c r="B5" s="20" t="s">
        <v>225</v>
      </c>
      <c r="C5" s="21" t="s">
        <v>1911</v>
      </c>
      <c r="D5" s="22"/>
      <c r="E5" s="23" t="s">
        <v>52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1912</v>
      </c>
      <c r="F9" s="34"/>
      <c r="G9" s="34"/>
      <c r="H9" s="34"/>
      <c r="I9" s="35">
        <f>SUMIFS(I10:I41,A10:A41,"P")</f>
        <v>0</v>
      </c>
      <c r="J9" s="36"/>
    </row>
    <row r="10">
      <c r="A10" s="37" t="s">
        <v>240</v>
      </c>
      <c r="B10" s="37">
        <v>2</v>
      </c>
      <c r="C10" s="38" t="s">
        <v>646</v>
      </c>
      <c r="D10" s="37" t="s">
        <v>245</v>
      </c>
      <c r="E10" s="39" t="s">
        <v>647</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264</v>
      </c>
      <c r="F12" s="46"/>
      <c r="G12" s="46"/>
      <c r="H12" s="46"/>
      <c r="I12" s="46"/>
      <c r="J12" s="48"/>
    </row>
    <row r="13" ht="135">
      <c r="A13" s="37" t="s">
        <v>248</v>
      </c>
      <c r="B13" s="45"/>
      <c r="C13" s="46"/>
      <c r="D13" s="46"/>
      <c r="E13" s="39" t="s">
        <v>648</v>
      </c>
      <c r="F13" s="46"/>
      <c r="G13" s="46"/>
      <c r="H13" s="46"/>
      <c r="I13" s="46"/>
      <c r="J13" s="48"/>
    </row>
    <row r="14">
      <c r="A14" s="37" t="s">
        <v>240</v>
      </c>
      <c r="B14" s="37">
        <v>1</v>
      </c>
      <c r="C14" s="38" t="s">
        <v>1913</v>
      </c>
      <c r="D14" s="37" t="s">
        <v>245</v>
      </c>
      <c r="E14" s="39" t="s">
        <v>650</v>
      </c>
      <c r="F14" s="40" t="s">
        <v>243</v>
      </c>
      <c r="G14" s="41">
        <v>2</v>
      </c>
      <c r="H14" s="42">
        <v>0</v>
      </c>
      <c r="I14" s="43">
        <f>ROUND(G14*H14,P4)</f>
        <v>0</v>
      </c>
      <c r="J14" s="37"/>
      <c r="O14" s="44">
        <f>I14*0.21</f>
        <v>0</v>
      </c>
      <c r="P14">
        <v>3</v>
      </c>
    </row>
    <row r="15" ht="135">
      <c r="A15" s="37" t="s">
        <v>244</v>
      </c>
      <c r="B15" s="45"/>
      <c r="C15" s="46"/>
      <c r="D15" s="46"/>
      <c r="E15" s="39" t="s">
        <v>1914</v>
      </c>
      <c r="F15" s="46"/>
      <c r="G15" s="46"/>
      <c r="H15" s="46"/>
      <c r="I15" s="46"/>
      <c r="J15" s="48"/>
    </row>
    <row r="16" ht="45">
      <c r="A16" s="37" t="s">
        <v>246</v>
      </c>
      <c r="B16" s="45"/>
      <c r="C16" s="46"/>
      <c r="D16" s="46"/>
      <c r="E16" s="49" t="s">
        <v>1915</v>
      </c>
      <c r="F16" s="46"/>
      <c r="G16" s="46"/>
      <c r="H16" s="46"/>
      <c r="I16" s="46"/>
      <c r="J16" s="48"/>
    </row>
    <row r="17" ht="150">
      <c r="A17" s="37" t="s">
        <v>248</v>
      </c>
      <c r="B17" s="45"/>
      <c r="C17" s="46"/>
      <c r="D17" s="46"/>
      <c r="E17" s="39" t="s">
        <v>653</v>
      </c>
      <c r="F17" s="46"/>
      <c r="G17" s="46"/>
      <c r="H17" s="46"/>
      <c r="I17" s="46"/>
      <c r="J17" s="48"/>
    </row>
    <row r="18" ht="30">
      <c r="A18" s="37" t="s">
        <v>240</v>
      </c>
      <c r="B18" s="37">
        <v>3</v>
      </c>
      <c r="C18" s="38" t="s">
        <v>1916</v>
      </c>
      <c r="D18" s="37" t="s">
        <v>245</v>
      </c>
      <c r="E18" s="39" t="s">
        <v>1917</v>
      </c>
      <c r="F18" s="40" t="s">
        <v>243</v>
      </c>
      <c r="G18" s="41">
        <v>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1918</v>
      </c>
      <c r="F20" s="46"/>
      <c r="G20" s="46"/>
      <c r="H20" s="46"/>
      <c r="I20" s="46"/>
      <c r="J20" s="48"/>
    </row>
    <row r="21" ht="75">
      <c r="A21" s="37" t="s">
        <v>248</v>
      </c>
      <c r="B21" s="45"/>
      <c r="C21" s="46"/>
      <c r="D21" s="46"/>
      <c r="E21" s="39" t="s">
        <v>1919</v>
      </c>
      <c r="F21" s="46"/>
      <c r="G21" s="46"/>
      <c r="H21" s="46"/>
      <c r="I21" s="46"/>
      <c r="J21" s="48"/>
    </row>
    <row r="22">
      <c r="A22" s="37" t="s">
        <v>240</v>
      </c>
      <c r="B22" s="37">
        <v>4</v>
      </c>
      <c r="C22" s="38" t="s">
        <v>1920</v>
      </c>
      <c r="D22" s="37" t="s">
        <v>245</v>
      </c>
      <c r="E22" s="39" t="s">
        <v>1921</v>
      </c>
      <c r="F22" s="40" t="s">
        <v>243</v>
      </c>
      <c r="G22" s="41">
        <v>1</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1922</v>
      </c>
      <c r="F24" s="46"/>
      <c r="G24" s="46"/>
      <c r="H24" s="46"/>
      <c r="I24" s="46"/>
      <c r="J24" s="48"/>
    </row>
    <row r="25" ht="30">
      <c r="A25" s="37" t="s">
        <v>248</v>
      </c>
      <c r="B25" s="45"/>
      <c r="C25" s="46"/>
      <c r="D25" s="46"/>
      <c r="E25" s="39" t="s">
        <v>1923</v>
      </c>
      <c r="F25" s="46"/>
      <c r="G25" s="46"/>
      <c r="H25" s="46"/>
      <c r="I25" s="46"/>
      <c r="J25" s="48"/>
    </row>
    <row r="26">
      <c r="A26" s="37" t="s">
        <v>240</v>
      </c>
      <c r="B26" s="37">
        <v>5</v>
      </c>
      <c r="C26" s="38" t="s">
        <v>1924</v>
      </c>
      <c r="D26" s="37" t="s">
        <v>245</v>
      </c>
      <c r="E26" s="39" t="s">
        <v>1925</v>
      </c>
      <c r="F26" s="40" t="s">
        <v>243</v>
      </c>
      <c r="G26" s="41">
        <v>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1918</v>
      </c>
      <c r="F28" s="46"/>
      <c r="G28" s="46"/>
      <c r="H28" s="46"/>
      <c r="I28" s="46"/>
      <c r="J28" s="48"/>
    </row>
    <row r="29">
      <c r="A29" s="37" t="s">
        <v>248</v>
      </c>
      <c r="B29" s="45"/>
      <c r="C29" s="46"/>
      <c r="D29" s="46"/>
      <c r="E29" s="39" t="s">
        <v>1926</v>
      </c>
      <c r="F29" s="46"/>
      <c r="G29" s="46"/>
      <c r="H29" s="46"/>
      <c r="I29" s="46"/>
      <c r="J29" s="48"/>
    </row>
    <row r="30">
      <c r="A30" s="37" t="s">
        <v>240</v>
      </c>
      <c r="B30" s="37">
        <v>6</v>
      </c>
      <c r="C30" s="38" t="s">
        <v>1927</v>
      </c>
      <c r="D30" s="37" t="s">
        <v>245</v>
      </c>
      <c r="E30" s="39" t="s">
        <v>1928</v>
      </c>
      <c r="F30" s="40" t="s">
        <v>1326</v>
      </c>
      <c r="G30" s="41">
        <v>30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1929</v>
      </c>
      <c r="F32" s="46"/>
      <c r="G32" s="46"/>
      <c r="H32" s="46"/>
      <c r="I32" s="46"/>
      <c r="J32" s="48"/>
    </row>
    <row r="33" ht="45">
      <c r="A33" s="37" t="s">
        <v>248</v>
      </c>
      <c r="B33" s="45"/>
      <c r="C33" s="46"/>
      <c r="D33" s="46"/>
      <c r="E33" s="39" t="s">
        <v>1930</v>
      </c>
      <c r="F33" s="46"/>
      <c r="G33" s="46"/>
      <c r="H33" s="46"/>
      <c r="I33" s="46"/>
      <c r="J33" s="48"/>
    </row>
    <row r="34" ht="30">
      <c r="A34" s="37" t="s">
        <v>240</v>
      </c>
      <c r="B34" s="37">
        <v>7</v>
      </c>
      <c r="C34" s="38" t="s">
        <v>1931</v>
      </c>
      <c r="D34" s="37" t="s">
        <v>245</v>
      </c>
      <c r="E34" s="39" t="s">
        <v>1932</v>
      </c>
      <c r="F34" s="40" t="s">
        <v>243</v>
      </c>
      <c r="G34" s="41">
        <v>2</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1918</v>
      </c>
      <c r="F36" s="46"/>
      <c r="G36" s="46"/>
      <c r="H36" s="46"/>
      <c r="I36" s="46"/>
      <c r="J36" s="48"/>
    </row>
    <row r="37" ht="30">
      <c r="A37" s="37" t="s">
        <v>248</v>
      </c>
      <c r="B37" s="45"/>
      <c r="C37" s="46"/>
      <c r="D37" s="46"/>
      <c r="E37" s="39" t="s">
        <v>1932</v>
      </c>
      <c r="F37" s="46"/>
      <c r="G37" s="46"/>
      <c r="H37" s="46"/>
      <c r="I37" s="46"/>
      <c r="J37" s="48"/>
    </row>
    <row r="38">
      <c r="A38" s="37" t="s">
        <v>240</v>
      </c>
      <c r="B38" s="37">
        <v>8</v>
      </c>
      <c r="C38" s="38" t="s">
        <v>1933</v>
      </c>
      <c r="D38" s="37" t="s">
        <v>245</v>
      </c>
      <c r="E38" s="39" t="s">
        <v>1934</v>
      </c>
      <c r="F38" s="40" t="s">
        <v>1326</v>
      </c>
      <c r="G38" s="41">
        <v>30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1929</v>
      </c>
      <c r="F40" s="46"/>
      <c r="G40" s="46"/>
      <c r="H40" s="46"/>
      <c r="I40" s="46"/>
      <c r="J40" s="48"/>
    </row>
    <row r="41">
      <c r="A41" s="37" t="s">
        <v>248</v>
      </c>
      <c r="B41" s="45"/>
      <c r="C41" s="46"/>
      <c r="D41" s="46"/>
      <c r="E41" s="39" t="s">
        <v>1934</v>
      </c>
      <c r="F41" s="46"/>
      <c r="G41" s="46"/>
      <c r="H41" s="46"/>
      <c r="I41" s="46"/>
      <c r="J41" s="48"/>
    </row>
    <row r="42">
      <c r="A42" s="31" t="s">
        <v>237</v>
      </c>
      <c r="B42" s="32"/>
      <c r="C42" s="33" t="s">
        <v>320</v>
      </c>
      <c r="D42" s="34"/>
      <c r="E42" s="31" t="s">
        <v>1935</v>
      </c>
      <c r="F42" s="34"/>
      <c r="G42" s="34"/>
      <c r="H42" s="34"/>
      <c r="I42" s="35">
        <f>SUMIFS(I43:I46,A43:A46,"P")</f>
        <v>0</v>
      </c>
      <c r="J42" s="36"/>
    </row>
    <row r="43" ht="30">
      <c r="A43" s="37" t="s">
        <v>240</v>
      </c>
      <c r="B43" s="37">
        <v>9</v>
      </c>
      <c r="C43" s="38" t="s">
        <v>942</v>
      </c>
      <c r="D43" s="37" t="s">
        <v>245</v>
      </c>
      <c r="E43" s="39" t="s">
        <v>1936</v>
      </c>
      <c r="F43" s="40" t="s">
        <v>939</v>
      </c>
      <c r="G43" s="41">
        <v>0.017999999999999999</v>
      </c>
      <c r="H43" s="42">
        <v>0</v>
      </c>
      <c r="I43" s="43">
        <f>ROUND(G43*H43,P4)</f>
        <v>0</v>
      </c>
      <c r="J43" s="37"/>
      <c r="O43" s="44">
        <f>I43*0.21</f>
        <v>0</v>
      </c>
      <c r="P43">
        <v>3</v>
      </c>
    </row>
    <row r="44" ht="30">
      <c r="A44" s="37" t="s">
        <v>244</v>
      </c>
      <c r="B44" s="45"/>
      <c r="C44" s="46"/>
      <c r="D44" s="46"/>
      <c r="E44" s="39" t="s">
        <v>940</v>
      </c>
      <c r="F44" s="46"/>
      <c r="G44" s="46"/>
      <c r="H44" s="46"/>
      <c r="I44" s="46"/>
      <c r="J44" s="48"/>
    </row>
    <row r="45">
      <c r="A45" s="37" t="s">
        <v>246</v>
      </c>
      <c r="B45" s="45"/>
      <c r="C45" s="46"/>
      <c r="D45" s="46"/>
      <c r="E45" s="49" t="s">
        <v>1937</v>
      </c>
      <c r="F45" s="46"/>
      <c r="G45" s="46"/>
      <c r="H45" s="46"/>
      <c r="I45" s="46"/>
      <c r="J45" s="48"/>
    </row>
    <row r="46" ht="225">
      <c r="A46" s="37" t="s">
        <v>248</v>
      </c>
      <c r="B46" s="50"/>
      <c r="C46" s="51"/>
      <c r="D46" s="51"/>
      <c r="E46" s="39" t="s">
        <v>941</v>
      </c>
      <c r="F46" s="51"/>
      <c r="G46" s="51"/>
      <c r="H46" s="51"/>
      <c r="I46" s="51"/>
      <c r="J46" s="52"/>
    </row>
  </sheetData>
  <sheetProtection sheet="1" objects="1" scenarios="1" spinCount="100000" saltValue="QpQNPUqxRVd/PzOeSDtAmSxrPGjcy/4miHPjcZ3THdYKA5h21hMFgtxwP4NFENgG+vXbzCll1PGc/Mny30lAjg==" hashValue="kN8VyF1u/TsjvKAouWtXcndoQd3iFHIfN8gwzqrMkLccn2im6U6xetUyaSQoplU2FAgcyhTX9xJ95GDurizko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1938</v>
      </c>
      <c r="I3" s="25">
        <f>SUMIFS(I10:I57,A10:A57,"SD")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1939</v>
      </c>
      <c r="D5" s="22"/>
      <c r="E5" s="23" t="s">
        <v>56</v>
      </c>
      <c r="F5" s="17"/>
      <c r="G5" s="17"/>
      <c r="H5" s="17"/>
      <c r="I5" s="17"/>
      <c r="J5" s="19"/>
      <c r="O5">
        <v>0.20999999999999999</v>
      </c>
    </row>
    <row r="6" ht="30">
      <c r="A6" s="3" t="s">
        <v>1940</v>
      </c>
      <c r="B6" s="20" t="s">
        <v>225</v>
      </c>
      <c r="C6" s="21" t="s">
        <v>1938</v>
      </c>
      <c r="D6" s="22"/>
      <c r="E6" s="23" t="s">
        <v>58</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655</v>
      </c>
      <c r="D10" s="34"/>
      <c r="E10" s="31" t="s">
        <v>1941</v>
      </c>
      <c r="F10" s="34"/>
      <c r="G10" s="34"/>
      <c r="H10" s="34"/>
      <c r="I10" s="35">
        <f>SUMIFS(I11:I25,A11:A25,"P")</f>
        <v>0</v>
      </c>
      <c r="J10" s="36"/>
    </row>
    <row r="11">
      <c r="A11" s="37" t="s">
        <v>240</v>
      </c>
      <c r="B11" s="37">
        <v>1</v>
      </c>
      <c r="C11" s="38" t="s">
        <v>1942</v>
      </c>
      <c r="D11" s="37" t="s">
        <v>245</v>
      </c>
      <c r="E11" s="39" t="s">
        <v>1943</v>
      </c>
      <c r="F11" s="40" t="s">
        <v>939</v>
      </c>
      <c r="G11" s="41">
        <v>24.143999999999998</v>
      </c>
      <c r="H11" s="42">
        <v>0</v>
      </c>
      <c r="I11" s="43">
        <f>ROUND(G11*H11,P4)</f>
        <v>0</v>
      </c>
      <c r="J11" s="37"/>
      <c r="O11" s="44">
        <f>I11*0.21</f>
        <v>0</v>
      </c>
      <c r="P11">
        <v>3</v>
      </c>
    </row>
    <row r="12" ht="165">
      <c r="A12" s="37" t="s">
        <v>244</v>
      </c>
      <c r="B12" s="45"/>
      <c r="C12" s="46"/>
      <c r="D12" s="46"/>
      <c r="E12" s="39" t="s">
        <v>1944</v>
      </c>
      <c r="F12" s="46"/>
      <c r="G12" s="46"/>
      <c r="H12" s="46"/>
      <c r="I12" s="46"/>
      <c r="J12" s="48"/>
    </row>
    <row r="13" ht="75">
      <c r="A13" s="37" t="s">
        <v>248</v>
      </c>
      <c r="B13" s="45"/>
      <c r="C13" s="46"/>
      <c r="D13" s="46"/>
      <c r="E13" s="39" t="s">
        <v>1945</v>
      </c>
      <c r="F13" s="46"/>
      <c r="G13" s="46"/>
      <c r="H13" s="46"/>
      <c r="I13" s="46"/>
      <c r="J13" s="48"/>
    </row>
    <row r="14">
      <c r="A14" s="37" t="s">
        <v>240</v>
      </c>
      <c r="B14" s="37">
        <v>2</v>
      </c>
      <c r="C14" s="38" t="s">
        <v>1942</v>
      </c>
      <c r="D14" s="37" t="s">
        <v>238</v>
      </c>
      <c r="E14" s="39" t="s">
        <v>1946</v>
      </c>
      <c r="F14" s="40" t="s">
        <v>939</v>
      </c>
      <c r="G14" s="41">
        <v>48.746000000000002</v>
      </c>
      <c r="H14" s="42">
        <v>0</v>
      </c>
      <c r="I14" s="43">
        <f>ROUND(G14*H14,P4)</f>
        <v>0</v>
      </c>
      <c r="J14" s="37"/>
      <c r="O14" s="44">
        <f>I14*0.21</f>
        <v>0</v>
      </c>
      <c r="P14">
        <v>3</v>
      </c>
    </row>
    <row r="15" ht="135">
      <c r="A15" s="37" t="s">
        <v>244</v>
      </c>
      <c r="B15" s="45"/>
      <c r="C15" s="46"/>
      <c r="D15" s="46"/>
      <c r="E15" s="39" t="s">
        <v>1947</v>
      </c>
      <c r="F15" s="46"/>
      <c r="G15" s="46"/>
      <c r="H15" s="46"/>
      <c r="I15" s="46"/>
      <c r="J15" s="48"/>
    </row>
    <row r="16" ht="75">
      <c r="A16" s="37" t="s">
        <v>248</v>
      </c>
      <c r="B16" s="45"/>
      <c r="C16" s="46"/>
      <c r="D16" s="46"/>
      <c r="E16" s="39" t="s">
        <v>1945</v>
      </c>
      <c r="F16" s="46"/>
      <c r="G16" s="46"/>
      <c r="H16" s="46"/>
      <c r="I16" s="46"/>
      <c r="J16" s="48"/>
    </row>
    <row r="17">
      <c r="A17" s="37" t="s">
        <v>240</v>
      </c>
      <c r="B17" s="37">
        <v>3</v>
      </c>
      <c r="C17" s="38" t="s">
        <v>1948</v>
      </c>
      <c r="D17" s="37" t="s">
        <v>245</v>
      </c>
      <c r="E17" s="39" t="s">
        <v>1949</v>
      </c>
      <c r="F17" s="40" t="s">
        <v>309</v>
      </c>
      <c r="G17" s="41">
        <v>1</v>
      </c>
      <c r="H17" s="42">
        <v>0</v>
      </c>
      <c r="I17" s="43">
        <f>ROUND(G17*H17,P4)</f>
        <v>0</v>
      </c>
      <c r="J17" s="37"/>
      <c r="O17" s="44">
        <f>I17*0.21</f>
        <v>0</v>
      </c>
      <c r="P17">
        <v>3</v>
      </c>
    </row>
    <row r="18" ht="90">
      <c r="A18" s="37" t="s">
        <v>244</v>
      </c>
      <c r="B18" s="45"/>
      <c r="C18" s="46"/>
      <c r="D18" s="46"/>
      <c r="E18" s="39" t="s">
        <v>1950</v>
      </c>
      <c r="F18" s="46"/>
      <c r="G18" s="46"/>
      <c r="H18" s="46"/>
      <c r="I18" s="46"/>
      <c r="J18" s="48"/>
    </row>
    <row r="19" ht="60">
      <c r="A19" s="37" t="s">
        <v>248</v>
      </c>
      <c r="B19" s="45"/>
      <c r="C19" s="46"/>
      <c r="D19" s="46"/>
      <c r="E19" s="39" t="s">
        <v>1825</v>
      </c>
      <c r="F19" s="46"/>
      <c r="G19" s="46"/>
      <c r="H19" s="46"/>
      <c r="I19" s="46"/>
      <c r="J19" s="48"/>
    </row>
    <row r="20">
      <c r="A20" s="37" t="s">
        <v>240</v>
      </c>
      <c r="B20" s="37">
        <v>4</v>
      </c>
      <c r="C20" s="38" t="s">
        <v>1948</v>
      </c>
      <c r="D20" s="37" t="s">
        <v>238</v>
      </c>
      <c r="E20" s="39" t="s">
        <v>1949</v>
      </c>
      <c r="F20" s="40" t="s">
        <v>309</v>
      </c>
      <c r="G20" s="41">
        <v>1</v>
      </c>
      <c r="H20" s="42">
        <v>0</v>
      </c>
      <c r="I20" s="43">
        <f>ROUND(G20*H20,P4)</f>
        <v>0</v>
      </c>
      <c r="J20" s="37"/>
      <c r="O20" s="44">
        <f>I20*0.21</f>
        <v>0</v>
      </c>
      <c r="P20">
        <v>3</v>
      </c>
    </row>
    <row r="21" ht="90">
      <c r="A21" s="37" t="s">
        <v>244</v>
      </c>
      <c r="B21" s="45"/>
      <c r="C21" s="46"/>
      <c r="D21" s="46"/>
      <c r="E21" s="39" t="s">
        <v>1951</v>
      </c>
      <c r="F21" s="46"/>
      <c r="G21" s="46"/>
      <c r="H21" s="46"/>
      <c r="I21" s="46"/>
      <c r="J21" s="48"/>
    </row>
    <row r="22" ht="60">
      <c r="A22" s="37" t="s">
        <v>248</v>
      </c>
      <c r="B22" s="45"/>
      <c r="C22" s="46"/>
      <c r="D22" s="46"/>
      <c r="E22" s="39" t="s">
        <v>1825</v>
      </c>
      <c r="F22" s="46"/>
      <c r="G22" s="46"/>
      <c r="H22" s="46"/>
      <c r="I22" s="46"/>
      <c r="J22" s="48"/>
    </row>
    <row r="23">
      <c r="A23" s="37" t="s">
        <v>240</v>
      </c>
      <c r="B23" s="37">
        <v>5</v>
      </c>
      <c r="C23" s="38" t="s">
        <v>1952</v>
      </c>
      <c r="D23" s="37" t="s">
        <v>245</v>
      </c>
      <c r="E23" s="39" t="s">
        <v>1953</v>
      </c>
      <c r="F23" s="40" t="s">
        <v>309</v>
      </c>
      <c r="G23" s="41">
        <v>1</v>
      </c>
      <c r="H23" s="42">
        <v>0</v>
      </c>
      <c r="I23" s="43">
        <f>ROUND(G23*H23,P4)</f>
        <v>0</v>
      </c>
      <c r="J23" s="37"/>
      <c r="O23" s="44">
        <f>I23*0.21</f>
        <v>0</v>
      </c>
      <c r="P23">
        <v>3</v>
      </c>
    </row>
    <row r="24" ht="90">
      <c r="A24" s="37" t="s">
        <v>244</v>
      </c>
      <c r="B24" s="45"/>
      <c r="C24" s="46"/>
      <c r="D24" s="46"/>
      <c r="E24" s="39" t="s">
        <v>1954</v>
      </c>
      <c r="F24" s="46"/>
      <c r="G24" s="46"/>
      <c r="H24" s="46"/>
      <c r="I24" s="46"/>
      <c r="J24" s="48"/>
    </row>
    <row r="25" ht="60">
      <c r="A25" s="37" t="s">
        <v>248</v>
      </c>
      <c r="B25" s="45"/>
      <c r="C25" s="46"/>
      <c r="D25" s="46"/>
      <c r="E25" s="39" t="s">
        <v>1825</v>
      </c>
      <c r="F25" s="46"/>
      <c r="G25" s="46"/>
      <c r="H25" s="46"/>
      <c r="I25" s="46"/>
      <c r="J25" s="48"/>
    </row>
    <row r="26">
      <c r="A26" s="31" t="s">
        <v>237</v>
      </c>
      <c r="B26" s="32"/>
      <c r="C26" s="33" t="s">
        <v>238</v>
      </c>
      <c r="D26" s="34"/>
      <c r="E26" s="31" t="s">
        <v>336</v>
      </c>
      <c r="F26" s="34"/>
      <c r="G26" s="34"/>
      <c r="H26" s="34"/>
      <c r="I26" s="35">
        <f>SUMIFS(I27:I42,A27:A42,"P")</f>
        <v>0</v>
      </c>
      <c r="J26" s="36"/>
    </row>
    <row r="27">
      <c r="A27" s="37" t="s">
        <v>240</v>
      </c>
      <c r="B27" s="37">
        <v>7</v>
      </c>
      <c r="C27" s="38" t="s">
        <v>954</v>
      </c>
      <c r="D27" s="37" t="s">
        <v>245</v>
      </c>
      <c r="E27" s="39" t="s">
        <v>955</v>
      </c>
      <c r="F27" s="40" t="s">
        <v>415</v>
      </c>
      <c r="G27" s="41">
        <v>4454.3999999999996</v>
      </c>
      <c r="H27" s="42">
        <v>0</v>
      </c>
      <c r="I27" s="43">
        <f>ROUND(G27*H27,P4)</f>
        <v>0</v>
      </c>
      <c r="J27" s="37"/>
      <c r="O27" s="44">
        <f>I27*0.21</f>
        <v>0</v>
      </c>
      <c r="P27">
        <v>3</v>
      </c>
    </row>
    <row r="28" ht="135">
      <c r="A28" s="37" t="s">
        <v>244</v>
      </c>
      <c r="B28" s="45"/>
      <c r="C28" s="46"/>
      <c r="D28" s="46"/>
      <c r="E28" s="39" t="s">
        <v>1955</v>
      </c>
      <c r="F28" s="46"/>
      <c r="G28" s="46"/>
      <c r="H28" s="46"/>
      <c r="I28" s="46"/>
      <c r="J28" s="48"/>
    </row>
    <row r="29" ht="60">
      <c r="A29" s="37" t="s">
        <v>246</v>
      </c>
      <c r="B29" s="45"/>
      <c r="C29" s="46"/>
      <c r="D29" s="46"/>
      <c r="E29" s="49" t="s">
        <v>1956</v>
      </c>
      <c r="F29" s="46"/>
      <c r="G29" s="46"/>
      <c r="H29" s="46"/>
      <c r="I29" s="46"/>
      <c r="J29" s="48"/>
    </row>
    <row r="30" ht="90">
      <c r="A30" s="37" t="s">
        <v>248</v>
      </c>
      <c r="B30" s="45"/>
      <c r="C30" s="46"/>
      <c r="D30" s="46"/>
      <c r="E30" s="39" t="s">
        <v>957</v>
      </c>
      <c r="F30" s="46"/>
      <c r="G30" s="46"/>
      <c r="H30" s="46"/>
      <c r="I30" s="46"/>
      <c r="J30" s="48"/>
    </row>
    <row r="31">
      <c r="A31" s="37" t="s">
        <v>240</v>
      </c>
      <c r="B31" s="37">
        <v>8</v>
      </c>
      <c r="C31" s="38" t="s">
        <v>1957</v>
      </c>
      <c r="D31" s="37" t="s">
        <v>245</v>
      </c>
      <c r="E31" s="39" t="s">
        <v>1958</v>
      </c>
      <c r="F31" s="40" t="s">
        <v>243</v>
      </c>
      <c r="G31" s="41">
        <v>2</v>
      </c>
      <c r="H31" s="42">
        <v>0</v>
      </c>
      <c r="I31" s="43">
        <f>ROUND(G31*H31,P4)</f>
        <v>0</v>
      </c>
      <c r="J31" s="37"/>
      <c r="O31" s="44">
        <f>I31*0.21</f>
        <v>0</v>
      </c>
      <c r="P31">
        <v>3</v>
      </c>
    </row>
    <row r="32" ht="105">
      <c r="A32" s="37" t="s">
        <v>244</v>
      </c>
      <c r="B32" s="45"/>
      <c r="C32" s="46"/>
      <c r="D32" s="46"/>
      <c r="E32" s="39" t="s">
        <v>1959</v>
      </c>
      <c r="F32" s="46"/>
      <c r="G32" s="46"/>
      <c r="H32" s="46"/>
      <c r="I32" s="46"/>
      <c r="J32" s="48"/>
    </row>
    <row r="33" ht="90">
      <c r="A33" s="37" t="s">
        <v>248</v>
      </c>
      <c r="B33" s="45"/>
      <c r="C33" s="46"/>
      <c r="D33" s="46"/>
      <c r="E33" s="39" t="s">
        <v>1960</v>
      </c>
      <c r="F33" s="46"/>
      <c r="G33" s="46"/>
      <c r="H33" s="46"/>
      <c r="I33" s="46"/>
      <c r="J33" s="48"/>
    </row>
    <row r="34">
      <c r="A34" s="37" t="s">
        <v>240</v>
      </c>
      <c r="B34" s="37">
        <v>9</v>
      </c>
      <c r="C34" s="38" t="s">
        <v>1961</v>
      </c>
      <c r="D34" s="37" t="s">
        <v>245</v>
      </c>
      <c r="E34" s="39" t="s">
        <v>1962</v>
      </c>
      <c r="F34" s="40" t="s">
        <v>243</v>
      </c>
      <c r="G34" s="41">
        <v>22</v>
      </c>
      <c r="H34" s="42">
        <v>0</v>
      </c>
      <c r="I34" s="43">
        <f>ROUND(G34*H34,P4)</f>
        <v>0</v>
      </c>
      <c r="J34" s="37"/>
      <c r="O34" s="44">
        <f>I34*0.21</f>
        <v>0</v>
      </c>
      <c r="P34">
        <v>3</v>
      </c>
    </row>
    <row r="35" ht="105">
      <c r="A35" s="37" t="s">
        <v>244</v>
      </c>
      <c r="B35" s="45"/>
      <c r="C35" s="46"/>
      <c r="D35" s="46"/>
      <c r="E35" s="39" t="s">
        <v>1963</v>
      </c>
      <c r="F35" s="46"/>
      <c r="G35" s="46"/>
      <c r="H35" s="46"/>
      <c r="I35" s="46"/>
      <c r="J35" s="48"/>
    </row>
    <row r="36" ht="150">
      <c r="A36" s="37" t="s">
        <v>248</v>
      </c>
      <c r="B36" s="45"/>
      <c r="C36" s="46"/>
      <c r="D36" s="46"/>
      <c r="E36" s="39" t="s">
        <v>1964</v>
      </c>
      <c r="F36" s="46"/>
      <c r="G36" s="46"/>
      <c r="H36" s="46"/>
      <c r="I36" s="46"/>
      <c r="J36" s="48"/>
    </row>
    <row r="37">
      <c r="A37" s="37" t="s">
        <v>240</v>
      </c>
      <c r="B37" s="37">
        <v>10</v>
      </c>
      <c r="C37" s="38" t="s">
        <v>1965</v>
      </c>
      <c r="D37" s="37" t="s">
        <v>245</v>
      </c>
      <c r="E37" s="39" t="s">
        <v>1966</v>
      </c>
      <c r="F37" s="40" t="s">
        <v>339</v>
      </c>
      <c r="G37" s="41">
        <v>10</v>
      </c>
      <c r="H37" s="42">
        <v>0</v>
      </c>
      <c r="I37" s="43">
        <f>ROUND(G37*H37,P4)</f>
        <v>0</v>
      </c>
      <c r="J37" s="37"/>
      <c r="O37" s="44">
        <f>I37*0.21</f>
        <v>0</v>
      </c>
      <c r="P37">
        <v>3</v>
      </c>
    </row>
    <row r="38" ht="409.5">
      <c r="A38" s="37" t="s">
        <v>244</v>
      </c>
      <c r="B38" s="45"/>
      <c r="C38" s="46"/>
      <c r="D38" s="46"/>
      <c r="E38" s="39" t="s">
        <v>1967</v>
      </c>
      <c r="F38" s="46"/>
      <c r="G38" s="46"/>
      <c r="H38" s="46"/>
      <c r="I38" s="46"/>
      <c r="J38" s="48"/>
    </row>
    <row r="39" ht="409.5">
      <c r="A39" s="37" t="s">
        <v>248</v>
      </c>
      <c r="B39" s="45"/>
      <c r="C39" s="46"/>
      <c r="D39" s="46"/>
      <c r="E39" s="39" t="s">
        <v>1968</v>
      </c>
      <c r="F39" s="46"/>
      <c r="G39" s="46"/>
      <c r="H39" s="46"/>
      <c r="I39" s="46"/>
      <c r="J39" s="48"/>
    </row>
    <row r="40">
      <c r="A40" s="37" t="s">
        <v>240</v>
      </c>
      <c r="B40" s="37">
        <v>11</v>
      </c>
      <c r="C40" s="38" t="s">
        <v>1969</v>
      </c>
      <c r="D40" s="37" t="s">
        <v>245</v>
      </c>
      <c r="E40" s="39" t="s">
        <v>1970</v>
      </c>
      <c r="F40" s="40" t="s">
        <v>339</v>
      </c>
      <c r="G40" s="41">
        <v>2.0720000000000001</v>
      </c>
      <c r="H40" s="42">
        <v>0</v>
      </c>
      <c r="I40" s="43">
        <f>ROUND(G40*H40,P4)</f>
        <v>0</v>
      </c>
      <c r="J40" s="37"/>
      <c r="O40" s="44">
        <f>I40*0.21</f>
        <v>0</v>
      </c>
      <c r="P40">
        <v>3</v>
      </c>
    </row>
    <row r="41" ht="405">
      <c r="A41" s="37" t="s">
        <v>244</v>
      </c>
      <c r="B41" s="45"/>
      <c r="C41" s="46"/>
      <c r="D41" s="46"/>
      <c r="E41" s="39" t="s">
        <v>1971</v>
      </c>
      <c r="F41" s="46"/>
      <c r="G41" s="46"/>
      <c r="H41" s="46"/>
      <c r="I41" s="46"/>
      <c r="J41" s="48"/>
    </row>
    <row r="42" ht="409.5">
      <c r="A42" s="37" t="s">
        <v>248</v>
      </c>
      <c r="B42" s="45"/>
      <c r="C42" s="46"/>
      <c r="D42" s="46"/>
      <c r="E42" s="39" t="s">
        <v>666</v>
      </c>
      <c r="F42" s="46"/>
      <c r="G42" s="46"/>
      <c r="H42" s="46"/>
      <c r="I42" s="46"/>
      <c r="J42" s="48"/>
    </row>
    <row r="43">
      <c r="A43" s="31" t="s">
        <v>237</v>
      </c>
      <c r="B43" s="32"/>
      <c r="C43" s="33" t="s">
        <v>402</v>
      </c>
      <c r="D43" s="34"/>
      <c r="E43" s="31" t="s">
        <v>1972</v>
      </c>
      <c r="F43" s="34"/>
      <c r="G43" s="34"/>
      <c r="H43" s="34"/>
      <c r="I43" s="35">
        <f>SUMIFS(I44:I49,A44:A49,"P")</f>
        <v>0</v>
      </c>
      <c r="J43" s="36"/>
    </row>
    <row r="44">
      <c r="A44" s="37" t="s">
        <v>240</v>
      </c>
      <c r="B44" s="37">
        <v>12</v>
      </c>
      <c r="C44" s="38" t="s">
        <v>1973</v>
      </c>
      <c r="D44" s="37" t="s">
        <v>245</v>
      </c>
      <c r="E44" s="39" t="s">
        <v>1974</v>
      </c>
      <c r="F44" s="40" t="s">
        <v>1975</v>
      </c>
      <c r="G44" s="41">
        <v>84</v>
      </c>
      <c r="H44" s="42">
        <v>0</v>
      </c>
      <c r="I44" s="43">
        <f>ROUND(G44*H44,P4)</f>
        <v>0</v>
      </c>
      <c r="J44" s="37"/>
      <c r="O44" s="44">
        <f>I44*0.21</f>
        <v>0</v>
      </c>
      <c r="P44">
        <v>3</v>
      </c>
    </row>
    <row r="45" ht="75">
      <c r="A45" s="37" t="s">
        <v>244</v>
      </c>
      <c r="B45" s="45"/>
      <c r="C45" s="46"/>
      <c r="D45" s="46"/>
      <c r="E45" s="39" t="s">
        <v>1976</v>
      </c>
      <c r="F45" s="46"/>
      <c r="G45" s="46"/>
      <c r="H45" s="46"/>
      <c r="I45" s="46"/>
      <c r="J45" s="48"/>
    </row>
    <row r="46" ht="90">
      <c r="A46" s="37" t="s">
        <v>248</v>
      </c>
      <c r="B46" s="45"/>
      <c r="C46" s="46"/>
      <c r="D46" s="46"/>
      <c r="E46" s="39" t="s">
        <v>1977</v>
      </c>
      <c r="F46" s="46"/>
      <c r="G46" s="46"/>
      <c r="H46" s="46"/>
      <c r="I46" s="46"/>
      <c r="J46" s="48"/>
    </row>
    <row r="47">
      <c r="A47" s="37" t="s">
        <v>240</v>
      </c>
      <c r="B47" s="37">
        <v>13</v>
      </c>
      <c r="C47" s="38" t="s">
        <v>1978</v>
      </c>
      <c r="D47" s="37" t="s">
        <v>245</v>
      </c>
      <c r="E47" s="39" t="s">
        <v>1979</v>
      </c>
      <c r="F47" s="40" t="s">
        <v>1975</v>
      </c>
      <c r="G47" s="41">
        <v>26</v>
      </c>
      <c r="H47" s="42">
        <v>0</v>
      </c>
      <c r="I47" s="43">
        <f>ROUND(G47*H47,P4)</f>
        <v>0</v>
      </c>
      <c r="J47" s="37"/>
      <c r="O47" s="44">
        <f>I47*0.21</f>
        <v>0</v>
      </c>
      <c r="P47">
        <v>3</v>
      </c>
    </row>
    <row r="48" ht="75">
      <c r="A48" s="37" t="s">
        <v>244</v>
      </c>
      <c r="B48" s="45"/>
      <c r="C48" s="46"/>
      <c r="D48" s="46"/>
      <c r="E48" s="39" t="s">
        <v>1980</v>
      </c>
      <c r="F48" s="46"/>
      <c r="G48" s="46"/>
      <c r="H48" s="46"/>
      <c r="I48" s="46"/>
      <c r="J48" s="48"/>
    </row>
    <row r="49" ht="90">
      <c r="A49" s="37" t="s">
        <v>248</v>
      </c>
      <c r="B49" s="45"/>
      <c r="C49" s="46"/>
      <c r="D49" s="46"/>
      <c r="E49" s="39" t="s">
        <v>1981</v>
      </c>
      <c r="F49" s="46"/>
      <c r="G49" s="46"/>
      <c r="H49" s="46"/>
      <c r="I49" s="46"/>
      <c r="J49" s="48"/>
    </row>
    <row r="50">
      <c r="A50" s="31" t="s">
        <v>237</v>
      </c>
      <c r="B50" s="32"/>
      <c r="C50" s="33" t="s">
        <v>1982</v>
      </c>
      <c r="D50" s="34"/>
      <c r="E50" s="31" t="s">
        <v>1983</v>
      </c>
      <c r="F50" s="34"/>
      <c r="G50" s="34"/>
      <c r="H50" s="34"/>
      <c r="I50" s="35">
        <f>SUMIFS(I51:I53,A51:A53,"P")</f>
        <v>0</v>
      </c>
      <c r="J50" s="36"/>
    </row>
    <row r="51">
      <c r="A51" s="37" t="s">
        <v>240</v>
      </c>
      <c r="B51" s="37">
        <v>14</v>
      </c>
      <c r="C51" s="38" t="s">
        <v>1984</v>
      </c>
      <c r="D51" s="37" t="s">
        <v>245</v>
      </c>
      <c r="E51" s="39" t="s">
        <v>1985</v>
      </c>
      <c r="F51" s="40" t="s">
        <v>415</v>
      </c>
      <c r="G51" s="41">
        <v>797.03999999999996</v>
      </c>
      <c r="H51" s="42">
        <v>0</v>
      </c>
      <c r="I51" s="43">
        <f>ROUND(G51*H51,P4)</f>
        <v>0</v>
      </c>
      <c r="J51" s="37"/>
      <c r="O51" s="44">
        <f>I51*0.21</f>
        <v>0</v>
      </c>
      <c r="P51">
        <v>3</v>
      </c>
    </row>
    <row r="52" ht="120">
      <c r="A52" s="37" t="s">
        <v>244</v>
      </c>
      <c r="B52" s="45"/>
      <c r="C52" s="46"/>
      <c r="D52" s="46"/>
      <c r="E52" s="39" t="s">
        <v>1986</v>
      </c>
      <c r="F52" s="46"/>
      <c r="G52" s="46"/>
      <c r="H52" s="46"/>
      <c r="I52" s="46"/>
      <c r="J52" s="48"/>
    </row>
    <row r="53" ht="165">
      <c r="A53" s="37" t="s">
        <v>248</v>
      </c>
      <c r="B53" s="45"/>
      <c r="C53" s="46"/>
      <c r="D53" s="46"/>
      <c r="E53" s="39" t="s">
        <v>1987</v>
      </c>
      <c r="F53" s="46"/>
      <c r="G53" s="46"/>
      <c r="H53" s="46"/>
      <c r="I53" s="46"/>
      <c r="J53" s="48"/>
    </row>
    <row r="54">
      <c r="A54" s="31" t="s">
        <v>237</v>
      </c>
      <c r="B54" s="32"/>
      <c r="C54" s="33" t="s">
        <v>1213</v>
      </c>
      <c r="D54" s="34"/>
      <c r="E54" s="31" t="s">
        <v>1988</v>
      </c>
      <c r="F54" s="34"/>
      <c r="G54" s="34"/>
      <c r="H54" s="34"/>
      <c r="I54" s="35">
        <f>SUMIFS(I55:I57,A55:A57,"P")</f>
        <v>0</v>
      </c>
      <c r="J54" s="36"/>
    </row>
    <row r="55">
      <c r="A55" s="37" t="s">
        <v>240</v>
      </c>
      <c r="B55" s="37">
        <v>15</v>
      </c>
      <c r="C55" s="38" t="s">
        <v>1989</v>
      </c>
      <c r="D55" s="37" t="s">
        <v>238</v>
      </c>
      <c r="E55" s="39" t="s">
        <v>1990</v>
      </c>
      <c r="F55" s="40" t="s">
        <v>1991</v>
      </c>
      <c r="G55" s="41">
        <v>54</v>
      </c>
      <c r="H55" s="42">
        <v>0</v>
      </c>
      <c r="I55" s="43">
        <f>ROUND(G55*H55,P4)</f>
        <v>0</v>
      </c>
      <c r="J55" s="37"/>
      <c r="O55" s="44">
        <f>I55*0.21</f>
        <v>0</v>
      </c>
      <c r="P55">
        <v>3</v>
      </c>
    </row>
    <row r="56" ht="90">
      <c r="A56" s="37" t="s">
        <v>244</v>
      </c>
      <c r="B56" s="45"/>
      <c r="C56" s="46"/>
      <c r="D56" s="46"/>
      <c r="E56" s="39" t="s">
        <v>1992</v>
      </c>
      <c r="F56" s="46"/>
      <c r="G56" s="46"/>
      <c r="H56" s="46"/>
      <c r="I56" s="46"/>
      <c r="J56" s="48"/>
    </row>
    <row r="57" ht="75">
      <c r="A57" s="37" t="s">
        <v>248</v>
      </c>
      <c r="B57" s="50"/>
      <c r="C57" s="51"/>
      <c r="D57" s="51"/>
      <c r="E57" s="39" t="s">
        <v>1993</v>
      </c>
      <c r="F57" s="51"/>
      <c r="G57" s="51"/>
      <c r="H57" s="51"/>
      <c r="I57" s="51"/>
      <c r="J57" s="52"/>
    </row>
  </sheetData>
  <sheetProtection sheet="1" objects="1" scenarios="1" spinCount="100000" saltValue="/fGXRHPXa8f/fLKGpYQPa+qPkAxzQChuvqXGRh2+y/wBAc+twu1eXPEs5pitp4bd+FUhjV0iou2X0iKPz2ORDg==" hashValue="jDuQDi5XIttByk9C/Lnin8R1UvDO+EEbLplvUud6PCsaTzUbUWl0lrxrm8bF1RcobYylukuGz6reldpukinhfQ=="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221</v>
      </c>
      <c r="I3" s="25">
        <f>SUMIFS(I9:I110,A9:A110,"SD")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221</v>
      </c>
      <c r="D5" s="22"/>
      <c r="E5" s="23" t="s">
        <v>14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239</v>
      </c>
      <c r="F9" s="34"/>
      <c r="G9" s="34"/>
      <c r="H9" s="34"/>
      <c r="I9" s="35">
        <f>SUMIFS(I10:I93,A10:A93,"P")</f>
        <v>0</v>
      </c>
      <c r="J9" s="36"/>
    </row>
    <row r="10" ht="30">
      <c r="A10" s="37" t="s">
        <v>240</v>
      </c>
      <c r="B10" s="37">
        <v>1</v>
      </c>
      <c r="C10" s="38" t="s">
        <v>241</v>
      </c>
      <c r="D10" s="37" t="s">
        <v>238</v>
      </c>
      <c r="E10" s="39" t="s">
        <v>242</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35">
      <c r="A13" s="37" t="s">
        <v>248</v>
      </c>
      <c r="B13" s="45"/>
      <c r="C13" s="46"/>
      <c r="D13" s="46"/>
      <c r="E13" s="39" t="s">
        <v>249</v>
      </c>
      <c r="F13" s="46"/>
      <c r="G13" s="46"/>
      <c r="H13" s="46"/>
      <c r="I13" s="46"/>
      <c r="J13" s="48"/>
    </row>
    <row r="14">
      <c r="A14" s="37" t="s">
        <v>240</v>
      </c>
      <c r="B14" s="37">
        <v>2</v>
      </c>
      <c r="C14" s="38" t="s">
        <v>250</v>
      </c>
      <c r="D14" s="37" t="s">
        <v>238</v>
      </c>
      <c r="E14" s="39" t="s">
        <v>251</v>
      </c>
      <c r="F14" s="40" t="s">
        <v>252</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90">
      <c r="A17" s="37" t="s">
        <v>248</v>
      </c>
      <c r="B17" s="45"/>
      <c r="C17" s="46"/>
      <c r="D17" s="46"/>
      <c r="E17" s="39" t="s">
        <v>254</v>
      </c>
      <c r="F17" s="46"/>
      <c r="G17" s="46"/>
      <c r="H17" s="46"/>
      <c r="I17" s="46"/>
      <c r="J17" s="48"/>
    </row>
    <row r="18">
      <c r="A18" s="37" t="s">
        <v>240</v>
      </c>
      <c r="B18" s="37">
        <v>3</v>
      </c>
      <c r="C18" s="38" t="s">
        <v>255</v>
      </c>
      <c r="D18" s="37" t="s">
        <v>238</v>
      </c>
      <c r="E18" s="39" t="s">
        <v>256</v>
      </c>
      <c r="F18" s="40" t="s">
        <v>252</v>
      </c>
      <c r="G18" s="41">
        <v>4</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253</v>
      </c>
      <c r="F20" s="46"/>
      <c r="G20" s="46"/>
      <c r="H20" s="46"/>
      <c r="I20" s="46"/>
      <c r="J20" s="48"/>
    </row>
    <row r="21" ht="90">
      <c r="A21" s="37" t="s">
        <v>248</v>
      </c>
      <c r="B21" s="45"/>
      <c r="C21" s="46"/>
      <c r="D21" s="46"/>
      <c r="E21" s="39" t="s">
        <v>254</v>
      </c>
      <c r="F21" s="46"/>
      <c r="G21" s="46"/>
      <c r="H21" s="46"/>
      <c r="I21" s="46"/>
      <c r="J21" s="48"/>
    </row>
    <row r="22">
      <c r="A22" s="37" t="s">
        <v>240</v>
      </c>
      <c r="B22" s="37">
        <v>4</v>
      </c>
      <c r="C22" s="38" t="s">
        <v>257</v>
      </c>
      <c r="D22" s="37" t="s">
        <v>238</v>
      </c>
      <c r="E22" s="39" t="s">
        <v>258</v>
      </c>
      <c r="F22" s="40" t="s">
        <v>252</v>
      </c>
      <c r="G22" s="41">
        <v>4</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253</v>
      </c>
      <c r="F24" s="46"/>
      <c r="G24" s="46"/>
      <c r="H24" s="46"/>
      <c r="I24" s="46"/>
      <c r="J24" s="48"/>
    </row>
    <row r="25" ht="240">
      <c r="A25" s="37" t="s">
        <v>248</v>
      </c>
      <c r="B25" s="45"/>
      <c r="C25" s="46"/>
      <c r="D25" s="46"/>
      <c r="E25" s="39" t="s">
        <v>259</v>
      </c>
      <c r="F25" s="46"/>
      <c r="G25" s="46"/>
      <c r="H25" s="46"/>
      <c r="I25" s="46"/>
      <c r="J25" s="48"/>
    </row>
    <row r="26">
      <c r="A26" s="37" t="s">
        <v>240</v>
      </c>
      <c r="B26" s="37">
        <v>5</v>
      </c>
      <c r="C26" s="38" t="s">
        <v>260</v>
      </c>
      <c r="D26" s="37" t="s">
        <v>238</v>
      </c>
      <c r="E26" s="39" t="s">
        <v>261</v>
      </c>
      <c r="F26" s="40" t="s">
        <v>252</v>
      </c>
      <c r="G26" s="41">
        <v>4</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253</v>
      </c>
      <c r="F28" s="46"/>
      <c r="G28" s="46"/>
      <c r="H28" s="46"/>
      <c r="I28" s="46"/>
      <c r="J28" s="48"/>
    </row>
    <row r="29" ht="240">
      <c r="A29" s="37" t="s">
        <v>248</v>
      </c>
      <c r="B29" s="45"/>
      <c r="C29" s="46"/>
      <c r="D29" s="46"/>
      <c r="E29" s="39" t="s">
        <v>259</v>
      </c>
      <c r="F29" s="46"/>
      <c r="G29" s="46"/>
      <c r="H29" s="46"/>
      <c r="I29" s="46"/>
      <c r="J29" s="48"/>
    </row>
    <row r="30">
      <c r="A30" s="37" t="s">
        <v>240</v>
      </c>
      <c r="B30" s="37">
        <v>6</v>
      </c>
      <c r="C30" s="38" t="s">
        <v>262</v>
      </c>
      <c r="D30" s="37" t="s">
        <v>238</v>
      </c>
      <c r="E30" s="39" t="s">
        <v>263</v>
      </c>
      <c r="F30" s="40" t="s">
        <v>243</v>
      </c>
      <c r="G30" s="41">
        <v>2</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264</v>
      </c>
      <c r="F32" s="46"/>
      <c r="G32" s="46"/>
      <c r="H32" s="46"/>
      <c r="I32" s="46"/>
      <c r="J32" s="48"/>
    </row>
    <row r="33" ht="150">
      <c r="A33" s="37" t="s">
        <v>248</v>
      </c>
      <c r="B33" s="45"/>
      <c r="C33" s="46"/>
      <c r="D33" s="46"/>
      <c r="E33" s="39" t="s">
        <v>265</v>
      </c>
      <c r="F33" s="46"/>
      <c r="G33" s="46"/>
      <c r="H33" s="46"/>
      <c r="I33" s="46"/>
      <c r="J33" s="48"/>
    </row>
    <row r="34">
      <c r="A34" s="37" t="s">
        <v>240</v>
      </c>
      <c r="B34" s="37">
        <v>7</v>
      </c>
      <c r="C34" s="38" t="s">
        <v>266</v>
      </c>
      <c r="D34" s="37" t="s">
        <v>238</v>
      </c>
      <c r="E34" s="39" t="s">
        <v>267</v>
      </c>
      <c r="F34" s="40" t="s">
        <v>243</v>
      </c>
      <c r="G34" s="41">
        <v>2</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264</v>
      </c>
      <c r="F36" s="46"/>
      <c r="G36" s="46"/>
      <c r="H36" s="46"/>
      <c r="I36" s="46"/>
      <c r="J36" s="48"/>
    </row>
    <row r="37" ht="210">
      <c r="A37" s="37" t="s">
        <v>248</v>
      </c>
      <c r="B37" s="45"/>
      <c r="C37" s="46"/>
      <c r="D37" s="46"/>
      <c r="E37" s="39" t="s">
        <v>268</v>
      </c>
      <c r="F37" s="46"/>
      <c r="G37" s="46"/>
      <c r="H37" s="46"/>
      <c r="I37" s="46"/>
      <c r="J37" s="48"/>
    </row>
    <row r="38" ht="30">
      <c r="A38" s="37" t="s">
        <v>240</v>
      </c>
      <c r="B38" s="37">
        <v>8</v>
      </c>
      <c r="C38" s="38" t="s">
        <v>269</v>
      </c>
      <c r="D38" s="37" t="s">
        <v>238</v>
      </c>
      <c r="E38" s="39" t="s">
        <v>270</v>
      </c>
      <c r="F38" s="40" t="s">
        <v>243</v>
      </c>
      <c r="G38" s="41">
        <v>6</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271</v>
      </c>
      <c r="F40" s="46"/>
      <c r="G40" s="46"/>
      <c r="H40" s="46"/>
      <c r="I40" s="46"/>
      <c r="J40" s="48"/>
    </row>
    <row r="41" ht="135">
      <c r="A41" s="37" t="s">
        <v>248</v>
      </c>
      <c r="B41" s="45"/>
      <c r="C41" s="46"/>
      <c r="D41" s="46"/>
      <c r="E41" s="39" t="s">
        <v>272</v>
      </c>
      <c r="F41" s="46"/>
      <c r="G41" s="46"/>
      <c r="H41" s="46"/>
      <c r="I41" s="46"/>
      <c r="J41" s="48"/>
    </row>
    <row r="42" ht="30">
      <c r="A42" s="37" t="s">
        <v>240</v>
      </c>
      <c r="B42" s="37">
        <v>9</v>
      </c>
      <c r="C42" s="38" t="s">
        <v>273</v>
      </c>
      <c r="D42" s="37" t="s">
        <v>238</v>
      </c>
      <c r="E42" s="39" t="s">
        <v>274</v>
      </c>
      <c r="F42" s="40" t="s">
        <v>243</v>
      </c>
      <c r="G42" s="41">
        <v>6</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271</v>
      </c>
      <c r="F44" s="46"/>
      <c r="G44" s="46"/>
      <c r="H44" s="46"/>
      <c r="I44" s="46"/>
      <c r="J44" s="48"/>
    </row>
    <row r="45" ht="150">
      <c r="A45" s="37" t="s">
        <v>248</v>
      </c>
      <c r="B45" s="45"/>
      <c r="C45" s="46"/>
      <c r="D45" s="46"/>
      <c r="E45" s="39" t="s">
        <v>275</v>
      </c>
      <c r="F45" s="46"/>
      <c r="G45" s="46"/>
      <c r="H45" s="46"/>
      <c r="I45" s="46"/>
      <c r="J45" s="48"/>
    </row>
    <row r="46">
      <c r="A46" s="37" t="s">
        <v>240</v>
      </c>
      <c r="B46" s="37">
        <v>10</v>
      </c>
      <c r="C46" s="38" t="s">
        <v>276</v>
      </c>
      <c r="D46" s="37" t="s">
        <v>238</v>
      </c>
      <c r="E46" s="39" t="s">
        <v>277</v>
      </c>
      <c r="F46" s="40" t="s">
        <v>243</v>
      </c>
      <c r="G46" s="41">
        <v>2</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264</v>
      </c>
      <c r="F48" s="46"/>
      <c r="G48" s="46"/>
      <c r="H48" s="46"/>
      <c r="I48" s="46"/>
      <c r="J48" s="48"/>
    </row>
    <row r="49" ht="135">
      <c r="A49" s="37" t="s">
        <v>248</v>
      </c>
      <c r="B49" s="45"/>
      <c r="C49" s="46"/>
      <c r="D49" s="46"/>
      <c r="E49" s="39" t="s">
        <v>278</v>
      </c>
      <c r="F49" s="46"/>
      <c r="G49" s="46"/>
      <c r="H49" s="46"/>
      <c r="I49" s="46"/>
      <c r="J49" s="48"/>
    </row>
    <row r="50" ht="30">
      <c r="A50" s="37" t="s">
        <v>240</v>
      </c>
      <c r="B50" s="37">
        <v>11</v>
      </c>
      <c r="C50" s="38" t="s">
        <v>279</v>
      </c>
      <c r="D50" s="37" t="s">
        <v>238</v>
      </c>
      <c r="E50" s="39" t="s">
        <v>280</v>
      </c>
      <c r="F50" s="40" t="s">
        <v>243</v>
      </c>
      <c r="G50" s="41">
        <v>2</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264</v>
      </c>
      <c r="F52" s="46"/>
      <c r="G52" s="46"/>
      <c r="H52" s="46"/>
      <c r="I52" s="46"/>
      <c r="J52" s="48"/>
    </row>
    <row r="53" ht="165">
      <c r="A53" s="37" t="s">
        <v>248</v>
      </c>
      <c r="B53" s="45"/>
      <c r="C53" s="46"/>
      <c r="D53" s="46"/>
      <c r="E53" s="39" t="s">
        <v>281</v>
      </c>
      <c r="F53" s="46"/>
      <c r="G53" s="46"/>
      <c r="H53" s="46"/>
      <c r="I53" s="46"/>
      <c r="J53" s="48"/>
    </row>
    <row r="54" ht="30">
      <c r="A54" s="37" t="s">
        <v>240</v>
      </c>
      <c r="B54" s="37">
        <v>12</v>
      </c>
      <c r="C54" s="38" t="s">
        <v>282</v>
      </c>
      <c r="D54" s="37" t="s">
        <v>238</v>
      </c>
      <c r="E54" s="39" t="s">
        <v>283</v>
      </c>
      <c r="F54" s="40" t="s">
        <v>243</v>
      </c>
      <c r="G54" s="41">
        <v>2</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264</v>
      </c>
      <c r="F56" s="46"/>
      <c r="G56" s="46"/>
      <c r="H56" s="46"/>
      <c r="I56" s="46"/>
      <c r="J56" s="48"/>
    </row>
    <row r="57" ht="165">
      <c r="A57" s="37" t="s">
        <v>248</v>
      </c>
      <c r="B57" s="45"/>
      <c r="C57" s="46"/>
      <c r="D57" s="46"/>
      <c r="E57" s="39" t="s">
        <v>284</v>
      </c>
      <c r="F57" s="46"/>
      <c r="G57" s="46"/>
      <c r="H57" s="46"/>
      <c r="I57" s="46"/>
      <c r="J57" s="48"/>
    </row>
    <row r="58" ht="30">
      <c r="A58" s="37" t="s">
        <v>240</v>
      </c>
      <c r="B58" s="37">
        <v>13</v>
      </c>
      <c r="C58" s="38" t="s">
        <v>285</v>
      </c>
      <c r="D58" s="37" t="s">
        <v>238</v>
      </c>
      <c r="E58" s="39" t="s">
        <v>286</v>
      </c>
      <c r="F58" s="40" t="s">
        <v>243</v>
      </c>
      <c r="G58" s="41">
        <v>2</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264</v>
      </c>
      <c r="F60" s="46"/>
      <c r="G60" s="46"/>
      <c r="H60" s="46"/>
      <c r="I60" s="46"/>
      <c r="J60" s="48"/>
    </row>
    <row r="61" ht="180">
      <c r="A61" s="37" t="s">
        <v>248</v>
      </c>
      <c r="B61" s="45"/>
      <c r="C61" s="46"/>
      <c r="D61" s="46"/>
      <c r="E61" s="39" t="s">
        <v>287</v>
      </c>
      <c r="F61" s="46"/>
      <c r="G61" s="46"/>
      <c r="H61" s="46"/>
      <c r="I61" s="46"/>
      <c r="J61" s="48"/>
    </row>
    <row r="62">
      <c r="A62" s="37" t="s">
        <v>240</v>
      </c>
      <c r="B62" s="37">
        <v>14</v>
      </c>
      <c r="C62" s="38" t="s">
        <v>288</v>
      </c>
      <c r="D62" s="37" t="s">
        <v>238</v>
      </c>
      <c r="E62" s="39" t="s">
        <v>289</v>
      </c>
      <c r="F62" s="40" t="s">
        <v>290</v>
      </c>
      <c r="G62" s="41">
        <v>50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291</v>
      </c>
      <c r="F64" s="46"/>
      <c r="G64" s="46"/>
      <c r="H64" s="46"/>
      <c r="I64" s="46"/>
      <c r="J64" s="48"/>
    </row>
    <row r="65" ht="135">
      <c r="A65" s="37" t="s">
        <v>248</v>
      </c>
      <c r="B65" s="45"/>
      <c r="C65" s="46"/>
      <c r="D65" s="46"/>
      <c r="E65" s="39" t="s">
        <v>292</v>
      </c>
      <c r="F65" s="46"/>
      <c r="G65" s="46"/>
      <c r="H65" s="46"/>
      <c r="I65" s="46"/>
      <c r="J65" s="48"/>
    </row>
    <row r="66">
      <c r="A66" s="37" t="s">
        <v>240</v>
      </c>
      <c r="B66" s="37">
        <v>15</v>
      </c>
      <c r="C66" s="38" t="s">
        <v>293</v>
      </c>
      <c r="D66" s="37" t="s">
        <v>238</v>
      </c>
      <c r="E66" s="39" t="s">
        <v>294</v>
      </c>
      <c r="F66" s="40" t="s">
        <v>243</v>
      </c>
      <c r="G66" s="41">
        <v>32</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295</v>
      </c>
      <c r="F68" s="46"/>
      <c r="G68" s="46"/>
      <c r="H68" s="46"/>
      <c r="I68" s="46"/>
      <c r="J68" s="48"/>
    </row>
    <row r="69" ht="165">
      <c r="A69" s="37" t="s">
        <v>248</v>
      </c>
      <c r="B69" s="45"/>
      <c r="C69" s="46"/>
      <c r="D69" s="46"/>
      <c r="E69" s="39" t="s">
        <v>296</v>
      </c>
      <c r="F69" s="46"/>
      <c r="G69" s="46"/>
      <c r="H69" s="46"/>
      <c r="I69" s="46"/>
      <c r="J69" s="48"/>
    </row>
    <row r="70">
      <c r="A70" s="37" t="s">
        <v>240</v>
      </c>
      <c r="B70" s="37">
        <v>16</v>
      </c>
      <c r="C70" s="38" t="s">
        <v>297</v>
      </c>
      <c r="D70" s="37" t="s">
        <v>238</v>
      </c>
      <c r="E70" s="39" t="s">
        <v>298</v>
      </c>
      <c r="F70" s="40" t="s">
        <v>243</v>
      </c>
      <c r="G70" s="41">
        <v>2</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264</v>
      </c>
      <c r="F72" s="46"/>
      <c r="G72" s="46"/>
      <c r="H72" s="46"/>
      <c r="I72" s="46"/>
      <c r="J72" s="48"/>
    </row>
    <row r="73" ht="150">
      <c r="A73" s="37" t="s">
        <v>248</v>
      </c>
      <c r="B73" s="45"/>
      <c r="C73" s="46"/>
      <c r="D73" s="46"/>
      <c r="E73" s="39" t="s">
        <v>299</v>
      </c>
      <c r="F73" s="46"/>
      <c r="G73" s="46"/>
      <c r="H73" s="46"/>
      <c r="I73" s="46"/>
      <c r="J73" s="48"/>
    </row>
    <row r="74">
      <c r="A74" s="37" t="s">
        <v>240</v>
      </c>
      <c r="B74" s="37">
        <v>17</v>
      </c>
      <c r="C74" s="38" t="s">
        <v>300</v>
      </c>
      <c r="D74" s="37" t="s">
        <v>238</v>
      </c>
      <c r="E74" s="39" t="s">
        <v>301</v>
      </c>
      <c r="F74" s="40" t="s">
        <v>290</v>
      </c>
      <c r="G74" s="41">
        <v>10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302</v>
      </c>
      <c r="F76" s="46"/>
      <c r="G76" s="46"/>
      <c r="H76" s="46"/>
      <c r="I76" s="46"/>
      <c r="J76" s="48"/>
    </row>
    <row r="77" ht="135">
      <c r="A77" s="37" t="s">
        <v>248</v>
      </c>
      <c r="B77" s="45"/>
      <c r="C77" s="46"/>
      <c r="D77" s="46"/>
      <c r="E77" s="39" t="s">
        <v>303</v>
      </c>
      <c r="F77" s="46"/>
      <c r="G77" s="46"/>
      <c r="H77" s="46"/>
      <c r="I77" s="46"/>
      <c r="J77" s="48"/>
    </row>
    <row r="78">
      <c r="A78" s="37" t="s">
        <v>240</v>
      </c>
      <c r="B78" s="37">
        <v>18</v>
      </c>
      <c r="C78" s="38" t="s">
        <v>304</v>
      </c>
      <c r="D78" s="37" t="s">
        <v>238</v>
      </c>
      <c r="E78" s="39" t="s">
        <v>305</v>
      </c>
      <c r="F78" s="40" t="s">
        <v>243</v>
      </c>
      <c r="G78" s="41">
        <v>1</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247</v>
      </c>
      <c r="F80" s="46"/>
      <c r="G80" s="46"/>
      <c r="H80" s="46"/>
      <c r="I80" s="46"/>
      <c r="J80" s="48"/>
    </row>
    <row r="81" ht="105">
      <c r="A81" s="37" t="s">
        <v>248</v>
      </c>
      <c r="B81" s="45"/>
      <c r="C81" s="46"/>
      <c r="D81" s="46"/>
      <c r="E81" s="39" t="s">
        <v>306</v>
      </c>
      <c r="F81" s="46"/>
      <c r="G81" s="46"/>
      <c r="H81" s="46"/>
      <c r="I81" s="46"/>
      <c r="J81" s="48"/>
    </row>
    <row r="82">
      <c r="A82" s="37" t="s">
        <v>240</v>
      </c>
      <c r="B82" s="37">
        <v>19</v>
      </c>
      <c r="C82" s="38" t="s">
        <v>307</v>
      </c>
      <c r="D82" s="37" t="s">
        <v>238</v>
      </c>
      <c r="E82" s="39" t="s">
        <v>308</v>
      </c>
      <c r="F82" s="40" t="s">
        <v>309</v>
      </c>
      <c r="G82" s="41">
        <v>1</v>
      </c>
      <c r="H82" s="42">
        <v>0</v>
      </c>
      <c r="I82" s="43">
        <f>ROUND(G82*H82,P4)</f>
        <v>0</v>
      </c>
      <c r="J82" s="37"/>
      <c r="O82" s="44">
        <f>I82*0.21</f>
        <v>0</v>
      </c>
      <c r="P82">
        <v>3</v>
      </c>
    </row>
    <row r="83" ht="30">
      <c r="A83" s="37" t="s">
        <v>244</v>
      </c>
      <c r="B83" s="45"/>
      <c r="C83" s="46"/>
      <c r="D83" s="46"/>
      <c r="E83" s="39" t="s">
        <v>310</v>
      </c>
      <c r="F83" s="46"/>
      <c r="G83" s="46"/>
      <c r="H83" s="46"/>
      <c r="I83" s="46"/>
      <c r="J83" s="48"/>
    </row>
    <row r="84">
      <c r="A84" s="37" t="s">
        <v>246</v>
      </c>
      <c r="B84" s="45"/>
      <c r="C84" s="46"/>
      <c r="D84" s="46"/>
      <c r="E84" s="49" t="s">
        <v>247</v>
      </c>
      <c r="F84" s="46"/>
      <c r="G84" s="46"/>
      <c r="H84" s="46"/>
      <c r="I84" s="46"/>
      <c r="J84" s="48"/>
    </row>
    <row r="85" ht="120">
      <c r="A85" s="37" t="s">
        <v>248</v>
      </c>
      <c r="B85" s="45"/>
      <c r="C85" s="46"/>
      <c r="D85" s="46"/>
      <c r="E85" s="39" t="s">
        <v>311</v>
      </c>
      <c r="F85" s="46"/>
      <c r="G85" s="46"/>
      <c r="H85" s="46"/>
      <c r="I85" s="46"/>
      <c r="J85" s="48"/>
    </row>
    <row r="86">
      <c r="A86" s="37" t="s">
        <v>240</v>
      </c>
      <c r="B86" s="37">
        <v>20</v>
      </c>
      <c r="C86" s="38" t="s">
        <v>312</v>
      </c>
      <c r="D86" s="37" t="s">
        <v>238</v>
      </c>
      <c r="E86" s="39" t="s">
        <v>313</v>
      </c>
      <c r="F86" s="40" t="s">
        <v>243</v>
      </c>
      <c r="G86" s="41">
        <v>2</v>
      </c>
      <c r="H86" s="42">
        <v>0</v>
      </c>
      <c r="I86" s="43">
        <f>ROUND(G86*H86,P4)</f>
        <v>0</v>
      </c>
      <c r="J86" s="37"/>
      <c r="O86" s="44">
        <f>I86*0.21</f>
        <v>0</v>
      </c>
      <c r="P86">
        <v>3</v>
      </c>
    </row>
    <row r="87">
      <c r="A87" s="37" t="s">
        <v>244</v>
      </c>
      <c r="B87" s="45"/>
      <c r="C87" s="46"/>
      <c r="D87" s="46"/>
      <c r="E87" s="39" t="s">
        <v>314</v>
      </c>
      <c r="F87" s="46"/>
      <c r="G87" s="46"/>
      <c r="H87" s="46"/>
      <c r="I87" s="46"/>
      <c r="J87" s="48"/>
    </row>
    <row r="88">
      <c r="A88" s="37" t="s">
        <v>246</v>
      </c>
      <c r="B88" s="45"/>
      <c r="C88" s="46"/>
      <c r="D88" s="46"/>
      <c r="E88" s="49" t="s">
        <v>264</v>
      </c>
      <c r="F88" s="46"/>
      <c r="G88" s="46"/>
      <c r="H88" s="46"/>
      <c r="I88" s="46"/>
      <c r="J88" s="48"/>
    </row>
    <row r="89" ht="135">
      <c r="A89" s="37" t="s">
        <v>248</v>
      </c>
      <c r="B89" s="45"/>
      <c r="C89" s="46"/>
      <c r="D89" s="46"/>
      <c r="E89" s="39" t="s">
        <v>315</v>
      </c>
      <c r="F89" s="46"/>
      <c r="G89" s="46"/>
      <c r="H89" s="46"/>
      <c r="I89" s="46"/>
      <c r="J89" s="48"/>
    </row>
    <row r="90">
      <c r="A90" s="37" t="s">
        <v>240</v>
      </c>
      <c r="B90" s="37">
        <v>21</v>
      </c>
      <c r="C90" s="38" t="s">
        <v>316</v>
      </c>
      <c r="D90" s="37" t="s">
        <v>238</v>
      </c>
      <c r="E90" s="39" t="s">
        <v>317</v>
      </c>
      <c r="F90" s="40" t="s">
        <v>243</v>
      </c>
      <c r="G90" s="41">
        <v>2</v>
      </c>
      <c r="H90" s="42">
        <v>0</v>
      </c>
      <c r="I90" s="43">
        <f>ROUND(G90*H90,P4)</f>
        <v>0</v>
      </c>
      <c r="J90" s="37"/>
      <c r="O90" s="44">
        <f>I90*0.21</f>
        <v>0</v>
      </c>
      <c r="P90">
        <v>3</v>
      </c>
    </row>
    <row r="91">
      <c r="A91" s="37" t="s">
        <v>244</v>
      </c>
      <c r="B91" s="45"/>
      <c r="C91" s="46"/>
      <c r="D91" s="46"/>
      <c r="E91" s="39" t="s">
        <v>318</v>
      </c>
      <c r="F91" s="46"/>
      <c r="G91" s="46"/>
      <c r="H91" s="46"/>
      <c r="I91" s="46"/>
      <c r="J91" s="48"/>
    </row>
    <row r="92">
      <c r="A92" s="37" t="s">
        <v>246</v>
      </c>
      <c r="B92" s="45"/>
      <c r="C92" s="46"/>
      <c r="D92" s="46"/>
      <c r="E92" s="49" t="s">
        <v>264</v>
      </c>
      <c r="F92" s="46"/>
      <c r="G92" s="46"/>
      <c r="H92" s="46"/>
      <c r="I92" s="46"/>
      <c r="J92" s="48"/>
    </row>
    <row r="93" ht="165">
      <c r="A93" s="37" t="s">
        <v>248</v>
      </c>
      <c r="B93" s="45"/>
      <c r="C93" s="46"/>
      <c r="D93" s="46"/>
      <c r="E93" s="39" t="s">
        <v>319</v>
      </c>
      <c r="F93" s="46"/>
      <c r="G93" s="46"/>
      <c r="H93" s="46"/>
      <c r="I93" s="46"/>
      <c r="J93" s="48"/>
    </row>
    <row r="94">
      <c r="A94" s="31" t="s">
        <v>237</v>
      </c>
      <c r="B94" s="32"/>
      <c r="C94" s="33" t="s">
        <v>320</v>
      </c>
      <c r="D94" s="34"/>
      <c r="E94" s="31" t="s">
        <v>321</v>
      </c>
      <c r="F94" s="34"/>
      <c r="G94" s="34"/>
      <c r="H94" s="34"/>
      <c r="I94" s="35">
        <f>SUMIFS(I95:I110,A95:A110,"P")</f>
        <v>0</v>
      </c>
      <c r="J94" s="36"/>
    </row>
    <row r="95">
      <c r="A95" s="37" t="s">
        <v>240</v>
      </c>
      <c r="B95" s="37">
        <v>22</v>
      </c>
      <c r="C95" s="38" t="s">
        <v>322</v>
      </c>
      <c r="D95" s="37" t="s">
        <v>238</v>
      </c>
      <c r="E95" s="39" t="s">
        <v>323</v>
      </c>
      <c r="F95" s="40" t="s">
        <v>243</v>
      </c>
      <c r="G95" s="41">
        <v>2</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264</v>
      </c>
      <c r="F97" s="46"/>
      <c r="G97" s="46"/>
      <c r="H97" s="46"/>
      <c r="I97" s="46"/>
      <c r="J97" s="48"/>
    </row>
    <row r="98" ht="180">
      <c r="A98" s="37" t="s">
        <v>248</v>
      </c>
      <c r="B98" s="45"/>
      <c r="C98" s="46"/>
      <c r="D98" s="46"/>
      <c r="E98" s="39" t="s">
        <v>324</v>
      </c>
      <c r="F98" s="46"/>
      <c r="G98" s="46"/>
      <c r="H98" s="46"/>
      <c r="I98" s="46"/>
      <c r="J98" s="48"/>
    </row>
    <row r="99" ht="30">
      <c r="A99" s="37" t="s">
        <v>240</v>
      </c>
      <c r="B99" s="37">
        <v>23</v>
      </c>
      <c r="C99" s="38" t="s">
        <v>325</v>
      </c>
      <c r="D99" s="37" t="s">
        <v>238</v>
      </c>
      <c r="E99" s="39" t="s">
        <v>326</v>
      </c>
      <c r="F99" s="40" t="s">
        <v>243</v>
      </c>
      <c r="G99" s="41">
        <v>2</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264</v>
      </c>
      <c r="F101" s="46"/>
      <c r="G101" s="46"/>
      <c r="H101" s="46"/>
      <c r="I101" s="46"/>
      <c r="J101" s="48"/>
    </row>
    <row r="102" ht="180">
      <c r="A102" s="37" t="s">
        <v>248</v>
      </c>
      <c r="B102" s="45"/>
      <c r="C102" s="46"/>
      <c r="D102" s="46"/>
      <c r="E102" s="39" t="s">
        <v>327</v>
      </c>
      <c r="F102" s="46"/>
      <c r="G102" s="46"/>
      <c r="H102" s="46"/>
      <c r="I102" s="46"/>
      <c r="J102" s="48"/>
    </row>
    <row r="103" ht="30">
      <c r="A103" s="37" t="s">
        <v>240</v>
      </c>
      <c r="B103" s="37">
        <v>24</v>
      </c>
      <c r="C103" s="38" t="s">
        <v>328</v>
      </c>
      <c r="D103" s="37" t="s">
        <v>238</v>
      </c>
      <c r="E103" s="39" t="s">
        <v>329</v>
      </c>
      <c r="F103" s="40" t="s">
        <v>243</v>
      </c>
      <c r="G103" s="41">
        <v>2</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264</v>
      </c>
      <c r="F105" s="46"/>
      <c r="G105" s="46"/>
      <c r="H105" s="46"/>
      <c r="I105" s="46"/>
      <c r="J105" s="48"/>
    </row>
    <row r="106" ht="210">
      <c r="A106" s="37" t="s">
        <v>248</v>
      </c>
      <c r="B106" s="45"/>
      <c r="C106" s="46"/>
      <c r="D106" s="46"/>
      <c r="E106" s="39" t="s">
        <v>330</v>
      </c>
      <c r="F106" s="46"/>
      <c r="G106" s="46"/>
      <c r="H106" s="46"/>
      <c r="I106" s="46"/>
      <c r="J106" s="48"/>
    </row>
    <row r="107">
      <c r="A107" s="37" t="s">
        <v>240</v>
      </c>
      <c r="B107" s="37">
        <v>25</v>
      </c>
      <c r="C107" s="38" t="s">
        <v>331</v>
      </c>
      <c r="D107" s="37" t="s">
        <v>238</v>
      </c>
      <c r="E107" s="39" t="s">
        <v>332</v>
      </c>
      <c r="F107" s="40" t="s">
        <v>243</v>
      </c>
      <c r="G107" s="41">
        <v>2</v>
      </c>
      <c r="H107" s="42">
        <v>0</v>
      </c>
      <c r="I107" s="43">
        <f>ROUND(G107*H107,P4)</f>
        <v>0</v>
      </c>
      <c r="J107" s="37"/>
      <c r="O107" s="44">
        <f>I107*0.21</f>
        <v>0</v>
      </c>
      <c r="P107">
        <v>3</v>
      </c>
    </row>
    <row r="108">
      <c r="A108" s="37" t="s">
        <v>244</v>
      </c>
      <c r="B108" s="45"/>
      <c r="C108" s="46"/>
      <c r="D108" s="46"/>
      <c r="E108" s="39" t="s">
        <v>333</v>
      </c>
      <c r="F108" s="46"/>
      <c r="G108" s="46"/>
      <c r="H108" s="46"/>
      <c r="I108" s="46"/>
      <c r="J108" s="48"/>
    </row>
    <row r="109">
      <c r="A109" s="37" t="s">
        <v>246</v>
      </c>
      <c r="B109" s="45"/>
      <c r="C109" s="46"/>
      <c r="D109" s="46"/>
      <c r="E109" s="49" t="s">
        <v>264</v>
      </c>
      <c r="F109" s="46"/>
      <c r="G109" s="46"/>
      <c r="H109" s="46"/>
      <c r="I109" s="46"/>
      <c r="J109" s="48"/>
    </row>
    <row r="110" ht="180">
      <c r="A110" s="37" t="s">
        <v>248</v>
      </c>
      <c r="B110" s="50"/>
      <c r="C110" s="51"/>
      <c r="D110" s="51"/>
      <c r="E110" s="39" t="s">
        <v>334</v>
      </c>
      <c r="F110" s="51"/>
      <c r="G110" s="51"/>
      <c r="H110" s="51"/>
      <c r="I110" s="51"/>
      <c r="J110" s="52"/>
    </row>
  </sheetData>
  <sheetProtection sheet="1" objects="1" scenarios="1" spinCount="100000" saltValue="ypky8mCxcpvN2kjK4lOstBnZ56pnb92BfJ7cj1MVghqJIVuJh3d2Dx+0SlOxHoGDPb3FMN/tAZ/nc9PyU9YCRA==" hashValue="Qog4DwTq5iGm0jpUD8yAqps+UzIsfPiNFiiy/lcfxgg94Kzq3iKDQsye6ZKtcKqyG9Nee60QbizI1zQaMW2V2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1994</v>
      </c>
      <c r="I3" s="25">
        <f>SUMIFS(I10:I37,A10:A37,"SD")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1939</v>
      </c>
      <c r="D5" s="22"/>
      <c r="E5" s="23" t="s">
        <v>56</v>
      </c>
      <c r="F5" s="17"/>
      <c r="G5" s="17"/>
      <c r="H5" s="17"/>
      <c r="I5" s="17"/>
      <c r="J5" s="19"/>
      <c r="O5">
        <v>0.20999999999999999</v>
      </c>
    </row>
    <row r="6" ht="30">
      <c r="A6" s="3" t="s">
        <v>1940</v>
      </c>
      <c r="B6" s="20" t="s">
        <v>225</v>
      </c>
      <c r="C6" s="21" t="s">
        <v>1994</v>
      </c>
      <c r="D6" s="22"/>
      <c r="E6" s="23" t="s">
        <v>60</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655</v>
      </c>
      <c r="D10" s="34"/>
      <c r="E10" s="31" t="s">
        <v>1941</v>
      </c>
      <c r="F10" s="34"/>
      <c r="G10" s="34"/>
      <c r="H10" s="34"/>
      <c r="I10" s="35">
        <f>SUMIFS(I11:I25,A11:A25,"P")</f>
        <v>0</v>
      </c>
      <c r="J10" s="36"/>
    </row>
    <row r="11">
      <c r="A11" s="37" t="s">
        <v>240</v>
      </c>
      <c r="B11" s="37">
        <v>1</v>
      </c>
      <c r="C11" s="38" t="s">
        <v>1942</v>
      </c>
      <c r="D11" s="37" t="s">
        <v>245</v>
      </c>
      <c r="E11" s="39" t="s">
        <v>1943</v>
      </c>
      <c r="F11" s="40" t="s">
        <v>939</v>
      </c>
      <c r="G11" s="41">
        <v>6</v>
      </c>
      <c r="H11" s="42">
        <v>0</v>
      </c>
      <c r="I11" s="43">
        <f>ROUND(G11*H11,P4)</f>
        <v>0</v>
      </c>
      <c r="J11" s="37"/>
      <c r="O11" s="44">
        <f>I11*0.21</f>
        <v>0</v>
      </c>
      <c r="P11">
        <v>3</v>
      </c>
    </row>
    <row r="12" ht="165">
      <c r="A12" s="37" t="s">
        <v>244</v>
      </c>
      <c r="B12" s="45"/>
      <c r="C12" s="46"/>
      <c r="D12" s="46"/>
      <c r="E12" s="39" t="s">
        <v>1944</v>
      </c>
      <c r="F12" s="46"/>
      <c r="G12" s="46"/>
      <c r="H12" s="46"/>
      <c r="I12" s="46"/>
      <c r="J12" s="48"/>
    </row>
    <row r="13" ht="75">
      <c r="A13" s="37" t="s">
        <v>248</v>
      </c>
      <c r="B13" s="45"/>
      <c r="C13" s="46"/>
      <c r="D13" s="46"/>
      <c r="E13" s="39" t="s">
        <v>1945</v>
      </c>
      <c r="F13" s="46"/>
      <c r="G13" s="46"/>
      <c r="H13" s="46"/>
      <c r="I13" s="46"/>
      <c r="J13" s="48"/>
    </row>
    <row r="14">
      <c r="A14" s="37" t="s">
        <v>240</v>
      </c>
      <c r="B14" s="37">
        <v>2</v>
      </c>
      <c r="C14" s="38" t="s">
        <v>1942</v>
      </c>
      <c r="D14" s="37" t="s">
        <v>238</v>
      </c>
      <c r="E14" s="39" t="s">
        <v>1946</v>
      </c>
      <c r="F14" s="40" t="s">
        <v>939</v>
      </c>
      <c r="G14" s="41">
        <v>10.85</v>
      </c>
      <c r="H14" s="42">
        <v>0</v>
      </c>
      <c r="I14" s="43">
        <f>ROUND(G14*H14,P4)</f>
        <v>0</v>
      </c>
      <c r="J14" s="37"/>
      <c r="O14" s="44">
        <f>I14*0.21</f>
        <v>0</v>
      </c>
      <c r="P14">
        <v>3</v>
      </c>
    </row>
    <row r="15" ht="135">
      <c r="A15" s="37" t="s">
        <v>244</v>
      </c>
      <c r="B15" s="45"/>
      <c r="C15" s="46"/>
      <c r="D15" s="46"/>
      <c r="E15" s="39" t="s">
        <v>1947</v>
      </c>
      <c r="F15" s="46"/>
      <c r="G15" s="46"/>
      <c r="H15" s="46"/>
      <c r="I15" s="46"/>
      <c r="J15" s="48"/>
    </row>
    <row r="16" ht="75">
      <c r="A16" s="37" t="s">
        <v>248</v>
      </c>
      <c r="B16" s="45"/>
      <c r="C16" s="46"/>
      <c r="D16" s="46"/>
      <c r="E16" s="39" t="s">
        <v>1945</v>
      </c>
      <c r="F16" s="46"/>
      <c r="G16" s="46"/>
      <c r="H16" s="46"/>
      <c r="I16" s="46"/>
      <c r="J16" s="48"/>
    </row>
    <row r="17">
      <c r="A17" s="37" t="s">
        <v>240</v>
      </c>
      <c r="B17" s="37">
        <v>3</v>
      </c>
      <c r="C17" s="38" t="s">
        <v>1948</v>
      </c>
      <c r="D17" s="37" t="s">
        <v>245</v>
      </c>
      <c r="E17" s="39" t="s">
        <v>1949</v>
      </c>
      <c r="F17" s="40" t="s">
        <v>309</v>
      </c>
      <c r="G17" s="41">
        <v>1</v>
      </c>
      <c r="H17" s="42">
        <v>0</v>
      </c>
      <c r="I17" s="43">
        <f>ROUND(G17*H17,P4)</f>
        <v>0</v>
      </c>
      <c r="J17" s="37"/>
      <c r="O17" s="44">
        <f>I17*0.21</f>
        <v>0</v>
      </c>
      <c r="P17">
        <v>3</v>
      </c>
    </row>
    <row r="18" ht="90">
      <c r="A18" s="37" t="s">
        <v>244</v>
      </c>
      <c r="B18" s="45"/>
      <c r="C18" s="46"/>
      <c r="D18" s="46"/>
      <c r="E18" s="39" t="s">
        <v>1950</v>
      </c>
      <c r="F18" s="46"/>
      <c r="G18" s="46"/>
      <c r="H18" s="46"/>
      <c r="I18" s="46"/>
      <c r="J18" s="48"/>
    </row>
    <row r="19" ht="60">
      <c r="A19" s="37" t="s">
        <v>248</v>
      </c>
      <c r="B19" s="45"/>
      <c r="C19" s="46"/>
      <c r="D19" s="46"/>
      <c r="E19" s="39" t="s">
        <v>1825</v>
      </c>
      <c r="F19" s="46"/>
      <c r="G19" s="46"/>
      <c r="H19" s="46"/>
      <c r="I19" s="46"/>
      <c r="J19" s="48"/>
    </row>
    <row r="20">
      <c r="A20" s="37" t="s">
        <v>240</v>
      </c>
      <c r="B20" s="37">
        <v>4</v>
      </c>
      <c r="C20" s="38" t="s">
        <v>1948</v>
      </c>
      <c r="D20" s="37" t="s">
        <v>238</v>
      </c>
      <c r="E20" s="39" t="s">
        <v>1949</v>
      </c>
      <c r="F20" s="40" t="s">
        <v>309</v>
      </c>
      <c r="G20" s="41">
        <v>1</v>
      </c>
      <c r="H20" s="42">
        <v>0</v>
      </c>
      <c r="I20" s="43">
        <f>ROUND(G20*H20,P4)</f>
        <v>0</v>
      </c>
      <c r="J20" s="37"/>
      <c r="O20" s="44">
        <f>I20*0.21</f>
        <v>0</v>
      </c>
      <c r="P20">
        <v>3</v>
      </c>
    </row>
    <row r="21" ht="90">
      <c r="A21" s="37" t="s">
        <v>244</v>
      </c>
      <c r="B21" s="45"/>
      <c r="C21" s="46"/>
      <c r="D21" s="46"/>
      <c r="E21" s="39" t="s">
        <v>1951</v>
      </c>
      <c r="F21" s="46"/>
      <c r="G21" s="46"/>
      <c r="H21" s="46"/>
      <c r="I21" s="46"/>
      <c r="J21" s="48"/>
    </row>
    <row r="22" ht="60">
      <c r="A22" s="37" t="s">
        <v>248</v>
      </c>
      <c r="B22" s="45"/>
      <c r="C22" s="46"/>
      <c r="D22" s="46"/>
      <c r="E22" s="39" t="s">
        <v>1825</v>
      </c>
      <c r="F22" s="46"/>
      <c r="G22" s="46"/>
      <c r="H22" s="46"/>
      <c r="I22" s="46"/>
      <c r="J22" s="48"/>
    </row>
    <row r="23">
      <c r="A23" s="37" t="s">
        <v>240</v>
      </c>
      <c r="B23" s="37">
        <v>5</v>
      </c>
      <c r="C23" s="38" t="s">
        <v>1952</v>
      </c>
      <c r="D23" s="37" t="s">
        <v>245</v>
      </c>
      <c r="E23" s="39" t="s">
        <v>1953</v>
      </c>
      <c r="F23" s="40" t="s">
        <v>309</v>
      </c>
      <c r="G23" s="41">
        <v>1</v>
      </c>
      <c r="H23" s="42">
        <v>0</v>
      </c>
      <c r="I23" s="43">
        <f>ROUND(G23*H23,P4)</f>
        <v>0</v>
      </c>
      <c r="J23" s="37"/>
      <c r="O23" s="44">
        <f>I23*0.21</f>
        <v>0</v>
      </c>
      <c r="P23">
        <v>3</v>
      </c>
    </row>
    <row r="24" ht="90">
      <c r="A24" s="37" t="s">
        <v>244</v>
      </c>
      <c r="B24" s="45"/>
      <c r="C24" s="46"/>
      <c r="D24" s="46"/>
      <c r="E24" s="39" t="s">
        <v>1954</v>
      </c>
      <c r="F24" s="46"/>
      <c r="G24" s="46"/>
      <c r="H24" s="46"/>
      <c r="I24" s="46"/>
      <c r="J24" s="48"/>
    </row>
    <row r="25" ht="60">
      <c r="A25" s="37" t="s">
        <v>248</v>
      </c>
      <c r="B25" s="45"/>
      <c r="C25" s="46"/>
      <c r="D25" s="46"/>
      <c r="E25" s="39" t="s">
        <v>1825</v>
      </c>
      <c r="F25" s="46"/>
      <c r="G25" s="46"/>
      <c r="H25" s="46"/>
      <c r="I25" s="46"/>
      <c r="J25" s="48"/>
    </row>
    <row r="26">
      <c r="A26" s="31" t="s">
        <v>237</v>
      </c>
      <c r="B26" s="32"/>
      <c r="C26" s="33" t="s">
        <v>238</v>
      </c>
      <c r="D26" s="34"/>
      <c r="E26" s="31" t="s">
        <v>336</v>
      </c>
      <c r="F26" s="34"/>
      <c r="G26" s="34"/>
      <c r="H26" s="34"/>
      <c r="I26" s="35">
        <f>SUMIFS(I27:I33,A27:A33,"P")</f>
        <v>0</v>
      </c>
      <c r="J26" s="36"/>
    </row>
    <row r="27">
      <c r="A27" s="37" t="s">
        <v>240</v>
      </c>
      <c r="B27" s="37">
        <v>7</v>
      </c>
      <c r="C27" s="38" t="s">
        <v>954</v>
      </c>
      <c r="D27" s="37" t="s">
        <v>245</v>
      </c>
      <c r="E27" s="39" t="s">
        <v>955</v>
      </c>
      <c r="F27" s="40" t="s">
        <v>415</v>
      </c>
      <c r="G27" s="41">
        <v>1085</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1995</v>
      </c>
      <c r="F29" s="46"/>
      <c r="G29" s="46"/>
      <c r="H29" s="46"/>
      <c r="I29" s="46"/>
      <c r="J29" s="48"/>
    </row>
    <row r="30" ht="90">
      <c r="A30" s="37" t="s">
        <v>248</v>
      </c>
      <c r="B30" s="45"/>
      <c r="C30" s="46"/>
      <c r="D30" s="46"/>
      <c r="E30" s="39" t="s">
        <v>957</v>
      </c>
      <c r="F30" s="46"/>
      <c r="G30" s="46"/>
      <c r="H30" s="46"/>
      <c r="I30" s="46"/>
      <c r="J30" s="48"/>
    </row>
    <row r="31">
      <c r="A31" s="37" t="s">
        <v>240</v>
      </c>
      <c r="B31" s="37">
        <v>8</v>
      </c>
      <c r="C31" s="38" t="s">
        <v>1965</v>
      </c>
      <c r="D31" s="37" t="s">
        <v>245</v>
      </c>
      <c r="E31" s="39" t="s">
        <v>1966</v>
      </c>
      <c r="F31" s="40" t="s">
        <v>339</v>
      </c>
      <c r="G31" s="41">
        <v>3</v>
      </c>
      <c r="H31" s="42">
        <v>0</v>
      </c>
      <c r="I31" s="43">
        <f>ROUND(G31*H31,P4)</f>
        <v>0</v>
      </c>
      <c r="J31" s="37"/>
      <c r="O31" s="44">
        <f>I31*0.21</f>
        <v>0</v>
      </c>
      <c r="P31">
        <v>3</v>
      </c>
    </row>
    <row r="32">
      <c r="A32" s="37" t="s">
        <v>244</v>
      </c>
      <c r="B32" s="45"/>
      <c r="C32" s="46"/>
      <c r="D32" s="46"/>
      <c r="E32" s="47" t="s">
        <v>245</v>
      </c>
      <c r="F32" s="46"/>
      <c r="G32" s="46"/>
      <c r="H32" s="46"/>
      <c r="I32" s="46"/>
      <c r="J32" s="48"/>
    </row>
    <row r="33" ht="409.5">
      <c r="A33" s="37" t="s">
        <v>248</v>
      </c>
      <c r="B33" s="45"/>
      <c r="C33" s="46"/>
      <c r="D33" s="46"/>
      <c r="E33" s="39" t="s">
        <v>1968</v>
      </c>
      <c r="F33" s="46"/>
      <c r="G33" s="46"/>
      <c r="H33" s="46"/>
      <c r="I33" s="46"/>
      <c r="J33" s="48"/>
    </row>
    <row r="34">
      <c r="A34" s="31" t="s">
        <v>237</v>
      </c>
      <c r="B34" s="32"/>
      <c r="C34" s="33" t="s">
        <v>1213</v>
      </c>
      <c r="D34" s="34"/>
      <c r="E34" s="31" t="s">
        <v>1988</v>
      </c>
      <c r="F34" s="34"/>
      <c r="G34" s="34"/>
      <c r="H34" s="34"/>
      <c r="I34" s="35">
        <f>SUMIFS(I35:I37,A35:A37,"P")</f>
        <v>0</v>
      </c>
      <c r="J34" s="36"/>
    </row>
    <row r="35">
      <c r="A35" s="37" t="s">
        <v>240</v>
      </c>
      <c r="B35" s="37">
        <v>9</v>
      </c>
      <c r="C35" s="38" t="s">
        <v>1989</v>
      </c>
      <c r="D35" s="37" t="s">
        <v>245</v>
      </c>
      <c r="E35" s="39" t="s">
        <v>1990</v>
      </c>
      <c r="F35" s="40" t="s">
        <v>1991</v>
      </c>
      <c r="G35" s="41">
        <v>22</v>
      </c>
      <c r="H35" s="42">
        <v>0</v>
      </c>
      <c r="I35" s="43">
        <f>ROUND(G35*H35,P4)</f>
        <v>0</v>
      </c>
      <c r="J35" s="37"/>
      <c r="O35" s="44">
        <f>I35*0.21</f>
        <v>0</v>
      </c>
      <c r="P35">
        <v>3</v>
      </c>
    </row>
    <row r="36" ht="90">
      <c r="A36" s="37" t="s">
        <v>244</v>
      </c>
      <c r="B36" s="45"/>
      <c r="C36" s="46"/>
      <c r="D36" s="46"/>
      <c r="E36" s="39" t="s">
        <v>1992</v>
      </c>
      <c r="F36" s="46"/>
      <c r="G36" s="46"/>
      <c r="H36" s="46"/>
      <c r="I36" s="46"/>
      <c r="J36" s="48"/>
    </row>
    <row r="37" ht="75">
      <c r="A37" s="37" t="s">
        <v>248</v>
      </c>
      <c r="B37" s="50"/>
      <c r="C37" s="51"/>
      <c r="D37" s="51"/>
      <c r="E37" s="39" t="s">
        <v>1993</v>
      </c>
      <c r="F37" s="51"/>
      <c r="G37" s="51"/>
      <c r="H37" s="51"/>
      <c r="I37" s="51"/>
      <c r="J37" s="52"/>
    </row>
  </sheetData>
  <sheetProtection sheet="1" objects="1" scenarios="1" spinCount="100000" saltValue="F+RujBMto1yDQ1gxnYDOZsNVZIOkzQawJfD9EBoe6X0e7xGRan2nofATVLVEmq6huVGF2pyRygG8Fy+3q4lf/w==" hashValue="txWi+HVzq0k82X5rEcIGl3xI9P50NOY+QUHpcUbaKWUO4Fz5Y622tQKe8iBUOiI8Di+ojI1+1G98zyhKZPoq/Q=="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1996</v>
      </c>
      <c r="I3" s="25">
        <f>SUMIFS(I10:I55,A10:A55,"SD")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1939</v>
      </c>
      <c r="D5" s="22"/>
      <c r="E5" s="23" t="s">
        <v>56</v>
      </c>
      <c r="F5" s="17"/>
      <c r="G5" s="17"/>
      <c r="H5" s="17"/>
      <c r="I5" s="17"/>
      <c r="J5" s="19"/>
      <c r="O5">
        <v>0.20999999999999999</v>
      </c>
    </row>
    <row r="6" ht="30">
      <c r="A6" s="3" t="s">
        <v>1940</v>
      </c>
      <c r="B6" s="20" t="s">
        <v>225</v>
      </c>
      <c r="C6" s="21" t="s">
        <v>1996</v>
      </c>
      <c r="D6" s="22"/>
      <c r="E6" s="23" t="s">
        <v>62</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655</v>
      </c>
      <c r="D10" s="34"/>
      <c r="E10" s="31" t="s">
        <v>1941</v>
      </c>
      <c r="F10" s="34"/>
      <c r="G10" s="34"/>
      <c r="H10" s="34"/>
      <c r="I10" s="35">
        <f>SUMIFS(I11:I31,A11:A31,"P")</f>
        <v>0</v>
      </c>
      <c r="J10" s="36"/>
    </row>
    <row r="11">
      <c r="A11" s="37" t="s">
        <v>240</v>
      </c>
      <c r="B11" s="37">
        <v>1</v>
      </c>
      <c r="C11" s="38" t="s">
        <v>1942</v>
      </c>
      <c r="D11" s="37" t="s">
        <v>245</v>
      </c>
      <c r="E11" s="39" t="s">
        <v>1943</v>
      </c>
      <c r="F11" s="40" t="s">
        <v>939</v>
      </c>
      <c r="G11" s="41">
        <v>532</v>
      </c>
      <c r="H11" s="42">
        <v>0</v>
      </c>
      <c r="I11" s="43">
        <f>ROUND(G11*H11,P4)</f>
        <v>0</v>
      </c>
      <c r="J11" s="37"/>
      <c r="O11" s="44">
        <f>I11*0.21</f>
        <v>0</v>
      </c>
      <c r="P11">
        <v>3</v>
      </c>
    </row>
    <row r="12" ht="165">
      <c r="A12" s="37" t="s">
        <v>244</v>
      </c>
      <c r="B12" s="45"/>
      <c r="C12" s="46"/>
      <c r="D12" s="46"/>
      <c r="E12" s="39" t="s">
        <v>1944</v>
      </c>
      <c r="F12" s="46"/>
      <c r="G12" s="46"/>
      <c r="H12" s="46"/>
      <c r="I12" s="46"/>
      <c r="J12" s="48"/>
    </row>
    <row r="13" ht="75">
      <c r="A13" s="37" t="s">
        <v>248</v>
      </c>
      <c r="B13" s="45"/>
      <c r="C13" s="46"/>
      <c r="D13" s="46"/>
      <c r="E13" s="39" t="s">
        <v>1945</v>
      </c>
      <c r="F13" s="46"/>
      <c r="G13" s="46"/>
      <c r="H13" s="46"/>
      <c r="I13" s="46"/>
      <c r="J13" s="48"/>
    </row>
    <row r="14">
      <c r="A14" s="37" t="s">
        <v>240</v>
      </c>
      <c r="B14" s="37">
        <v>2</v>
      </c>
      <c r="C14" s="38" t="s">
        <v>1942</v>
      </c>
      <c r="D14" s="37" t="s">
        <v>238</v>
      </c>
      <c r="E14" s="39" t="s">
        <v>1946</v>
      </c>
      <c r="F14" s="40" t="s">
        <v>939</v>
      </c>
      <c r="G14" s="41">
        <v>19.66</v>
      </c>
      <c r="H14" s="42">
        <v>0</v>
      </c>
      <c r="I14" s="43">
        <f>ROUND(G14*H14,P4)</f>
        <v>0</v>
      </c>
      <c r="J14" s="37"/>
      <c r="O14" s="44">
        <f>I14*0.21</f>
        <v>0</v>
      </c>
      <c r="P14">
        <v>3</v>
      </c>
    </row>
    <row r="15" ht="135">
      <c r="A15" s="37" t="s">
        <v>244</v>
      </c>
      <c r="B15" s="45"/>
      <c r="C15" s="46"/>
      <c r="D15" s="46"/>
      <c r="E15" s="39" t="s">
        <v>1947</v>
      </c>
      <c r="F15" s="46"/>
      <c r="G15" s="46"/>
      <c r="H15" s="46"/>
      <c r="I15" s="46"/>
      <c r="J15" s="48"/>
    </row>
    <row r="16" ht="75">
      <c r="A16" s="37" t="s">
        <v>248</v>
      </c>
      <c r="B16" s="45"/>
      <c r="C16" s="46"/>
      <c r="D16" s="46"/>
      <c r="E16" s="39" t="s">
        <v>1945</v>
      </c>
      <c r="F16" s="46"/>
      <c r="G16" s="46"/>
      <c r="H16" s="46"/>
      <c r="I16" s="46"/>
      <c r="J16" s="48"/>
    </row>
    <row r="17">
      <c r="A17" s="37" t="s">
        <v>240</v>
      </c>
      <c r="B17" s="37">
        <v>3</v>
      </c>
      <c r="C17" s="38" t="s">
        <v>1948</v>
      </c>
      <c r="D17" s="37" t="s">
        <v>245</v>
      </c>
      <c r="E17" s="39" t="s">
        <v>1949</v>
      </c>
      <c r="F17" s="40" t="s">
        <v>309</v>
      </c>
      <c r="G17" s="41">
        <v>1</v>
      </c>
      <c r="H17" s="42">
        <v>0</v>
      </c>
      <c r="I17" s="43">
        <f>ROUND(G17*H17,P4)</f>
        <v>0</v>
      </c>
      <c r="J17" s="37"/>
      <c r="O17" s="44">
        <f>I17*0.21</f>
        <v>0</v>
      </c>
      <c r="P17">
        <v>3</v>
      </c>
    </row>
    <row r="18" ht="90">
      <c r="A18" s="37" t="s">
        <v>244</v>
      </c>
      <c r="B18" s="45"/>
      <c r="C18" s="46"/>
      <c r="D18" s="46"/>
      <c r="E18" s="39" t="s">
        <v>1950</v>
      </c>
      <c r="F18" s="46"/>
      <c r="G18" s="46"/>
      <c r="H18" s="46"/>
      <c r="I18" s="46"/>
      <c r="J18" s="48"/>
    </row>
    <row r="19" ht="60">
      <c r="A19" s="37" t="s">
        <v>248</v>
      </c>
      <c r="B19" s="45"/>
      <c r="C19" s="46"/>
      <c r="D19" s="46"/>
      <c r="E19" s="39" t="s">
        <v>1825</v>
      </c>
      <c r="F19" s="46"/>
      <c r="G19" s="46"/>
      <c r="H19" s="46"/>
      <c r="I19" s="46"/>
      <c r="J19" s="48"/>
    </row>
    <row r="20">
      <c r="A20" s="37" t="s">
        <v>240</v>
      </c>
      <c r="B20" s="37">
        <v>4</v>
      </c>
      <c r="C20" s="38" t="s">
        <v>1948</v>
      </c>
      <c r="D20" s="37" t="s">
        <v>238</v>
      </c>
      <c r="E20" s="39" t="s">
        <v>1949</v>
      </c>
      <c r="F20" s="40" t="s">
        <v>309</v>
      </c>
      <c r="G20" s="41">
        <v>1</v>
      </c>
      <c r="H20" s="42">
        <v>0</v>
      </c>
      <c r="I20" s="43">
        <f>ROUND(G20*H20,P4)</f>
        <v>0</v>
      </c>
      <c r="J20" s="37"/>
      <c r="O20" s="44">
        <f>I20*0.21</f>
        <v>0</v>
      </c>
      <c r="P20">
        <v>3</v>
      </c>
    </row>
    <row r="21" ht="90">
      <c r="A21" s="37" t="s">
        <v>244</v>
      </c>
      <c r="B21" s="45"/>
      <c r="C21" s="46"/>
      <c r="D21" s="46"/>
      <c r="E21" s="39" t="s">
        <v>1951</v>
      </c>
      <c r="F21" s="46"/>
      <c r="G21" s="46"/>
      <c r="H21" s="46"/>
      <c r="I21" s="46"/>
      <c r="J21" s="48"/>
    </row>
    <row r="22" ht="60">
      <c r="A22" s="37" t="s">
        <v>248</v>
      </c>
      <c r="B22" s="45"/>
      <c r="C22" s="46"/>
      <c r="D22" s="46"/>
      <c r="E22" s="39" t="s">
        <v>1825</v>
      </c>
      <c r="F22" s="46"/>
      <c r="G22" s="46"/>
      <c r="H22" s="46"/>
      <c r="I22" s="46"/>
      <c r="J22" s="48"/>
    </row>
    <row r="23">
      <c r="A23" s="37" t="s">
        <v>240</v>
      </c>
      <c r="B23" s="37">
        <v>5</v>
      </c>
      <c r="C23" s="38" t="s">
        <v>1948</v>
      </c>
      <c r="D23" s="37" t="s">
        <v>320</v>
      </c>
      <c r="E23" s="39" t="s">
        <v>1949</v>
      </c>
      <c r="F23" s="40" t="s">
        <v>309</v>
      </c>
      <c r="G23" s="41">
        <v>1</v>
      </c>
      <c r="H23" s="42">
        <v>0</v>
      </c>
      <c r="I23" s="43">
        <f>ROUND(G23*H23,P4)</f>
        <v>0</v>
      </c>
      <c r="J23" s="37"/>
      <c r="O23" s="44">
        <f>I23*0.21</f>
        <v>0</v>
      </c>
      <c r="P23">
        <v>3</v>
      </c>
    </row>
    <row r="24" ht="90">
      <c r="A24" s="37" t="s">
        <v>244</v>
      </c>
      <c r="B24" s="45"/>
      <c r="C24" s="46"/>
      <c r="D24" s="46"/>
      <c r="E24" s="39" t="s">
        <v>1997</v>
      </c>
      <c r="F24" s="46"/>
      <c r="G24" s="46"/>
      <c r="H24" s="46"/>
      <c r="I24" s="46"/>
      <c r="J24" s="48"/>
    </row>
    <row r="25" ht="60">
      <c r="A25" s="37" t="s">
        <v>248</v>
      </c>
      <c r="B25" s="45"/>
      <c r="C25" s="46"/>
      <c r="D25" s="46"/>
      <c r="E25" s="39" t="s">
        <v>1825</v>
      </c>
      <c r="F25" s="46"/>
      <c r="G25" s="46"/>
      <c r="H25" s="46"/>
      <c r="I25" s="46"/>
      <c r="J25" s="48"/>
    </row>
    <row r="26">
      <c r="A26" s="37" t="s">
        <v>240</v>
      </c>
      <c r="B26" s="37">
        <v>6</v>
      </c>
      <c r="C26" s="38" t="s">
        <v>1952</v>
      </c>
      <c r="D26" s="37" t="s">
        <v>245</v>
      </c>
      <c r="E26" s="39" t="s">
        <v>1953</v>
      </c>
      <c r="F26" s="40" t="s">
        <v>309</v>
      </c>
      <c r="G26" s="41">
        <v>1</v>
      </c>
      <c r="H26" s="42">
        <v>0</v>
      </c>
      <c r="I26" s="43">
        <f>ROUND(G26*H26,P4)</f>
        <v>0</v>
      </c>
      <c r="J26" s="37"/>
      <c r="O26" s="44">
        <f>I26*0.21</f>
        <v>0</v>
      </c>
      <c r="P26">
        <v>3</v>
      </c>
    </row>
    <row r="27" ht="90">
      <c r="A27" s="37" t="s">
        <v>244</v>
      </c>
      <c r="B27" s="45"/>
      <c r="C27" s="46"/>
      <c r="D27" s="46"/>
      <c r="E27" s="39" t="s">
        <v>1954</v>
      </c>
      <c r="F27" s="46"/>
      <c r="G27" s="46"/>
      <c r="H27" s="46"/>
      <c r="I27" s="46"/>
      <c r="J27" s="48"/>
    </row>
    <row r="28" ht="60">
      <c r="A28" s="37" t="s">
        <v>248</v>
      </c>
      <c r="B28" s="45"/>
      <c r="C28" s="46"/>
      <c r="D28" s="46"/>
      <c r="E28" s="39" t="s">
        <v>1825</v>
      </c>
      <c r="F28" s="46"/>
      <c r="G28" s="46"/>
      <c r="H28" s="46"/>
      <c r="I28" s="46"/>
      <c r="J28" s="48"/>
    </row>
    <row r="29">
      <c r="A29" s="37" t="s">
        <v>240</v>
      </c>
      <c r="B29" s="37">
        <v>7</v>
      </c>
      <c r="C29" s="38" t="s">
        <v>1998</v>
      </c>
      <c r="D29" s="37" t="s">
        <v>245</v>
      </c>
      <c r="E29" s="39" t="s">
        <v>1999</v>
      </c>
      <c r="F29" s="40" t="s">
        <v>309</v>
      </c>
      <c r="G29" s="41">
        <v>1</v>
      </c>
      <c r="H29" s="42">
        <v>0</v>
      </c>
      <c r="I29" s="43">
        <f>ROUND(G29*H29,P4)</f>
        <v>0</v>
      </c>
      <c r="J29" s="37"/>
      <c r="O29" s="44">
        <f>I29*0.21</f>
        <v>0</v>
      </c>
      <c r="P29">
        <v>3</v>
      </c>
    </row>
    <row r="30" ht="120">
      <c r="A30" s="37" t="s">
        <v>244</v>
      </c>
      <c r="B30" s="45"/>
      <c r="C30" s="46"/>
      <c r="D30" s="46"/>
      <c r="E30" s="39" t="s">
        <v>2000</v>
      </c>
      <c r="F30" s="46"/>
      <c r="G30" s="46"/>
      <c r="H30" s="46"/>
      <c r="I30" s="46"/>
      <c r="J30" s="48"/>
    </row>
    <row r="31" ht="60">
      <c r="A31" s="37" t="s">
        <v>248</v>
      </c>
      <c r="B31" s="45"/>
      <c r="C31" s="46"/>
      <c r="D31" s="46"/>
      <c r="E31" s="39" t="s">
        <v>1825</v>
      </c>
      <c r="F31" s="46"/>
      <c r="G31" s="46"/>
      <c r="H31" s="46"/>
      <c r="I31" s="46"/>
      <c r="J31" s="48"/>
    </row>
    <row r="32">
      <c r="A32" s="31" t="s">
        <v>237</v>
      </c>
      <c r="B32" s="32"/>
      <c r="C32" s="33" t="s">
        <v>238</v>
      </c>
      <c r="D32" s="34"/>
      <c r="E32" s="31" t="s">
        <v>336</v>
      </c>
      <c r="F32" s="34"/>
      <c r="G32" s="34"/>
      <c r="H32" s="34"/>
      <c r="I32" s="35">
        <f>SUMIFS(I33:I40,A33:A40,"P")</f>
        <v>0</v>
      </c>
      <c r="J32" s="36"/>
    </row>
    <row r="33">
      <c r="A33" s="37" t="s">
        <v>240</v>
      </c>
      <c r="B33" s="37">
        <v>9</v>
      </c>
      <c r="C33" s="38" t="s">
        <v>954</v>
      </c>
      <c r="D33" s="37" t="s">
        <v>245</v>
      </c>
      <c r="E33" s="39" t="s">
        <v>955</v>
      </c>
      <c r="F33" s="40" t="s">
        <v>415</v>
      </c>
      <c r="G33" s="41">
        <v>1966</v>
      </c>
      <c r="H33" s="42">
        <v>0</v>
      </c>
      <c r="I33" s="43">
        <f>ROUND(G33*H33,P4)</f>
        <v>0</v>
      </c>
      <c r="J33" s="37"/>
      <c r="O33" s="44">
        <f>I33*0.21</f>
        <v>0</v>
      </c>
      <c r="P33">
        <v>3</v>
      </c>
    </row>
    <row r="34">
      <c r="A34" s="37" t="s">
        <v>244</v>
      </c>
      <c r="B34" s="45"/>
      <c r="C34" s="46"/>
      <c r="D34" s="46"/>
      <c r="E34" s="47" t="s">
        <v>245</v>
      </c>
      <c r="F34" s="46"/>
      <c r="G34" s="46"/>
      <c r="H34" s="46"/>
      <c r="I34" s="46"/>
      <c r="J34" s="48"/>
    </row>
    <row r="35" ht="45">
      <c r="A35" s="37" t="s">
        <v>246</v>
      </c>
      <c r="B35" s="45"/>
      <c r="C35" s="46"/>
      <c r="D35" s="46"/>
      <c r="E35" s="49" t="s">
        <v>2001</v>
      </c>
      <c r="F35" s="46"/>
      <c r="G35" s="46"/>
      <c r="H35" s="46"/>
      <c r="I35" s="46"/>
      <c r="J35" s="48"/>
    </row>
    <row r="36" ht="90">
      <c r="A36" s="37" t="s">
        <v>248</v>
      </c>
      <c r="B36" s="45"/>
      <c r="C36" s="46"/>
      <c r="D36" s="46"/>
      <c r="E36" s="39" t="s">
        <v>957</v>
      </c>
      <c r="F36" s="46"/>
      <c r="G36" s="46"/>
      <c r="H36" s="46"/>
      <c r="I36" s="46"/>
      <c r="J36" s="48"/>
    </row>
    <row r="37">
      <c r="A37" s="37" t="s">
        <v>240</v>
      </c>
      <c r="B37" s="37">
        <v>10</v>
      </c>
      <c r="C37" s="38" t="s">
        <v>1965</v>
      </c>
      <c r="D37" s="37" t="s">
        <v>245</v>
      </c>
      <c r="E37" s="39" t="s">
        <v>1966</v>
      </c>
      <c r="F37" s="40" t="s">
        <v>339</v>
      </c>
      <c r="G37" s="41">
        <v>265.94999999999999</v>
      </c>
      <c r="H37" s="42">
        <v>0</v>
      </c>
      <c r="I37" s="43">
        <f>ROUND(G37*H37,P4)</f>
        <v>0</v>
      </c>
      <c r="J37" s="37"/>
      <c r="O37" s="44">
        <f>I37*0.21</f>
        <v>0</v>
      </c>
      <c r="P37">
        <v>3</v>
      </c>
    </row>
    <row r="38" ht="409.5">
      <c r="A38" s="37" t="s">
        <v>244</v>
      </c>
      <c r="B38" s="45"/>
      <c r="C38" s="46"/>
      <c r="D38" s="46"/>
      <c r="E38" s="39" t="s">
        <v>2002</v>
      </c>
      <c r="F38" s="46"/>
      <c r="G38" s="46"/>
      <c r="H38" s="46"/>
      <c r="I38" s="46"/>
      <c r="J38" s="48"/>
    </row>
    <row r="39" ht="105">
      <c r="A39" s="37" t="s">
        <v>246</v>
      </c>
      <c r="B39" s="45"/>
      <c r="C39" s="46"/>
      <c r="D39" s="46"/>
      <c r="E39" s="49" t="s">
        <v>2003</v>
      </c>
      <c r="F39" s="46"/>
      <c r="G39" s="46"/>
      <c r="H39" s="46"/>
      <c r="I39" s="46"/>
      <c r="J39" s="48"/>
    </row>
    <row r="40" ht="409.5">
      <c r="A40" s="37" t="s">
        <v>248</v>
      </c>
      <c r="B40" s="45"/>
      <c r="C40" s="46"/>
      <c r="D40" s="46"/>
      <c r="E40" s="39" t="s">
        <v>1968</v>
      </c>
      <c r="F40" s="46"/>
      <c r="G40" s="46"/>
      <c r="H40" s="46"/>
      <c r="I40" s="46"/>
      <c r="J40" s="48"/>
    </row>
    <row r="41">
      <c r="A41" s="31" t="s">
        <v>237</v>
      </c>
      <c r="B41" s="32"/>
      <c r="C41" s="33" t="s">
        <v>320</v>
      </c>
      <c r="D41" s="34"/>
      <c r="E41" s="31" t="s">
        <v>2004</v>
      </c>
      <c r="F41" s="34"/>
      <c r="G41" s="34"/>
      <c r="H41" s="34"/>
      <c r="I41" s="35">
        <f>SUMIFS(I42:I47,A42:A47,"P")</f>
        <v>0</v>
      </c>
      <c r="J41" s="36"/>
    </row>
    <row r="42">
      <c r="A42" s="37" t="s">
        <v>240</v>
      </c>
      <c r="B42" s="37">
        <v>11</v>
      </c>
      <c r="C42" s="38" t="s">
        <v>2005</v>
      </c>
      <c r="D42" s="37" t="s">
        <v>245</v>
      </c>
      <c r="E42" s="39" t="s">
        <v>2006</v>
      </c>
      <c r="F42" s="40" t="s">
        <v>243</v>
      </c>
      <c r="G42" s="41">
        <v>992</v>
      </c>
      <c r="H42" s="42">
        <v>0</v>
      </c>
      <c r="I42" s="43">
        <f>ROUND(G42*H42,P4)</f>
        <v>0</v>
      </c>
      <c r="J42" s="37"/>
      <c r="O42" s="44">
        <f>I42*0.21</f>
        <v>0</v>
      </c>
      <c r="P42">
        <v>3</v>
      </c>
    </row>
    <row r="43" ht="409.5">
      <c r="A43" s="37" t="s">
        <v>244</v>
      </c>
      <c r="B43" s="45"/>
      <c r="C43" s="46"/>
      <c r="D43" s="46"/>
      <c r="E43" s="39" t="s">
        <v>2007</v>
      </c>
      <c r="F43" s="46"/>
      <c r="G43" s="46"/>
      <c r="H43" s="46"/>
      <c r="I43" s="46"/>
      <c r="J43" s="48"/>
    </row>
    <row r="44" ht="195">
      <c r="A44" s="37" t="s">
        <v>248</v>
      </c>
      <c r="B44" s="45"/>
      <c r="C44" s="46"/>
      <c r="D44" s="46"/>
      <c r="E44" s="39" t="s">
        <v>2008</v>
      </c>
      <c r="F44" s="46"/>
      <c r="G44" s="46"/>
      <c r="H44" s="46"/>
      <c r="I44" s="46"/>
      <c r="J44" s="48"/>
    </row>
    <row r="45" ht="30">
      <c r="A45" s="37" t="s">
        <v>240</v>
      </c>
      <c r="B45" s="37">
        <v>12</v>
      </c>
      <c r="C45" s="38" t="s">
        <v>2009</v>
      </c>
      <c r="D45" s="37" t="s">
        <v>245</v>
      </c>
      <c r="E45" s="39" t="s">
        <v>2010</v>
      </c>
      <c r="F45" s="40" t="s">
        <v>415</v>
      </c>
      <c r="G45" s="41">
        <v>3353</v>
      </c>
      <c r="H45" s="42">
        <v>0</v>
      </c>
      <c r="I45" s="43">
        <f>ROUND(G45*H45,P4)</f>
        <v>0</v>
      </c>
      <c r="J45" s="37"/>
      <c r="O45" s="44">
        <f>I45*0.21</f>
        <v>0</v>
      </c>
      <c r="P45">
        <v>3</v>
      </c>
    </row>
    <row r="46" ht="390">
      <c r="A46" s="37" t="s">
        <v>244</v>
      </c>
      <c r="B46" s="45"/>
      <c r="C46" s="46"/>
      <c r="D46" s="46"/>
      <c r="E46" s="39" t="s">
        <v>2011</v>
      </c>
      <c r="F46" s="46"/>
      <c r="G46" s="46"/>
      <c r="H46" s="46"/>
      <c r="I46" s="46"/>
      <c r="J46" s="48"/>
    </row>
    <row r="47" ht="180">
      <c r="A47" s="37" t="s">
        <v>248</v>
      </c>
      <c r="B47" s="45"/>
      <c r="C47" s="46"/>
      <c r="D47" s="46"/>
      <c r="E47" s="39" t="s">
        <v>2012</v>
      </c>
      <c r="F47" s="46"/>
      <c r="G47" s="46"/>
      <c r="H47" s="46"/>
      <c r="I47" s="46"/>
      <c r="J47" s="48"/>
    </row>
    <row r="48">
      <c r="A48" s="31" t="s">
        <v>237</v>
      </c>
      <c r="B48" s="32"/>
      <c r="C48" s="33" t="s">
        <v>2013</v>
      </c>
      <c r="D48" s="34"/>
      <c r="E48" s="31" t="s">
        <v>2014</v>
      </c>
      <c r="F48" s="34"/>
      <c r="G48" s="34"/>
      <c r="H48" s="34"/>
      <c r="I48" s="35">
        <f>SUMIFS(I49:I51,A49:A51,"P")</f>
        <v>0</v>
      </c>
      <c r="J48" s="36"/>
    </row>
    <row r="49">
      <c r="A49" s="37" t="s">
        <v>240</v>
      </c>
      <c r="B49" s="37">
        <v>13</v>
      </c>
      <c r="C49" s="38" t="s">
        <v>2015</v>
      </c>
      <c r="D49" s="37" t="s">
        <v>245</v>
      </c>
      <c r="E49" s="39" t="s">
        <v>2016</v>
      </c>
      <c r="F49" s="40" t="s">
        <v>415</v>
      </c>
      <c r="G49" s="41">
        <v>190.03999999999999</v>
      </c>
      <c r="H49" s="42">
        <v>0</v>
      </c>
      <c r="I49" s="43">
        <f>ROUND(G49*H49,P4)</f>
        <v>0</v>
      </c>
      <c r="J49" s="37"/>
      <c r="O49" s="44">
        <f>I49*0.21</f>
        <v>0</v>
      </c>
      <c r="P49">
        <v>3</v>
      </c>
    </row>
    <row r="50" ht="270">
      <c r="A50" s="37" t="s">
        <v>244</v>
      </c>
      <c r="B50" s="45"/>
      <c r="C50" s="46"/>
      <c r="D50" s="46"/>
      <c r="E50" s="39" t="s">
        <v>2017</v>
      </c>
      <c r="F50" s="46"/>
      <c r="G50" s="46"/>
      <c r="H50" s="46"/>
      <c r="I50" s="46"/>
      <c r="J50" s="48"/>
    </row>
    <row r="51" ht="120">
      <c r="A51" s="37" t="s">
        <v>248</v>
      </c>
      <c r="B51" s="45"/>
      <c r="C51" s="46"/>
      <c r="D51" s="46"/>
      <c r="E51" s="39" t="s">
        <v>2018</v>
      </c>
      <c r="F51" s="46"/>
      <c r="G51" s="46"/>
      <c r="H51" s="46"/>
      <c r="I51" s="46"/>
      <c r="J51" s="48"/>
    </row>
    <row r="52">
      <c r="A52" s="31" t="s">
        <v>237</v>
      </c>
      <c r="B52" s="32"/>
      <c r="C52" s="33" t="s">
        <v>1213</v>
      </c>
      <c r="D52" s="34"/>
      <c r="E52" s="31" t="s">
        <v>1988</v>
      </c>
      <c r="F52" s="34"/>
      <c r="G52" s="34"/>
      <c r="H52" s="34"/>
      <c r="I52" s="35">
        <f>SUMIFS(I53:I55,A53:A55,"P")</f>
        <v>0</v>
      </c>
      <c r="J52" s="36"/>
    </row>
    <row r="53">
      <c r="A53" s="37" t="s">
        <v>240</v>
      </c>
      <c r="B53" s="37">
        <v>14</v>
      </c>
      <c r="C53" s="38" t="s">
        <v>2019</v>
      </c>
      <c r="D53" s="37" t="s">
        <v>245</v>
      </c>
      <c r="E53" s="39" t="s">
        <v>1990</v>
      </c>
      <c r="F53" s="40" t="s">
        <v>1991</v>
      </c>
      <c r="G53" s="41">
        <v>35</v>
      </c>
      <c r="H53" s="42">
        <v>0</v>
      </c>
      <c r="I53" s="43">
        <f>ROUND(G53*H53,P4)</f>
        <v>0</v>
      </c>
      <c r="J53" s="37"/>
      <c r="O53" s="44">
        <f>I53*0.21</f>
        <v>0</v>
      </c>
      <c r="P53">
        <v>3</v>
      </c>
    </row>
    <row r="54" ht="90">
      <c r="A54" s="37" t="s">
        <v>244</v>
      </c>
      <c r="B54" s="45"/>
      <c r="C54" s="46"/>
      <c r="D54" s="46"/>
      <c r="E54" s="39" t="s">
        <v>1992</v>
      </c>
      <c r="F54" s="46"/>
      <c r="G54" s="46"/>
      <c r="H54" s="46"/>
      <c r="I54" s="46"/>
      <c r="J54" s="48"/>
    </row>
    <row r="55" ht="75">
      <c r="A55" s="37" t="s">
        <v>248</v>
      </c>
      <c r="B55" s="50"/>
      <c r="C55" s="51"/>
      <c r="D55" s="51"/>
      <c r="E55" s="39" t="s">
        <v>1993</v>
      </c>
      <c r="F55" s="51"/>
      <c r="G55" s="51"/>
      <c r="H55" s="51"/>
      <c r="I55" s="51"/>
      <c r="J55" s="52"/>
    </row>
  </sheetData>
  <sheetProtection sheet="1" objects="1" scenarios="1" spinCount="100000" saltValue="9jwfmCXh/jY4Isa1Ee/Jmv1jdWM4E6frTXLSQ51eo4dfzJoMzdNzn99vNM1zKWNzH9+TbmX9pf22UOEyOPPWKg==" hashValue="HoboR24UG/YwW6GH2cpZVdCMVR8M/8xknEm8HsA5t561K+QceEKpPdkPI2/7YmmVO3d+C0xsgfJm+ojH2YMHNA=="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2020</v>
      </c>
      <c r="I3" s="25">
        <f>SUMIFS(I10:I37,A10:A37,"SD")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1939</v>
      </c>
      <c r="D5" s="22"/>
      <c r="E5" s="23" t="s">
        <v>56</v>
      </c>
      <c r="F5" s="17"/>
      <c r="G5" s="17"/>
      <c r="H5" s="17"/>
      <c r="I5" s="17"/>
      <c r="J5" s="19"/>
      <c r="O5">
        <v>0.20999999999999999</v>
      </c>
    </row>
    <row r="6" ht="30">
      <c r="A6" s="3" t="s">
        <v>1940</v>
      </c>
      <c r="B6" s="20" t="s">
        <v>225</v>
      </c>
      <c r="C6" s="21" t="s">
        <v>2020</v>
      </c>
      <c r="D6" s="22"/>
      <c r="E6" s="23" t="s">
        <v>64</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655</v>
      </c>
      <c r="D10" s="34"/>
      <c r="E10" s="31" t="s">
        <v>1941</v>
      </c>
      <c r="F10" s="34"/>
      <c r="G10" s="34"/>
      <c r="H10" s="34"/>
      <c r="I10" s="35">
        <f>SUMIFS(I11:I25,A11:A25,"P")</f>
        <v>0</v>
      </c>
      <c r="J10" s="36"/>
    </row>
    <row r="11">
      <c r="A11" s="37" t="s">
        <v>240</v>
      </c>
      <c r="B11" s="37">
        <v>1</v>
      </c>
      <c r="C11" s="38" t="s">
        <v>1942</v>
      </c>
      <c r="D11" s="37" t="s">
        <v>245</v>
      </c>
      <c r="E11" s="39" t="s">
        <v>1943</v>
      </c>
      <c r="F11" s="40" t="s">
        <v>939</v>
      </c>
      <c r="G11" s="41">
        <v>12</v>
      </c>
      <c r="H11" s="42">
        <v>0</v>
      </c>
      <c r="I11" s="43">
        <f>ROUND(G11*H11,P4)</f>
        <v>0</v>
      </c>
      <c r="J11" s="37"/>
      <c r="O11" s="44">
        <f>I11*0.21</f>
        <v>0</v>
      </c>
      <c r="P11">
        <v>3</v>
      </c>
    </row>
    <row r="12" ht="165">
      <c r="A12" s="37" t="s">
        <v>244</v>
      </c>
      <c r="B12" s="45"/>
      <c r="C12" s="46"/>
      <c r="D12" s="46"/>
      <c r="E12" s="39" t="s">
        <v>1944</v>
      </c>
      <c r="F12" s="46"/>
      <c r="G12" s="46"/>
      <c r="H12" s="46"/>
      <c r="I12" s="46"/>
      <c r="J12" s="48"/>
    </row>
    <row r="13" ht="75">
      <c r="A13" s="37" t="s">
        <v>248</v>
      </c>
      <c r="B13" s="45"/>
      <c r="C13" s="46"/>
      <c r="D13" s="46"/>
      <c r="E13" s="39" t="s">
        <v>1945</v>
      </c>
      <c r="F13" s="46"/>
      <c r="G13" s="46"/>
      <c r="H13" s="46"/>
      <c r="I13" s="46"/>
      <c r="J13" s="48"/>
    </row>
    <row r="14">
      <c r="A14" s="37" t="s">
        <v>240</v>
      </c>
      <c r="B14" s="37">
        <v>2</v>
      </c>
      <c r="C14" s="38" t="s">
        <v>1942</v>
      </c>
      <c r="D14" s="37" t="s">
        <v>238</v>
      </c>
      <c r="E14" s="39" t="s">
        <v>1946</v>
      </c>
      <c r="F14" s="40" t="s">
        <v>939</v>
      </c>
      <c r="G14" s="41">
        <v>49.642000000000003</v>
      </c>
      <c r="H14" s="42">
        <v>0</v>
      </c>
      <c r="I14" s="43">
        <f>ROUND(G14*H14,P4)</f>
        <v>0</v>
      </c>
      <c r="J14" s="37"/>
      <c r="O14" s="44">
        <f>I14*0.21</f>
        <v>0</v>
      </c>
      <c r="P14">
        <v>3</v>
      </c>
    </row>
    <row r="15" ht="135">
      <c r="A15" s="37" t="s">
        <v>244</v>
      </c>
      <c r="B15" s="45"/>
      <c r="C15" s="46"/>
      <c r="D15" s="46"/>
      <c r="E15" s="39" t="s">
        <v>1947</v>
      </c>
      <c r="F15" s="46"/>
      <c r="G15" s="46"/>
      <c r="H15" s="46"/>
      <c r="I15" s="46"/>
      <c r="J15" s="48"/>
    </row>
    <row r="16" ht="75">
      <c r="A16" s="37" t="s">
        <v>248</v>
      </c>
      <c r="B16" s="45"/>
      <c r="C16" s="46"/>
      <c r="D16" s="46"/>
      <c r="E16" s="39" t="s">
        <v>1945</v>
      </c>
      <c r="F16" s="46"/>
      <c r="G16" s="46"/>
      <c r="H16" s="46"/>
      <c r="I16" s="46"/>
      <c r="J16" s="48"/>
    </row>
    <row r="17">
      <c r="A17" s="37" t="s">
        <v>240</v>
      </c>
      <c r="B17" s="37">
        <v>3</v>
      </c>
      <c r="C17" s="38" t="s">
        <v>1948</v>
      </c>
      <c r="D17" s="37" t="s">
        <v>245</v>
      </c>
      <c r="E17" s="39" t="s">
        <v>1949</v>
      </c>
      <c r="F17" s="40" t="s">
        <v>309</v>
      </c>
      <c r="G17" s="41">
        <v>1</v>
      </c>
      <c r="H17" s="42">
        <v>0</v>
      </c>
      <c r="I17" s="43">
        <f>ROUND(G17*H17,P4)</f>
        <v>0</v>
      </c>
      <c r="J17" s="37"/>
      <c r="O17" s="44">
        <f>I17*0.21</f>
        <v>0</v>
      </c>
      <c r="P17">
        <v>3</v>
      </c>
    </row>
    <row r="18" ht="90">
      <c r="A18" s="37" t="s">
        <v>244</v>
      </c>
      <c r="B18" s="45"/>
      <c r="C18" s="46"/>
      <c r="D18" s="46"/>
      <c r="E18" s="39" t="s">
        <v>1950</v>
      </c>
      <c r="F18" s="46"/>
      <c r="G18" s="46"/>
      <c r="H18" s="46"/>
      <c r="I18" s="46"/>
      <c r="J18" s="48"/>
    </row>
    <row r="19" ht="60">
      <c r="A19" s="37" t="s">
        <v>248</v>
      </c>
      <c r="B19" s="45"/>
      <c r="C19" s="46"/>
      <c r="D19" s="46"/>
      <c r="E19" s="39" t="s">
        <v>1825</v>
      </c>
      <c r="F19" s="46"/>
      <c r="G19" s="46"/>
      <c r="H19" s="46"/>
      <c r="I19" s="46"/>
      <c r="J19" s="48"/>
    </row>
    <row r="20">
      <c r="A20" s="37" t="s">
        <v>240</v>
      </c>
      <c r="B20" s="37">
        <v>4</v>
      </c>
      <c r="C20" s="38" t="s">
        <v>1948</v>
      </c>
      <c r="D20" s="37" t="s">
        <v>238</v>
      </c>
      <c r="E20" s="39" t="s">
        <v>1949</v>
      </c>
      <c r="F20" s="40" t="s">
        <v>309</v>
      </c>
      <c r="G20" s="41">
        <v>1</v>
      </c>
      <c r="H20" s="42">
        <v>0</v>
      </c>
      <c r="I20" s="43">
        <f>ROUND(G20*H20,P4)</f>
        <v>0</v>
      </c>
      <c r="J20" s="37"/>
      <c r="O20" s="44">
        <f>I20*0.21</f>
        <v>0</v>
      </c>
      <c r="P20">
        <v>3</v>
      </c>
    </row>
    <row r="21" ht="90">
      <c r="A21" s="37" t="s">
        <v>244</v>
      </c>
      <c r="B21" s="45"/>
      <c r="C21" s="46"/>
      <c r="D21" s="46"/>
      <c r="E21" s="39" t="s">
        <v>1951</v>
      </c>
      <c r="F21" s="46"/>
      <c r="G21" s="46"/>
      <c r="H21" s="46"/>
      <c r="I21" s="46"/>
      <c r="J21" s="48"/>
    </row>
    <row r="22" ht="60">
      <c r="A22" s="37" t="s">
        <v>248</v>
      </c>
      <c r="B22" s="45"/>
      <c r="C22" s="46"/>
      <c r="D22" s="46"/>
      <c r="E22" s="39" t="s">
        <v>1825</v>
      </c>
      <c r="F22" s="46"/>
      <c r="G22" s="46"/>
      <c r="H22" s="46"/>
      <c r="I22" s="46"/>
      <c r="J22" s="48"/>
    </row>
    <row r="23">
      <c r="A23" s="37" t="s">
        <v>240</v>
      </c>
      <c r="B23" s="37">
        <v>5</v>
      </c>
      <c r="C23" s="38" t="s">
        <v>1952</v>
      </c>
      <c r="D23" s="37" t="s">
        <v>245</v>
      </c>
      <c r="E23" s="39" t="s">
        <v>1953</v>
      </c>
      <c r="F23" s="40" t="s">
        <v>309</v>
      </c>
      <c r="G23" s="41">
        <v>1</v>
      </c>
      <c r="H23" s="42">
        <v>0</v>
      </c>
      <c r="I23" s="43">
        <f>ROUND(G23*H23,P4)</f>
        <v>0</v>
      </c>
      <c r="J23" s="37"/>
      <c r="O23" s="44">
        <f>I23*0.21</f>
        <v>0</v>
      </c>
      <c r="P23">
        <v>3</v>
      </c>
    </row>
    <row r="24" ht="90">
      <c r="A24" s="37" t="s">
        <v>244</v>
      </c>
      <c r="B24" s="45"/>
      <c r="C24" s="46"/>
      <c r="D24" s="46"/>
      <c r="E24" s="39" t="s">
        <v>1954</v>
      </c>
      <c r="F24" s="46"/>
      <c r="G24" s="46"/>
      <c r="H24" s="46"/>
      <c r="I24" s="46"/>
      <c r="J24" s="48"/>
    </row>
    <row r="25" ht="60">
      <c r="A25" s="37" t="s">
        <v>248</v>
      </c>
      <c r="B25" s="45"/>
      <c r="C25" s="46"/>
      <c r="D25" s="46"/>
      <c r="E25" s="39" t="s">
        <v>1825</v>
      </c>
      <c r="F25" s="46"/>
      <c r="G25" s="46"/>
      <c r="H25" s="46"/>
      <c r="I25" s="46"/>
      <c r="J25" s="48"/>
    </row>
    <row r="26">
      <c r="A26" s="31" t="s">
        <v>237</v>
      </c>
      <c r="B26" s="32"/>
      <c r="C26" s="33" t="s">
        <v>238</v>
      </c>
      <c r="D26" s="34"/>
      <c r="E26" s="31" t="s">
        <v>336</v>
      </c>
      <c r="F26" s="34"/>
      <c r="G26" s="34"/>
      <c r="H26" s="34"/>
      <c r="I26" s="35">
        <f>SUMIFS(I27:I33,A27:A33,"P")</f>
        <v>0</v>
      </c>
      <c r="J26" s="36"/>
    </row>
    <row r="27">
      <c r="A27" s="37" t="s">
        <v>240</v>
      </c>
      <c r="B27" s="37">
        <v>7</v>
      </c>
      <c r="C27" s="38" t="s">
        <v>954</v>
      </c>
      <c r="D27" s="37" t="s">
        <v>245</v>
      </c>
      <c r="E27" s="39" t="s">
        <v>955</v>
      </c>
      <c r="F27" s="40" t="s">
        <v>415</v>
      </c>
      <c r="G27" s="41">
        <v>4964.1999999999998</v>
      </c>
      <c r="H27" s="42">
        <v>0</v>
      </c>
      <c r="I27" s="43">
        <f>ROUND(G27*H27,P4)</f>
        <v>0</v>
      </c>
      <c r="J27" s="37"/>
      <c r="O27" s="44">
        <f>I27*0.21</f>
        <v>0</v>
      </c>
      <c r="P27">
        <v>3</v>
      </c>
    </row>
    <row r="28" ht="135">
      <c r="A28" s="37" t="s">
        <v>244</v>
      </c>
      <c r="B28" s="45"/>
      <c r="C28" s="46"/>
      <c r="D28" s="46"/>
      <c r="E28" s="39" t="s">
        <v>1955</v>
      </c>
      <c r="F28" s="46"/>
      <c r="G28" s="46"/>
      <c r="H28" s="46"/>
      <c r="I28" s="46"/>
      <c r="J28" s="48"/>
    </row>
    <row r="29" ht="60">
      <c r="A29" s="37" t="s">
        <v>246</v>
      </c>
      <c r="B29" s="45"/>
      <c r="C29" s="46"/>
      <c r="D29" s="46"/>
      <c r="E29" s="49" t="s">
        <v>2021</v>
      </c>
      <c r="F29" s="46"/>
      <c r="G29" s="46"/>
      <c r="H29" s="46"/>
      <c r="I29" s="46"/>
      <c r="J29" s="48"/>
    </row>
    <row r="30" ht="90">
      <c r="A30" s="37" t="s">
        <v>248</v>
      </c>
      <c r="B30" s="45"/>
      <c r="C30" s="46"/>
      <c r="D30" s="46"/>
      <c r="E30" s="39" t="s">
        <v>957</v>
      </c>
      <c r="F30" s="46"/>
      <c r="G30" s="46"/>
      <c r="H30" s="46"/>
      <c r="I30" s="46"/>
      <c r="J30" s="48"/>
    </row>
    <row r="31">
      <c r="A31" s="37" t="s">
        <v>240</v>
      </c>
      <c r="B31" s="37">
        <v>8</v>
      </c>
      <c r="C31" s="38" t="s">
        <v>1965</v>
      </c>
      <c r="D31" s="37" t="s">
        <v>245</v>
      </c>
      <c r="E31" s="39" t="s">
        <v>1966</v>
      </c>
      <c r="F31" s="40" t="s">
        <v>339</v>
      </c>
      <c r="G31" s="41">
        <v>6</v>
      </c>
      <c r="H31" s="42">
        <v>0</v>
      </c>
      <c r="I31" s="43">
        <f>ROUND(G31*H31,P4)</f>
        <v>0</v>
      </c>
      <c r="J31" s="37"/>
      <c r="O31" s="44">
        <f>I31*0.21</f>
        <v>0</v>
      </c>
      <c r="P31">
        <v>3</v>
      </c>
    </row>
    <row r="32" ht="409.5">
      <c r="A32" s="37" t="s">
        <v>244</v>
      </c>
      <c r="B32" s="45"/>
      <c r="C32" s="46"/>
      <c r="D32" s="46"/>
      <c r="E32" s="39" t="s">
        <v>1967</v>
      </c>
      <c r="F32" s="46"/>
      <c r="G32" s="46"/>
      <c r="H32" s="46"/>
      <c r="I32" s="46"/>
      <c r="J32" s="48"/>
    </row>
    <row r="33" ht="409.5">
      <c r="A33" s="37" t="s">
        <v>248</v>
      </c>
      <c r="B33" s="45"/>
      <c r="C33" s="46"/>
      <c r="D33" s="46"/>
      <c r="E33" s="39" t="s">
        <v>1968</v>
      </c>
      <c r="F33" s="46"/>
      <c r="G33" s="46"/>
      <c r="H33" s="46"/>
      <c r="I33" s="46"/>
      <c r="J33" s="48"/>
    </row>
    <row r="34">
      <c r="A34" s="31" t="s">
        <v>237</v>
      </c>
      <c r="B34" s="32"/>
      <c r="C34" s="33" t="s">
        <v>1213</v>
      </c>
      <c r="D34" s="34"/>
      <c r="E34" s="31" t="s">
        <v>1988</v>
      </c>
      <c r="F34" s="34"/>
      <c r="G34" s="34"/>
      <c r="H34" s="34"/>
      <c r="I34" s="35">
        <f>SUMIFS(I35:I37,A35:A37,"P")</f>
        <v>0</v>
      </c>
      <c r="J34" s="36"/>
    </row>
    <row r="35">
      <c r="A35" s="37" t="s">
        <v>240</v>
      </c>
      <c r="B35" s="37">
        <v>9</v>
      </c>
      <c r="C35" s="38" t="s">
        <v>2019</v>
      </c>
      <c r="D35" s="37" t="s">
        <v>245</v>
      </c>
      <c r="E35" s="39" t="s">
        <v>1990</v>
      </c>
      <c r="F35" s="40" t="s">
        <v>1991</v>
      </c>
      <c r="G35" s="41">
        <v>40</v>
      </c>
      <c r="H35" s="42">
        <v>0</v>
      </c>
      <c r="I35" s="43">
        <f>ROUND(G35*H35,P4)</f>
        <v>0</v>
      </c>
      <c r="J35" s="37"/>
      <c r="O35" s="44">
        <f>I35*0.21</f>
        <v>0</v>
      </c>
      <c r="P35">
        <v>3</v>
      </c>
    </row>
    <row r="36" ht="90">
      <c r="A36" s="37" t="s">
        <v>244</v>
      </c>
      <c r="B36" s="45"/>
      <c r="C36" s="46"/>
      <c r="D36" s="46"/>
      <c r="E36" s="39" t="s">
        <v>1992</v>
      </c>
      <c r="F36" s="46"/>
      <c r="G36" s="46"/>
      <c r="H36" s="46"/>
      <c r="I36" s="46"/>
      <c r="J36" s="48"/>
    </row>
    <row r="37" ht="75">
      <c r="A37" s="37" t="s">
        <v>248</v>
      </c>
      <c r="B37" s="50"/>
      <c r="C37" s="51"/>
      <c r="D37" s="51"/>
      <c r="E37" s="39" t="s">
        <v>1993</v>
      </c>
      <c r="F37" s="51"/>
      <c r="G37" s="51"/>
      <c r="H37" s="51"/>
      <c r="I37" s="51"/>
      <c r="J37" s="52"/>
    </row>
  </sheetData>
  <sheetProtection sheet="1" objects="1" scenarios="1" spinCount="100000" saltValue="MyCN1jlqjDQDMhXhrzMLt5EpTz19E0DStSAavmgFFDbZFvEdj/8lbY4qjO0NlrH9dVROw2TJI5YBnYnbwG6yLw==" hashValue="+wB+eS8PQBVUpV656JJEUa0Vjfb/FVjoVFOzQkCcbjRzdWiKx9CmGHNvFK+frYhMWS0DTC96F1u3Y0laRhPZw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2022</v>
      </c>
      <c r="I3" s="25">
        <f>SUMIFS(I10:I185,A10:A185,"SD")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1939</v>
      </c>
      <c r="D5" s="22"/>
      <c r="E5" s="23" t="s">
        <v>56</v>
      </c>
      <c r="F5" s="17"/>
      <c r="G5" s="17"/>
      <c r="H5" s="17"/>
      <c r="I5" s="17"/>
      <c r="J5" s="19"/>
      <c r="O5">
        <v>0.20999999999999999</v>
      </c>
    </row>
    <row r="6" ht="30">
      <c r="A6" s="3" t="s">
        <v>1940</v>
      </c>
      <c r="B6" s="20" t="s">
        <v>225</v>
      </c>
      <c r="C6" s="21" t="s">
        <v>2022</v>
      </c>
      <c r="D6" s="22"/>
      <c r="E6" s="23" t="s">
        <v>66</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655</v>
      </c>
      <c r="D10" s="34"/>
      <c r="E10" s="31" t="s">
        <v>1941</v>
      </c>
      <c r="F10" s="34"/>
      <c r="G10" s="34"/>
      <c r="H10" s="34"/>
      <c r="I10" s="35">
        <f>SUMIFS(I11:I37,A11:A37,"P")</f>
        <v>0</v>
      </c>
      <c r="J10" s="36"/>
    </row>
    <row r="11">
      <c r="A11" s="37" t="s">
        <v>240</v>
      </c>
      <c r="B11" s="37">
        <v>1</v>
      </c>
      <c r="C11" s="38" t="s">
        <v>1942</v>
      </c>
      <c r="D11" s="37" t="s">
        <v>245</v>
      </c>
      <c r="E11" s="39" t="s">
        <v>1943</v>
      </c>
      <c r="F11" s="40" t="s">
        <v>939</v>
      </c>
      <c r="G11" s="41">
        <v>3195.1500000000001</v>
      </c>
      <c r="H11" s="42">
        <v>0</v>
      </c>
      <c r="I11" s="43">
        <f>ROUND(G11*H11,P4)</f>
        <v>0</v>
      </c>
      <c r="J11" s="37"/>
      <c r="O11" s="44">
        <f>I11*0.21</f>
        <v>0</v>
      </c>
      <c r="P11">
        <v>3</v>
      </c>
    </row>
    <row r="12" ht="165">
      <c r="A12" s="37" t="s">
        <v>244</v>
      </c>
      <c r="B12" s="45"/>
      <c r="C12" s="46"/>
      <c r="D12" s="46"/>
      <c r="E12" s="39" t="s">
        <v>1944</v>
      </c>
      <c r="F12" s="46"/>
      <c r="G12" s="46"/>
      <c r="H12" s="46"/>
      <c r="I12" s="46"/>
      <c r="J12" s="48"/>
    </row>
    <row r="13" ht="75">
      <c r="A13" s="37" t="s">
        <v>248</v>
      </c>
      <c r="B13" s="45"/>
      <c r="C13" s="46"/>
      <c r="D13" s="46"/>
      <c r="E13" s="39" t="s">
        <v>1945</v>
      </c>
      <c r="F13" s="46"/>
      <c r="G13" s="46"/>
      <c r="H13" s="46"/>
      <c r="I13" s="46"/>
      <c r="J13" s="48"/>
    </row>
    <row r="14">
      <c r="A14" s="37" t="s">
        <v>240</v>
      </c>
      <c r="B14" s="37">
        <v>2</v>
      </c>
      <c r="C14" s="38" t="s">
        <v>1942</v>
      </c>
      <c r="D14" s="37" t="s">
        <v>238</v>
      </c>
      <c r="E14" s="39" t="s">
        <v>1946</v>
      </c>
      <c r="F14" s="40" t="s">
        <v>939</v>
      </c>
      <c r="G14" s="41">
        <v>214.61600000000001</v>
      </c>
      <c r="H14" s="42">
        <v>0</v>
      </c>
      <c r="I14" s="43">
        <f>ROUND(G14*H14,P4)</f>
        <v>0</v>
      </c>
      <c r="J14" s="37"/>
      <c r="O14" s="44">
        <f>I14*0.21</f>
        <v>0</v>
      </c>
      <c r="P14">
        <v>3</v>
      </c>
    </row>
    <row r="15" ht="135">
      <c r="A15" s="37" t="s">
        <v>244</v>
      </c>
      <c r="B15" s="45"/>
      <c r="C15" s="46"/>
      <c r="D15" s="46"/>
      <c r="E15" s="39" t="s">
        <v>1947</v>
      </c>
      <c r="F15" s="46"/>
      <c r="G15" s="46"/>
      <c r="H15" s="46"/>
      <c r="I15" s="46"/>
      <c r="J15" s="48"/>
    </row>
    <row r="16" ht="75">
      <c r="A16" s="37" t="s">
        <v>248</v>
      </c>
      <c r="B16" s="45"/>
      <c r="C16" s="46"/>
      <c r="D16" s="46"/>
      <c r="E16" s="39" t="s">
        <v>1945</v>
      </c>
      <c r="F16" s="46"/>
      <c r="G16" s="46"/>
      <c r="H16" s="46"/>
      <c r="I16" s="46"/>
      <c r="J16" s="48"/>
    </row>
    <row r="17">
      <c r="A17" s="37" t="s">
        <v>240</v>
      </c>
      <c r="B17" s="37">
        <v>3</v>
      </c>
      <c r="C17" s="38" t="s">
        <v>1942</v>
      </c>
      <c r="D17" s="37" t="s">
        <v>320</v>
      </c>
      <c r="E17" s="39" t="s">
        <v>2023</v>
      </c>
      <c r="F17" s="40" t="s">
        <v>939</v>
      </c>
      <c r="G17" s="41">
        <v>26</v>
      </c>
      <c r="H17" s="42">
        <v>0</v>
      </c>
      <c r="I17" s="43">
        <f>ROUND(G17*H17,P4)</f>
        <v>0</v>
      </c>
      <c r="J17" s="37"/>
      <c r="O17" s="44">
        <f>I17*0.21</f>
        <v>0</v>
      </c>
      <c r="P17">
        <v>3</v>
      </c>
    </row>
    <row r="18" ht="150">
      <c r="A18" s="37" t="s">
        <v>244</v>
      </c>
      <c r="B18" s="45"/>
      <c r="C18" s="46"/>
      <c r="D18" s="46"/>
      <c r="E18" s="39" t="s">
        <v>2024</v>
      </c>
      <c r="F18" s="46"/>
      <c r="G18" s="46"/>
      <c r="H18" s="46"/>
      <c r="I18" s="46"/>
      <c r="J18" s="48"/>
    </row>
    <row r="19" ht="75">
      <c r="A19" s="37" t="s">
        <v>248</v>
      </c>
      <c r="B19" s="45"/>
      <c r="C19" s="46"/>
      <c r="D19" s="46"/>
      <c r="E19" s="39" t="s">
        <v>1945</v>
      </c>
      <c r="F19" s="46"/>
      <c r="G19" s="46"/>
      <c r="H19" s="46"/>
      <c r="I19" s="46"/>
      <c r="J19" s="48"/>
    </row>
    <row r="20">
      <c r="A20" s="37" t="s">
        <v>240</v>
      </c>
      <c r="B20" s="37">
        <v>4</v>
      </c>
      <c r="C20" s="38" t="s">
        <v>2025</v>
      </c>
      <c r="D20" s="37" t="s">
        <v>245</v>
      </c>
      <c r="E20" s="39" t="s">
        <v>2026</v>
      </c>
      <c r="F20" s="40" t="s">
        <v>309</v>
      </c>
      <c r="G20" s="41">
        <v>1</v>
      </c>
      <c r="H20" s="42">
        <v>0</v>
      </c>
      <c r="I20" s="43">
        <f>ROUND(G20*H20,P4)</f>
        <v>0</v>
      </c>
      <c r="J20" s="37"/>
      <c r="O20" s="44">
        <f>I20*0.21</f>
        <v>0</v>
      </c>
      <c r="P20">
        <v>3</v>
      </c>
    </row>
    <row r="21" ht="120">
      <c r="A21" s="37" t="s">
        <v>244</v>
      </c>
      <c r="B21" s="45"/>
      <c r="C21" s="46"/>
      <c r="D21" s="46"/>
      <c r="E21" s="39" t="s">
        <v>2027</v>
      </c>
      <c r="F21" s="46"/>
      <c r="G21" s="46"/>
      <c r="H21" s="46"/>
      <c r="I21" s="46"/>
      <c r="J21" s="48"/>
    </row>
    <row r="22" ht="60">
      <c r="A22" s="37" t="s">
        <v>248</v>
      </c>
      <c r="B22" s="45"/>
      <c r="C22" s="46"/>
      <c r="D22" s="46"/>
      <c r="E22" s="39" t="s">
        <v>1825</v>
      </c>
      <c r="F22" s="46"/>
      <c r="G22" s="46"/>
      <c r="H22" s="46"/>
      <c r="I22" s="46"/>
      <c r="J22" s="48"/>
    </row>
    <row r="23">
      <c r="A23" s="37" t="s">
        <v>240</v>
      </c>
      <c r="B23" s="37">
        <v>5</v>
      </c>
      <c r="C23" s="38" t="s">
        <v>1948</v>
      </c>
      <c r="D23" s="37" t="s">
        <v>245</v>
      </c>
      <c r="E23" s="39" t="s">
        <v>1949</v>
      </c>
      <c r="F23" s="40" t="s">
        <v>309</v>
      </c>
      <c r="G23" s="41">
        <v>1</v>
      </c>
      <c r="H23" s="42">
        <v>0</v>
      </c>
      <c r="I23" s="43">
        <f>ROUND(G23*H23,P4)</f>
        <v>0</v>
      </c>
      <c r="J23" s="37"/>
      <c r="O23" s="44">
        <f>I23*0.21</f>
        <v>0</v>
      </c>
      <c r="P23">
        <v>3</v>
      </c>
    </row>
    <row r="24" ht="90">
      <c r="A24" s="37" t="s">
        <v>244</v>
      </c>
      <c r="B24" s="45"/>
      <c r="C24" s="46"/>
      <c r="D24" s="46"/>
      <c r="E24" s="39" t="s">
        <v>1950</v>
      </c>
      <c r="F24" s="46"/>
      <c r="G24" s="46"/>
      <c r="H24" s="46"/>
      <c r="I24" s="46"/>
      <c r="J24" s="48"/>
    </row>
    <row r="25" ht="60">
      <c r="A25" s="37" t="s">
        <v>248</v>
      </c>
      <c r="B25" s="45"/>
      <c r="C25" s="46"/>
      <c r="D25" s="46"/>
      <c r="E25" s="39" t="s">
        <v>1825</v>
      </c>
      <c r="F25" s="46"/>
      <c r="G25" s="46"/>
      <c r="H25" s="46"/>
      <c r="I25" s="46"/>
      <c r="J25" s="48"/>
    </row>
    <row r="26">
      <c r="A26" s="37" t="s">
        <v>240</v>
      </c>
      <c r="B26" s="37">
        <v>6</v>
      </c>
      <c r="C26" s="38" t="s">
        <v>1948</v>
      </c>
      <c r="D26" s="37" t="s">
        <v>238</v>
      </c>
      <c r="E26" s="39" t="s">
        <v>1949</v>
      </c>
      <c r="F26" s="40" t="s">
        <v>309</v>
      </c>
      <c r="G26" s="41">
        <v>1</v>
      </c>
      <c r="H26" s="42">
        <v>0</v>
      </c>
      <c r="I26" s="43">
        <f>ROUND(G26*H26,P4)</f>
        <v>0</v>
      </c>
      <c r="J26" s="37"/>
      <c r="O26" s="44">
        <f>I26*0.21</f>
        <v>0</v>
      </c>
      <c r="P26">
        <v>3</v>
      </c>
    </row>
    <row r="27" ht="90">
      <c r="A27" s="37" t="s">
        <v>244</v>
      </c>
      <c r="B27" s="45"/>
      <c r="C27" s="46"/>
      <c r="D27" s="46"/>
      <c r="E27" s="39" t="s">
        <v>1951</v>
      </c>
      <c r="F27" s="46"/>
      <c r="G27" s="46"/>
      <c r="H27" s="46"/>
      <c r="I27" s="46"/>
      <c r="J27" s="48"/>
    </row>
    <row r="28" ht="60">
      <c r="A28" s="37" t="s">
        <v>248</v>
      </c>
      <c r="B28" s="45"/>
      <c r="C28" s="46"/>
      <c r="D28" s="46"/>
      <c r="E28" s="39" t="s">
        <v>1825</v>
      </c>
      <c r="F28" s="46"/>
      <c r="G28" s="46"/>
      <c r="H28" s="46"/>
      <c r="I28" s="46"/>
      <c r="J28" s="48"/>
    </row>
    <row r="29">
      <c r="A29" s="37" t="s">
        <v>240</v>
      </c>
      <c r="B29" s="37">
        <v>7</v>
      </c>
      <c r="C29" s="38" t="s">
        <v>1948</v>
      </c>
      <c r="D29" s="37" t="s">
        <v>320</v>
      </c>
      <c r="E29" s="39" t="s">
        <v>1949</v>
      </c>
      <c r="F29" s="40" t="s">
        <v>309</v>
      </c>
      <c r="G29" s="41">
        <v>1</v>
      </c>
      <c r="H29" s="42">
        <v>0</v>
      </c>
      <c r="I29" s="43">
        <f>ROUND(G29*H29,P4)</f>
        <v>0</v>
      </c>
      <c r="J29" s="37"/>
      <c r="O29" s="44">
        <f>I29*0.21</f>
        <v>0</v>
      </c>
      <c r="P29">
        <v>3</v>
      </c>
    </row>
    <row r="30" ht="90">
      <c r="A30" s="37" t="s">
        <v>244</v>
      </c>
      <c r="B30" s="45"/>
      <c r="C30" s="46"/>
      <c r="D30" s="46"/>
      <c r="E30" s="39" t="s">
        <v>1997</v>
      </c>
      <c r="F30" s="46"/>
      <c r="G30" s="46"/>
      <c r="H30" s="46"/>
      <c r="I30" s="46"/>
      <c r="J30" s="48"/>
    </row>
    <row r="31" ht="60">
      <c r="A31" s="37" t="s">
        <v>248</v>
      </c>
      <c r="B31" s="45"/>
      <c r="C31" s="46"/>
      <c r="D31" s="46"/>
      <c r="E31" s="39" t="s">
        <v>1825</v>
      </c>
      <c r="F31" s="46"/>
      <c r="G31" s="46"/>
      <c r="H31" s="46"/>
      <c r="I31" s="46"/>
      <c r="J31" s="48"/>
    </row>
    <row r="32">
      <c r="A32" s="37" t="s">
        <v>240</v>
      </c>
      <c r="B32" s="37">
        <v>8</v>
      </c>
      <c r="C32" s="38" t="s">
        <v>1952</v>
      </c>
      <c r="D32" s="37" t="s">
        <v>245</v>
      </c>
      <c r="E32" s="39" t="s">
        <v>1953</v>
      </c>
      <c r="F32" s="40" t="s">
        <v>309</v>
      </c>
      <c r="G32" s="41">
        <v>1</v>
      </c>
      <c r="H32" s="42">
        <v>0</v>
      </c>
      <c r="I32" s="43">
        <f>ROUND(G32*H32,P4)</f>
        <v>0</v>
      </c>
      <c r="J32" s="37"/>
      <c r="O32" s="44">
        <f>I32*0.21</f>
        <v>0</v>
      </c>
      <c r="P32">
        <v>3</v>
      </c>
    </row>
    <row r="33" ht="90">
      <c r="A33" s="37" t="s">
        <v>244</v>
      </c>
      <c r="B33" s="45"/>
      <c r="C33" s="46"/>
      <c r="D33" s="46"/>
      <c r="E33" s="39" t="s">
        <v>1954</v>
      </c>
      <c r="F33" s="46"/>
      <c r="G33" s="46"/>
      <c r="H33" s="46"/>
      <c r="I33" s="46"/>
      <c r="J33" s="48"/>
    </row>
    <row r="34" ht="60">
      <c r="A34" s="37" t="s">
        <v>248</v>
      </c>
      <c r="B34" s="45"/>
      <c r="C34" s="46"/>
      <c r="D34" s="46"/>
      <c r="E34" s="39" t="s">
        <v>1825</v>
      </c>
      <c r="F34" s="46"/>
      <c r="G34" s="46"/>
      <c r="H34" s="46"/>
      <c r="I34" s="46"/>
      <c r="J34" s="48"/>
    </row>
    <row r="35">
      <c r="A35" s="37" t="s">
        <v>240</v>
      </c>
      <c r="B35" s="37">
        <v>9</v>
      </c>
      <c r="C35" s="38" t="s">
        <v>1998</v>
      </c>
      <c r="D35" s="37" t="s">
        <v>245</v>
      </c>
      <c r="E35" s="39" t="s">
        <v>1999</v>
      </c>
      <c r="F35" s="40" t="s">
        <v>309</v>
      </c>
      <c r="G35" s="41">
        <v>1</v>
      </c>
      <c r="H35" s="42">
        <v>0</v>
      </c>
      <c r="I35" s="43">
        <f>ROUND(G35*H35,P4)</f>
        <v>0</v>
      </c>
      <c r="J35" s="37"/>
      <c r="O35" s="44">
        <f>I35*0.21</f>
        <v>0</v>
      </c>
      <c r="P35">
        <v>3</v>
      </c>
    </row>
    <row r="36" ht="120">
      <c r="A36" s="37" t="s">
        <v>244</v>
      </c>
      <c r="B36" s="45"/>
      <c r="C36" s="46"/>
      <c r="D36" s="46"/>
      <c r="E36" s="39" t="s">
        <v>2000</v>
      </c>
      <c r="F36" s="46"/>
      <c r="G36" s="46"/>
      <c r="H36" s="46"/>
      <c r="I36" s="46"/>
      <c r="J36" s="48"/>
    </row>
    <row r="37" ht="60">
      <c r="A37" s="37" t="s">
        <v>248</v>
      </c>
      <c r="B37" s="45"/>
      <c r="C37" s="46"/>
      <c r="D37" s="46"/>
      <c r="E37" s="39" t="s">
        <v>1825</v>
      </c>
      <c r="F37" s="46"/>
      <c r="G37" s="46"/>
      <c r="H37" s="46"/>
      <c r="I37" s="46"/>
      <c r="J37" s="48"/>
    </row>
    <row r="38">
      <c r="A38" s="31" t="s">
        <v>237</v>
      </c>
      <c r="B38" s="32"/>
      <c r="C38" s="33" t="s">
        <v>238</v>
      </c>
      <c r="D38" s="34"/>
      <c r="E38" s="31" t="s">
        <v>336</v>
      </c>
      <c r="F38" s="34"/>
      <c r="G38" s="34"/>
      <c r="H38" s="34"/>
      <c r="I38" s="35">
        <f>SUMIFS(I39:I67,A39:A67,"P")</f>
        <v>0</v>
      </c>
      <c r="J38" s="36"/>
    </row>
    <row r="39">
      <c r="A39" s="37" t="s">
        <v>240</v>
      </c>
      <c r="B39" s="37">
        <v>11</v>
      </c>
      <c r="C39" s="38" t="s">
        <v>954</v>
      </c>
      <c r="D39" s="37" t="s">
        <v>245</v>
      </c>
      <c r="E39" s="39" t="s">
        <v>955</v>
      </c>
      <c r="F39" s="40" t="s">
        <v>415</v>
      </c>
      <c r="G39" s="41">
        <v>20662.5</v>
      </c>
      <c r="H39" s="42">
        <v>0</v>
      </c>
      <c r="I39" s="43">
        <f>ROUND(G39*H39,P4)</f>
        <v>0</v>
      </c>
      <c r="J39" s="37"/>
      <c r="O39" s="44">
        <f>I39*0.21</f>
        <v>0</v>
      </c>
      <c r="P39">
        <v>3</v>
      </c>
    </row>
    <row r="40" ht="240">
      <c r="A40" s="37" t="s">
        <v>244</v>
      </c>
      <c r="B40" s="45"/>
      <c r="C40" s="46"/>
      <c r="D40" s="46"/>
      <c r="E40" s="39" t="s">
        <v>2028</v>
      </c>
      <c r="F40" s="46"/>
      <c r="G40" s="46"/>
      <c r="H40" s="46"/>
      <c r="I40" s="46"/>
      <c r="J40" s="48"/>
    </row>
    <row r="41" ht="45">
      <c r="A41" s="37" t="s">
        <v>246</v>
      </c>
      <c r="B41" s="45"/>
      <c r="C41" s="46"/>
      <c r="D41" s="46"/>
      <c r="E41" s="49" t="s">
        <v>2029</v>
      </c>
      <c r="F41" s="46"/>
      <c r="G41" s="46"/>
      <c r="H41" s="46"/>
      <c r="I41" s="46"/>
      <c r="J41" s="48"/>
    </row>
    <row r="42" ht="90">
      <c r="A42" s="37" t="s">
        <v>248</v>
      </c>
      <c r="B42" s="45"/>
      <c r="C42" s="46"/>
      <c r="D42" s="46"/>
      <c r="E42" s="39" t="s">
        <v>957</v>
      </c>
      <c r="F42" s="46"/>
      <c r="G42" s="46"/>
      <c r="H42" s="46"/>
      <c r="I42" s="46"/>
      <c r="J42" s="48"/>
    </row>
    <row r="43">
      <c r="A43" s="37" t="s">
        <v>240</v>
      </c>
      <c r="B43" s="37">
        <v>12</v>
      </c>
      <c r="C43" s="38" t="s">
        <v>1961</v>
      </c>
      <c r="D43" s="37" t="s">
        <v>245</v>
      </c>
      <c r="E43" s="39" t="s">
        <v>1962</v>
      </c>
      <c r="F43" s="40" t="s">
        <v>243</v>
      </c>
      <c r="G43" s="41">
        <v>49</v>
      </c>
      <c r="H43" s="42">
        <v>0</v>
      </c>
      <c r="I43" s="43">
        <f>ROUND(G43*H43,P4)</f>
        <v>0</v>
      </c>
      <c r="J43" s="37"/>
      <c r="O43" s="44">
        <f>I43*0.21</f>
        <v>0</v>
      </c>
      <c r="P43">
        <v>3</v>
      </c>
    </row>
    <row r="44" ht="105">
      <c r="A44" s="37" t="s">
        <v>244</v>
      </c>
      <c r="B44" s="45"/>
      <c r="C44" s="46"/>
      <c r="D44" s="46"/>
      <c r="E44" s="39" t="s">
        <v>1963</v>
      </c>
      <c r="F44" s="46"/>
      <c r="G44" s="46"/>
      <c r="H44" s="46"/>
      <c r="I44" s="46"/>
      <c r="J44" s="48"/>
    </row>
    <row r="45" ht="150">
      <c r="A45" s="37" t="s">
        <v>248</v>
      </c>
      <c r="B45" s="45"/>
      <c r="C45" s="46"/>
      <c r="D45" s="46"/>
      <c r="E45" s="39" t="s">
        <v>1964</v>
      </c>
      <c r="F45" s="46"/>
      <c r="G45" s="46"/>
      <c r="H45" s="46"/>
      <c r="I45" s="46"/>
      <c r="J45" s="48"/>
    </row>
    <row r="46">
      <c r="A46" s="37" t="s">
        <v>240</v>
      </c>
      <c r="B46" s="37">
        <v>13</v>
      </c>
      <c r="C46" s="38" t="s">
        <v>2030</v>
      </c>
      <c r="D46" s="37" t="s">
        <v>245</v>
      </c>
      <c r="E46" s="39" t="s">
        <v>2031</v>
      </c>
      <c r="F46" s="40" t="s">
        <v>243</v>
      </c>
      <c r="G46" s="41">
        <v>30</v>
      </c>
      <c r="H46" s="42">
        <v>0</v>
      </c>
      <c r="I46" s="43">
        <f>ROUND(G46*H46,P4)</f>
        <v>0</v>
      </c>
      <c r="J46" s="37"/>
      <c r="O46" s="44">
        <f>I46*0.21</f>
        <v>0</v>
      </c>
      <c r="P46">
        <v>3</v>
      </c>
    </row>
    <row r="47" ht="180">
      <c r="A47" s="37" t="s">
        <v>244</v>
      </c>
      <c r="B47" s="45"/>
      <c r="C47" s="46"/>
      <c r="D47" s="46"/>
      <c r="E47" s="39" t="s">
        <v>2032</v>
      </c>
      <c r="F47" s="46"/>
      <c r="G47" s="46"/>
      <c r="H47" s="46"/>
      <c r="I47" s="46"/>
      <c r="J47" s="48"/>
    </row>
    <row r="48" ht="195">
      <c r="A48" s="37" t="s">
        <v>248</v>
      </c>
      <c r="B48" s="45"/>
      <c r="C48" s="46"/>
      <c r="D48" s="46"/>
      <c r="E48" s="39" t="s">
        <v>2033</v>
      </c>
      <c r="F48" s="46"/>
      <c r="G48" s="46"/>
      <c r="H48" s="46"/>
      <c r="I48" s="46"/>
      <c r="J48" s="48"/>
    </row>
    <row r="49">
      <c r="A49" s="37" t="s">
        <v>240</v>
      </c>
      <c r="B49" s="37">
        <v>14</v>
      </c>
      <c r="C49" s="38" t="s">
        <v>2034</v>
      </c>
      <c r="D49" s="37" t="s">
        <v>245</v>
      </c>
      <c r="E49" s="39" t="s">
        <v>2035</v>
      </c>
      <c r="F49" s="40" t="s">
        <v>243</v>
      </c>
      <c r="G49" s="41">
        <v>30</v>
      </c>
      <c r="H49" s="42">
        <v>0</v>
      </c>
      <c r="I49" s="43">
        <f>ROUND(G49*H49,P4)</f>
        <v>0</v>
      </c>
      <c r="J49" s="37"/>
      <c r="O49" s="44">
        <f>I49*0.21</f>
        <v>0</v>
      </c>
      <c r="P49">
        <v>3</v>
      </c>
    </row>
    <row r="50" ht="135">
      <c r="A50" s="37" t="s">
        <v>244</v>
      </c>
      <c r="B50" s="45"/>
      <c r="C50" s="46"/>
      <c r="D50" s="46"/>
      <c r="E50" s="39" t="s">
        <v>2036</v>
      </c>
      <c r="F50" s="46"/>
      <c r="G50" s="46"/>
      <c r="H50" s="46"/>
      <c r="I50" s="46"/>
      <c r="J50" s="48"/>
    </row>
    <row r="51" ht="180">
      <c r="A51" s="37" t="s">
        <v>248</v>
      </c>
      <c r="B51" s="45"/>
      <c r="C51" s="46"/>
      <c r="D51" s="46"/>
      <c r="E51" s="39" t="s">
        <v>2037</v>
      </c>
      <c r="F51" s="46"/>
      <c r="G51" s="46"/>
      <c r="H51" s="46"/>
      <c r="I51" s="46"/>
      <c r="J51" s="48"/>
    </row>
    <row r="52">
      <c r="A52" s="37" t="s">
        <v>240</v>
      </c>
      <c r="B52" s="37">
        <v>15</v>
      </c>
      <c r="C52" s="38" t="s">
        <v>2038</v>
      </c>
      <c r="D52" s="37" t="s">
        <v>245</v>
      </c>
      <c r="E52" s="39" t="s">
        <v>2039</v>
      </c>
      <c r="F52" s="40" t="s">
        <v>339</v>
      </c>
      <c r="G52" s="41">
        <v>13</v>
      </c>
      <c r="H52" s="42">
        <v>0</v>
      </c>
      <c r="I52" s="43">
        <f>ROUND(G52*H52,P4)</f>
        <v>0</v>
      </c>
      <c r="J52" s="37"/>
      <c r="O52" s="44">
        <f>I52*0.21</f>
        <v>0</v>
      </c>
      <c r="P52">
        <v>3</v>
      </c>
    </row>
    <row r="53" ht="270">
      <c r="A53" s="37" t="s">
        <v>244</v>
      </c>
      <c r="B53" s="45"/>
      <c r="C53" s="46"/>
      <c r="D53" s="46"/>
      <c r="E53" s="39" t="s">
        <v>2040</v>
      </c>
      <c r="F53" s="46"/>
      <c r="G53" s="46"/>
      <c r="H53" s="46"/>
      <c r="I53" s="46"/>
      <c r="J53" s="48"/>
    </row>
    <row r="54" ht="165">
      <c r="A54" s="37" t="s">
        <v>248</v>
      </c>
      <c r="B54" s="45"/>
      <c r="C54" s="46"/>
      <c r="D54" s="46"/>
      <c r="E54" s="39" t="s">
        <v>2041</v>
      </c>
      <c r="F54" s="46"/>
      <c r="G54" s="46"/>
      <c r="H54" s="46"/>
      <c r="I54" s="46"/>
      <c r="J54" s="48"/>
    </row>
    <row r="55">
      <c r="A55" s="37" t="s">
        <v>240</v>
      </c>
      <c r="B55" s="37">
        <v>16</v>
      </c>
      <c r="C55" s="38" t="s">
        <v>2042</v>
      </c>
      <c r="D55" s="37" t="s">
        <v>245</v>
      </c>
      <c r="E55" s="39" t="s">
        <v>2043</v>
      </c>
      <c r="F55" s="40" t="s">
        <v>339</v>
      </c>
      <c r="G55" s="41">
        <v>45.024999999999999</v>
      </c>
      <c r="H55" s="42">
        <v>0</v>
      </c>
      <c r="I55" s="43">
        <f>ROUND(G55*H55,P4)</f>
        <v>0</v>
      </c>
      <c r="J55" s="37"/>
      <c r="O55" s="44">
        <f>I55*0.21</f>
        <v>0</v>
      </c>
      <c r="P55">
        <v>3</v>
      </c>
    </row>
    <row r="56" ht="409.5">
      <c r="A56" s="37" t="s">
        <v>244</v>
      </c>
      <c r="B56" s="45"/>
      <c r="C56" s="46"/>
      <c r="D56" s="46"/>
      <c r="E56" s="39" t="s">
        <v>2044</v>
      </c>
      <c r="F56" s="46"/>
      <c r="G56" s="46"/>
      <c r="H56" s="46"/>
      <c r="I56" s="46"/>
      <c r="J56" s="48"/>
    </row>
    <row r="57" ht="30">
      <c r="A57" s="37" t="s">
        <v>246</v>
      </c>
      <c r="B57" s="45"/>
      <c r="C57" s="46"/>
      <c r="D57" s="46"/>
      <c r="E57" s="49" t="s">
        <v>2045</v>
      </c>
      <c r="F57" s="46"/>
      <c r="G57" s="46"/>
      <c r="H57" s="46"/>
      <c r="I57" s="46"/>
      <c r="J57" s="48"/>
    </row>
    <row r="58" ht="409.5">
      <c r="A58" s="37" t="s">
        <v>248</v>
      </c>
      <c r="B58" s="45"/>
      <c r="C58" s="46"/>
      <c r="D58" s="46"/>
      <c r="E58" s="39" t="s">
        <v>2046</v>
      </c>
      <c r="F58" s="46"/>
      <c r="G58" s="46"/>
      <c r="H58" s="46"/>
      <c r="I58" s="46"/>
      <c r="J58" s="48"/>
    </row>
    <row r="59">
      <c r="A59" s="37" t="s">
        <v>240</v>
      </c>
      <c r="B59" s="37">
        <v>17</v>
      </c>
      <c r="C59" s="38" t="s">
        <v>1965</v>
      </c>
      <c r="D59" s="37" t="s">
        <v>245</v>
      </c>
      <c r="E59" s="39" t="s">
        <v>1966</v>
      </c>
      <c r="F59" s="40" t="s">
        <v>339</v>
      </c>
      <c r="G59" s="41">
        <v>1512.55</v>
      </c>
      <c r="H59" s="42">
        <v>0</v>
      </c>
      <c r="I59" s="43">
        <f>ROUND(G59*H59,P4)</f>
        <v>0</v>
      </c>
      <c r="J59" s="37"/>
      <c r="O59" s="44">
        <f>I59*0.21</f>
        <v>0</v>
      </c>
      <c r="P59">
        <v>3</v>
      </c>
    </row>
    <row r="60" ht="409.5">
      <c r="A60" s="37" t="s">
        <v>244</v>
      </c>
      <c r="B60" s="45"/>
      <c r="C60" s="46"/>
      <c r="D60" s="46"/>
      <c r="E60" s="39" t="s">
        <v>2047</v>
      </c>
      <c r="F60" s="46"/>
      <c r="G60" s="46"/>
      <c r="H60" s="46"/>
      <c r="I60" s="46"/>
      <c r="J60" s="48"/>
    </row>
    <row r="61" ht="409.5">
      <c r="A61" s="37" t="s">
        <v>248</v>
      </c>
      <c r="B61" s="45"/>
      <c r="C61" s="46"/>
      <c r="D61" s="46"/>
      <c r="E61" s="39" t="s">
        <v>1968</v>
      </c>
      <c r="F61" s="46"/>
      <c r="G61" s="46"/>
      <c r="H61" s="46"/>
      <c r="I61" s="46"/>
      <c r="J61" s="48"/>
    </row>
    <row r="62">
      <c r="A62" s="37" t="s">
        <v>240</v>
      </c>
      <c r="B62" s="37">
        <v>18</v>
      </c>
      <c r="C62" s="38" t="s">
        <v>1965</v>
      </c>
      <c r="D62" s="37" t="s">
        <v>238</v>
      </c>
      <c r="E62" s="39" t="s">
        <v>1966</v>
      </c>
      <c r="F62" s="40" t="s">
        <v>339</v>
      </c>
      <c r="G62" s="41">
        <v>40</v>
      </c>
      <c r="H62" s="42">
        <v>0</v>
      </c>
      <c r="I62" s="43">
        <f>ROUND(G62*H62,P4)</f>
        <v>0</v>
      </c>
      <c r="J62" s="37"/>
      <c r="O62" s="44">
        <f>I62*0.21</f>
        <v>0</v>
      </c>
      <c r="P62">
        <v>3</v>
      </c>
    </row>
    <row r="63" ht="409.5">
      <c r="A63" s="37" t="s">
        <v>244</v>
      </c>
      <c r="B63" s="45"/>
      <c r="C63" s="46"/>
      <c r="D63" s="46"/>
      <c r="E63" s="39" t="s">
        <v>2048</v>
      </c>
      <c r="F63" s="46"/>
      <c r="G63" s="46"/>
      <c r="H63" s="46"/>
      <c r="I63" s="46"/>
      <c r="J63" s="48"/>
    </row>
    <row r="64" ht="409.5">
      <c r="A64" s="37" t="s">
        <v>248</v>
      </c>
      <c r="B64" s="45"/>
      <c r="C64" s="46"/>
      <c r="D64" s="46"/>
      <c r="E64" s="39" t="s">
        <v>1968</v>
      </c>
      <c r="F64" s="46"/>
      <c r="G64" s="46"/>
      <c r="H64" s="46"/>
      <c r="I64" s="46"/>
      <c r="J64" s="48"/>
    </row>
    <row r="65">
      <c r="A65" s="37" t="s">
        <v>240</v>
      </c>
      <c r="B65" s="37">
        <v>19</v>
      </c>
      <c r="C65" s="38" t="s">
        <v>2049</v>
      </c>
      <c r="D65" s="37" t="s">
        <v>245</v>
      </c>
      <c r="E65" s="39" t="s">
        <v>2050</v>
      </c>
      <c r="F65" s="40" t="s">
        <v>354</v>
      </c>
      <c r="G65" s="41">
        <v>30</v>
      </c>
      <c r="H65" s="42">
        <v>0</v>
      </c>
      <c r="I65" s="43">
        <f>ROUND(G65*H65,P4)</f>
        <v>0</v>
      </c>
      <c r="J65" s="37"/>
      <c r="O65" s="44">
        <f>I65*0.21</f>
        <v>0</v>
      </c>
      <c r="P65">
        <v>3</v>
      </c>
    </row>
    <row r="66" ht="285">
      <c r="A66" s="37" t="s">
        <v>244</v>
      </c>
      <c r="B66" s="45"/>
      <c r="C66" s="46"/>
      <c r="D66" s="46"/>
      <c r="E66" s="39" t="s">
        <v>2051</v>
      </c>
      <c r="F66" s="46"/>
      <c r="G66" s="46"/>
      <c r="H66" s="46"/>
      <c r="I66" s="46"/>
      <c r="J66" s="48"/>
    </row>
    <row r="67" ht="330">
      <c r="A67" s="37" t="s">
        <v>248</v>
      </c>
      <c r="B67" s="45"/>
      <c r="C67" s="46"/>
      <c r="D67" s="46"/>
      <c r="E67" s="39" t="s">
        <v>347</v>
      </c>
      <c r="F67" s="46"/>
      <c r="G67" s="46"/>
      <c r="H67" s="46"/>
      <c r="I67" s="46"/>
      <c r="J67" s="48"/>
    </row>
    <row r="68">
      <c r="A68" s="31" t="s">
        <v>237</v>
      </c>
      <c r="B68" s="32"/>
      <c r="C68" s="33" t="s">
        <v>320</v>
      </c>
      <c r="D68" s="34"/>
      <c r="E68" s="31" t="s">
        <v>2004</v>
      </c>
      <c r="F68" s="34"/>
      <c r="G68" s="34"/>
      <c r="H68" s="34"/>
      <c r="I68" s="35">
        <f>SUMIFS(I69:I137,A69:A137,"P")</f>
        <v>0</v>
      </c>
      <c r="J68" s="36"/>
    </row>
    <row r="69">
      <c r="A69" s="37" t="s">
        <v>240</v>
      </c>
      <c r="B69" s="37">
        <v>20</v>
      </c>
      <c r="C69" s="38" t="s">
        <v>2052</v>
      </c>
      <c r="D69" s="37" t="s">
        <v>245</v>
      </c>
      <c r="E69" s="39" t="s">
        <v>2053</v>
      </c>
      <c r="F69" s="40" t="s">
        <v>354</v>
      </c>
      <c r="G69" s="41">
        <v>6</v>
      </c>
      <c r="H69" s="42">
        <v>0</v>
      </c>
      <c r="I69" s="43">
        <f>ROUND(G69*H69,P4)</f>
        <v>0</v>
      </c>
      <c r="J69" s="37"/>
      <c r="O69" s="44">
        <f>I69*0.21</f>
        <v>0</v>
      </c>
      <c r="P69">
        <v>3</v>
      </c>
    </row>
    <row r="70" ht="255">
      <c r="A70" s="37" t="s">
        <v>244</v>
      </c>
      <c r="B70" s="45"/>
      <c r="C70" s="46"/>
      <c r="D70" s="46"/>
      <c r="E70" s="39" t="s">
        <v>2054</v>
      </c>
      <c r="F70" s="46"/>
      <c r="G70" s="46"/>
      <c r="H70" s="46"/>
      <c r="I70" s="46"/>
      <c r="J70" s="48"/>
    </row>
    <row r="71" ht="225">
      <c r="A71" s="37" t="s">
        <v>248</v>
      </c>
      <c r="B71" s="45"/>
      <c r="C71" s="46"/>
      <c r="D71" s="46"/>
      <c r="E71" s="39" t="s">
        <v>2055</v>
      </c>
      <c r="F71" s="46"/>
      <c r="G71" s="46"/>
      <c r="H71" s="46"/>
      <c r="I71" s="46"/>
      <c r="J71" s="48"/>
    </row>
    <row r="72">
      <c r="A72" s="37" t="s">
        <v>240</v>
      </c>
      <c r="B72" s="37">
        <v>21</v>
      </c>
      <c r="C72" s="38" t="s">
        <v>2056</v>
      </c>
      <c r="D72" s="37" t="s">
        <v>245</v>
      </c>
      <c r="E72" s="39" t="s">
        <v>2057</v>
      </c>
      <c r="F72" s="40" t="s">
        <v>415</v>
      </c>
      <c r="G72" s="41">
        <v>8.4779999999999998</v>
      </c>
      <c r="H72" s="42">
        <v>0</v>
      </c>
      <c r="I72" s="43">
        <f>ROUND(G72*H72,P4)</f>
        <v>0</v>
      </c>
      <c r="J72" s="37"/>
      <c r="O72" s="44">
        <f>I72*0.21</f>
        <v>0</v>
      </c>
      <c r="P72">
        <v>3</v>
      </c>
    </row>
    <row r="73" ht="105">
      <c r="A73" s="37" t="s">
        <v>244</v>
      </c>
      <c r="B73" s="45"/>
      <c r="C73" s="46"/>
      <c r="D73" s="46"/>
      <c r="E73" s="39" t="s">
        <v>2058</v>
      </c>
      <c r="F73" s="46"/>
      <c r="G73" s="46"/>
      <c r="H73" s="46"/>
      <c r="I73" s="46"/>
      <c r="J73" s="48"/>
    </row>
    <row r="74" ht="150">
      <c r="A74" s="37" t="s">
        <v>248</v>
      </c>
      <c r="B74" s="45"/>
      <c r="C74" s="46"/>
      <c r="D74" s="46"/>
      <c r="E74" s="39" t="s">
        <v>2059</v>
      </c>
      <c r="F74" s="46"/>
      <c r="G74" s="46"/>
      <c r="H74" s="46"/>
      <c r="I74" s="46"/>
      <c r="J74" s="48"/>
    </row>
    <row r="75" ht="30">
      <c r="A75" s="37" t="s">
        <v>240</v>
      </c>
      <c r="B75" s="37">
        <v>22</v>
      </c>
      <c r="C75" s="38" t="s">
        <v>2060</v>
      </c>
      <c r="D75" s="37" t="s">
        <v>245</v>
      </c>
      <c r="E75" s="39" t="s">
        <v>2061</v>
      </c>
      <c r="F75" s="40" t="s">
        <v>354</v>
      </c>
      <c r="G75" s="41">
        <v>80</v>
      </c>
      <c r="H75" s="42">
        <v>0</v>
      </c>
      <c r="I75" s="43">
        <f>ROUND(G75*H75,P4)</f>
        <v>0</v>
      </c>
      <c r="J75" s="37"/>
      <c r="O75" s="44">
        <f>I75*0.21</f>
        <v>0</v>
      </c>
      <c r="P75">
        <v>3</v>
      </c>
    </row>
    <row r="76" ht="195">
      <c r="A76" s="37" t="s">
        <v>244</v>
      </c>
      <c r="B76" s="45"/>
      <c r="C76" s="46"/>
      <c r="D76" s="46"/>
      <c r="E76" s="39" t="s">
        <v>2062</v>
      </c>
      <c r="F76" s="46"/>
      <c r="G76" s="46"/>
      <c r="H76" s="46"/>
      <c r="I76" s="46"/>
      <c r="J76" s="48"/>
    </row>
    <row r="77" ht="105">
      <c r="A77" s="37" t="s">
        <v>248</v>
      </c>
      <c r="B77" s="45"/>
      <c r="C77" s="46"/>
      <c r="D77" s="46"/>
      <c r="E77" s="39" t="s">
        <v>2063</v>
      </c>
      <c r="F77" s="46"/>
      <c r="G77" s="46"/>
      <c r="H77" s="46"/>
      <c r="I77" s="46"/>
      <c r="J77" s="48"/>
    </row>
    <row r="78" ht="30">
      <c r="A78" s="37" t="s">
        <v>240</v>
      </c>
      <c r="B78" s="37">
        <v>23</v>
      </c>
      <c r="C78" s="38" t="s">
        <v>2064</v>
      </c>
      <c r="D78" s="37" t="s">
        <v>245</v>
      </c>
      <c r="E78" s="39" t="s">
        <v>2065</v>
      </c>
      <c r="F78" s="40" t="s">
        <v>354</v>
      </c>
      <c r="G78" s="41">
        <v>36.799999999999997</v>
      </c>
      <c r="H78" s="42">
        <v>0</v>
      </c>
      <c r="I78" s="43">
        <f>ROUND(G78*H78,P4)</f>
        <v>0</v>
      </c>
      <c r="J78" s="37"/>
      <c r="O78" s="44">
        <f>I78*0.21</f>
        <v>0</v>
      </c>
      <c r="P78">
        <v>3</v>
      </c>
    </row>
    <row r="79" ht="210">
      <c r="A79" s="37" t="s">
        <v>244</v>
      </c>
      <c r="B79" s="45"/>
      <c r="C79" s="46"/>
      <c r="D79" s="46"/>
      <c r="E79" s="39" t="s">
        <v>2066</v>
      </c>
      <c r="F79" s="46"/>
      <c r="G79" s="46"/>
      <c r="H79" s="46"/>
      <c r="I79" s="46"/>
      <c r="J79" s="48"/>
    </row>
    <row r="80" ht="105">
      <c r="A80" s="37" t="s">
        <v>248</v>
      </c>
      <c r="B80" s="45"/>
      <c r="C80" s="46"/>
      <c r="D80" s="46"/>
      <c r="E80" s="39" t="s">
        <v>2063</v>
      </c>
      <c r="F80" s="46"/>
      <c r="G80" s="46"/>
      <c r="H80" s="46"/>
      <c r="I80" s="46"/>
      <c r="J80" s="48"/>
    </row>
    <row r="81" ht="30">
      <c r="A81" s="37" t="s">
        <v>240</v>
      </c>
      <c r="B81" s="37">
        <v>24</v>
      </c>
      <c r="C81" s="38" t="s">
        <v>2067</v>
      </c>
      <c r="D81" s="37" t="s">
        <v>245</v>
      </c>
      <c r="E81" s="39" t="s">
        <v>2068</v>
      </c>
      <c r="F81" s="40" t="s">
        <v>354</v>
      </c>
      <c r="G81" s="41">
        <v>0.59999999999999998</v>
      </c>
      <c r="H81" s="42">
        <v>0</v>
      </c>
      <c r="I81" s="43">
        <f>ROUND(G81*H81,P4)</f>
        <v>0</v>
      </c>
      <c r="J81" s="37"/>
      <c r="O81" s="44">
        <f>I81*0.21</f>
        <v>0</v>
      </c>
      <c r="P81">
        <v>3</v>
      </c>
    </row>
    <row r="82" ht="180">
      <c r="A82" s="37" t="s">
        <v>244</v>
      </c>
      <c r="B82" s="45"/>
      <c r="C82" s="46"/>
      <c r="D82" s="46"/>
      <c r="E82" s="39" t="s">
        <v>2069</v>
      </c>
      <c r="F82" s="46"/>
      <c r="G82" s="46"/>
      <c r="H82" s="46"/>
      <c r="I82" s="46"/>
      <c r="J82" s="48"/>
    </row>
    <row r="83" ht="105">
      <c r="A83" s="37" t="s">
        <v>248</v>
      </c>
      <c r="B83" s="45"/>
      <c r="C83" s="46"/>
      <c r="D83" s="46"/>
      <c r="E83" s="39" t="s">
        <v>2063</v>
      </c>
      <c r="F83" s="46"/>
      <c r="G83" s="46"/>
      <c r="H83" s="46"/>
      <c r="I83" s="46"/>
      <c r="J83" s="48"/>
    </row>
    <row r="84" ht="30">
      <c r="A84" s="37" t="s">
        <v>240</v>
      </c>
      <c r="B84" s="37">
        <v>25</v>
      </c>
      <c r="C84" s="38" t="s">
        <v>2070</v>
      </c>
      <c r="D84" s="37" t="s">
        <v>245</v>
      </c>
      <c r="E84" s="39" t="s">
        <v>2071</v>
      </c>
      <c r="F84" s="40" t="s">
        <v>354</v>
      </c>
      <c r="G84" s="41">
        <v>0.40000000000000002</v>
      </c>
      <c r="H84" s="42">
        <v>0</v>
      </c>
      <c r="I84" s="43">
        <f>ROUND(G84*H84,P4)</f>
        <v>0</v>
      </c>
      <c r="J84" s="37"/>
      <c r="O84" s="44">
        <f>I84*0.21</f>
        <v>0</v>
      </c>
      <c r="P84">
        <v>3</v>
      </c>
    </row>
    <row r="85" ht="180">
      <c r="A85" s="37" t="s">
        <v>244</v>
      </c>
      <c r="B85" s="45"/>
      <c r="C85" s="46"/>
      <c r="D85" s="46"/>
      <c r="E85" s="39" t="s">
        <v>2072</v>
      </c>
      <c r="F85" s="46"/>
      <c r="G85" s="46"/>
      <c r="H85" s="46"/>
      <c r="I85" s="46"/>
      <c r="J85" s="48"/>
    </row>
    <row r="86" ht="105">
      <c r="A86" s="37" t="s">
        <v>248</v>
      </c>
      <c r="B86" s="45"/>
      <c r="C86" s="46"/>
      <c r="D86" s="46"/>
      <c r="E86" s="39" t="s">
        <v>2063</v>
      </c>
      <c r="F86" s="46"/>
      <c r="G86" s="46"/>
      <c r="H86" s="46"/>
      <c r="I86" s="46"/>
      <c r="J86" s="48"/>
    </row>
    <row r="87">
      <c r="A87" s="37" t="s">
        <v>240</v>
      </c>
      <c r="B87" s="37">
        <v>26</v>
      </c>
      <c r="C87" s="38" t="s">
        <v>2073</v>
      </c>
      <c r="D87" s="37" t="s">
        <v>245</v>
      </c>
      <c r="E87" s="39" t="s">
        <v>2074</v>
      </c>
      <c r="F87" s="40" t="s">
        <v>339</v>
      </c>
      <c r="G87" s="41">
        <v>0.313</v>
      </c>
      <c r="H87" s="42">
        <v>0</v>
      </c>
      <c r="I87" s="43">
        <f>ROUND(G87*H87,P4)</f>
        <v>0</v>
      </c>
      <c r="J87" s="37"/>
      <c r="O87" s="44">
        <f>I87*0.21</f>
        <v>0</v>
      </c>
      <c r="P87">
        <v>3</v>
      </c>
    </row>
    <row r="88" ht="409.5">
      <c r="A88" s="37" t="s">
        <v>244</v>
      </c>
      <c r="B88" s="45"/>
      <c r="C88" s="46"/>
      <c r="D88" s="46"/>
      <c r="E88" s="39" t="s">
        <v>2075</v>
      </c>
      <c r="F88" s="46"/>
      <c r="G88" s="46"/>
      <c r="H88" s="46"/>
      <c r="I88" s="46"/>
      <c r="J88" s="48"/>
    </row>
    <row r="89" ht="409.5">
      <c r="A89" s="37" t="s">
        <v>248</v>
      </c>
      <c r="B89" s="45"/>
      <c r="C89" s="46"/>
      <c r="D89" s="46"/>
      <c r="E89" s="39" t="s">
        <v>2076</v>
      </c>
      <c r="F89" s="46"/>
      <c r="G89" s="46"/>
      <c r="H89" s="46"/>
      <c r="I89" s="46"/>
      <c r="J89" s="48"/>
    </row>
    <row r="90">
      <c r="A90" s="37" t="s">
        <v>240</v>
      </c>
      <c r="B90" s="37">
        <v>27</v>
      </c>
      <c r="C90" s="38" t="s">
        <v>2077</v>
      </c>
      <c r="D90" s="37" t="s">
        <v>245</v>
      </c>
      <c r="E90" s="39" t="s">
        <v>2078</v>
      </c>
      <c r="F90" s="40" t="s">
        <v>939</v>
      </c>
      <c r="G90" s="41">
        <v>0.021000000000000001</v>
      </c>
      <c r="H90" s="42">
        <v>0</v>
      </c>
      <c r="I90" s="43">
        <f>ROUND(G90*H90,P4)</f>
        <v>0</v>
      </c>
      <c r="J90" s="37"/>
      <c r="O90" s="44">
        <f>I90*0.21</f>
        <v>0</v>
      </c>
      <c r="P90">
        <v>3</v>
      </c>
    </row>
    <row r="91" ht="300">
      <c r="A91" s="37" t="s">
        <v>244</v>
      </c>
      <c r="B91" s="45"/>
      <c r="C91" s="46"/>
      <c r="D91" s="46"/>
      <c r="E91" s="39" t="s">
        <v>2079</v>
      </c>
      <c r="F91" s="46"/>
      <c r="G91" s="46"/>
      <c r="H91" s="46"/>
      <c r="I91" s="46"/>
      <c r="J91" s="48"/>
    </row>
    <row r="92" ht="375">
      <c r="A92" s="37" t="s">
        <v>248</v>
      </c>
      <c r="B92" s="45"/>
      <c r="C92" s="46"/>
      <c r="D92" s="46"/>
      <c r="E92" s="39" t="s">
        <v>2080</v>
      </c>
      <c r="F92" s="46"/>
      <c r="G92" s="46"/>
      <c r="H92" s="46"/>
      <c r="I92" s="46"/>
      <c r="J92" s="48"/>
    </row>
    <row r="93">
      <c r="A93" s="37" t="s">
        <v>240</v>
      </c>
      <c r="B93" s="37">
        <v>28</v>
      </c>
      <c r="C93" s="38" t="s">
        <v>2081</v>
      </c>
      <c r="D93" s="37" t="s">
        <v>245</v>
      </c>
      <c r="E93" s="39" t="s">
        <v>2082</v>
      </c>
      <c r="F93" s="40" t="s">
        <v>243</v>
      </c>
      <c r="G93" s="41">
        <v>20</v>
      </c>
      <c r="H93" s="42">
        <v>0</v>
      </c>
      <c r="I93" s="43">
        <f>ROUND(G93*H93,P4)</f>
        <v>0</v>
      </c>
      <c r="J93" s="37"/>
      <c r="O93" s="44">
        <f>I93*0.21</f>
        <v>0</v>
      </c>
      <c r="P93">
        <v>3</v>
      </c>
    </row>
    <row r="94" ht="240">
      <c r="A94" s="37" t="s">
        <v>244</v>
      </c>
      <c r="B94" s="45"/>
      <c r="C94" s="46"/>
      <c r="D94" s="46"/>
      <c r="E94" s="39" t="s">
        <v>2083</v>
      </c>
      <c r="F94" s="46"/>
      <c r="G94" s="46"/>
      <c r="H94" s="46"/>
      <c r="I94" s="46"/>
      <c r="J94" s="48"/>
    </row>
    <row r="95" ht="75">
      <c r="A95" s="37" t="s">
        <v>248</v>
      </c>
      <c r="B95" s="45"/>
      <c r="C95" s="46"/>
      <c r="D95" s="46"/>
      <c r="E95" s="39" t="s">
        <v>2084</v>
      </c>
      <c r="F95" s="46"/>
      <c r="G95" s="46"/>
      <c r="H95" s="46"/>
      <c r="I95" s="46"/>
      <c r="J95" s="48"/>
    </row>
    <row r="96" ht="30">
      <c r="A96" s="37" t="s">
        <v>240</v>
      </c>
      <c r="B96" s="37">
        <v>29</v>
      </c>
      <c r="C96" s="38" t="s">
        <v>2085</v>
      </c>
      <c r="D96" s="37" t="s">
        <v>245</v>
      </c>
      <c r="E96" s="39" t="s">
        <v>2086</v>
      </c>
      <c r="F96" s="40" t="s">
        <v>243</v>
      </c>
      <c r="G96" s="41">
        <v>193</v>
      </c>
      <c r="H96" s="42">
        <v>0</v>
      </c>
      <c r="I96" s="43">
        <f>ROUND(G96*H96,P4)</f>
        <v>0</v>
      </c>
      <c r="J96" s="37"/>
      <c r="O96" s="44">
        <f>I96*0.21</f>
        <v>0</v>
      </c>
      <c r="P96">
        <v>3</v>
      </c>
    </row>
    <row r="97" ht="210">
      <c r="A97" s="37" t="s">
        <v>244</v>
      </c>
      <c r="B97" s="45"/>
      <c r="C97" s="46"/>
      <c r="D97" s="46"/>
      <c r="E97" s="39" t="s">
        <v>2087</v>
      </c>
      <c r="F97" s="46"/>
      <c r="G97" s="46"/>
      <c r="H97" s="46"/>
      <c r="I97" s="46"/>
      <c r="J97" s="48"/>
    </row>
    <row r="98" ht="120">
      <c r="A98" s="37" t="s">
        <v>248</v>
      </c>
      <c r="B98" s="45"/>
      <c r="C98" s="46"/>
      <c r="D98" s="46"/>
      <c r="E98" s="39" t="s">
        <v>2088</v>
      </c>
      <c r="F98" s="46"/>
      <c r="G98" s="46"/>
      <c r="H98" s="46"/>
      <c r="I98" s="46"/>
      <c r="J98" s="48"/>
    </row>
    <row r="99">
      <c r="A99" s="37" t="s">
        <v>240</v>
      </c>
      <c r="B99" s="37">
        <v>30</v>
      </c>
      <c r="C99" s="38" t="s">
        <v>2005</v>
      </c>
      <c r="D99" s="37" t="s">
        <v>245</v>
      </c>
      <c r="E99" s="39" t="s">
        <v>2006</v>
      </c>
      <c r="F99" s="40" t="s">
        <v>243</v>
      </c>
      <c r="G99" s="41">
        <v>2963</v>
      </c>
      <c r="H99" s="42">
        <v>0</v>
      </c>
      <c r="I99" s="43">
        <f>ROUND(G99*H99,P4)</f>
        <v>0</v>
      </c>
      <c r="J99" s="37"/>
      <c r="O99" s="44">
        <f>I99*0.21</f>
        <v>0</v>
      </c>
      <c r="P99">
        <v>3</v>
      </c>
    </row>
    <row r="100" ht="409.5">
      <c r="A100" s="37" t="s">
        <v>244</v>
      </c>
      <c r="B100" s="45"/>
      <c r="C100" s="46"/>
      <c r="D100" s="46"/>
      <c r="E100" s="39" t="s">
        <v>2089</v>
      </c>
      <c r="F100" s="46"/>
      <c r="G100" s="46"/>
      <c r="H100" s="46"/>
      <c r="I100" s="46"/>
      <c r="J100" s="48"/>
    </row>
    <row r="101" ht="195">
      <c r="A101" s="37" t="s">
        <v>248</v>
      </c>
      <c r="B101" s="45"/>
      <c r="C101" s="46"/>
      <c r="D101" s="46"/>
      <c r="E101" s="39" t="s">
        <v>2008</v>
      </c>
      <c r="F101" s="46"/>
      <c r="G101" s="46"/>
      <c r="H101" s="46"/>
      <c r="I101" s="46"/>
      <c r="J101" s="48"/>
    </row>
    <row r="102">
      <c r="A102" s="37" t="s">
        <v>240</v>
      </c>
      <c r="B102" s="37">
        <v>31</v>
      </c>
      <c r="C102" s="38" t="s">
        <v>2090</v>
      </c>
      <c r="D102" s="37" t="s">
        <v>245</v>
      </c>
      <c r="E102" s="39" t="s">
        <v>2091</v>
      </c>
      <c r="F102" s="40" t="s">
        <v>354</v>
      </c>
      <c r="G102" s="41">
        <v>9</v>
      </c>
      <c r="H102" s="42">
        <v>0</v>
      </c>
      <c r="I102" s="43">
        <f>ROUND(G102*H102,P4)</f>
        <v>0</v>
      </c>
      <c r="J102" s="37"/>
      <c r="O102" s="44">
        <f>I102*0.21</f>
        <v>0</v>
      </c>
      <c r="P102">
        <v>3</v>
      </c>
    </row>
    <row r="103" ht="240">
      <c r="A103" s="37" t="s">
        <v>244</v>
      </c>
      <c r="B103" s="45"/>
      <c r="C103" s="46"/>
      <c r="D103" s="46"/>
      <c r="E103" s="39" t="s">
        <v>2092</v>
      </c>
      <c r="F103" s="46"/>
      <c r="G103" s="46"/>
      <c r="H103" s="46"/>
      <c r="I103" s="46"/>
      <c r="J103" s="48"/>
    </row>
    <row r="104" ht="120">
      <c r="A104" s="37" t="s">
        <v>248</v>
      </c>
      <c r="B104" s="45"/>
      <c r="C104" s="46"/>
      <c r="D104" s="46"/>
      <c r="E104" s="39" t="s">
        <v>1191</v>
      </c>
      <c r="F104" s="46"/>
      <c r="G104" s="46"/>
      <c r="H104" s="46"/>
      <c r="I104" s="46"/>
      <c r="J104" s="48"/>
    </row>
    <row r="105">
      <c r="A105" s="37" t="s">
        <v>240</v>
      </c>
      <c r="B105" s="37">
        <v>32</v>
      </c>
      <c r="C105" s="38" t="s">
        <v>2090</v>
      </c>
      <c r="D105" s="37" t="s">
        <v>238</v>
      </c>
      <c r="E105" s="39" t="s">
        <v>2091</v>
      </c>
      <c r="F105" s="40" t="s">
        <v>354</v>
      </c>
      <c r="G105" s="41">
        <v>30</v>
      </c>
      <c r="H105" s="42">
        <v>0</v>
      </c>
      <c r="I105" s="43">
        <f>ROUND(G105*H105,P4)</f>
        <v>0</v>
      </c>
      <c r="J105" s="37"/>
      <c r="O105" s="44">
        <f>I105*0.21</f>
        <v>0</v>
      </c>
      <c r="P105">
        <v>3</v>
      </c>
    </row>
    <row r="106" ht="225">
      <c r="A106" s="37" t="s">
        <v>244</v>
      </c>
      <c r="B106" s="45"/>
      <c r="C106" s="46"/>
      <c r="D106" s="46"/>
      <c r="E106" s="39" t="s">
        <v>2093</v>
      </c>
      <c r="F106" s="46"/>
      <c r="G106" s="46"/>
      <c r="H106" s="46"/>
      <c r="I106" s="46"/>
      <c r="J106" s="48"/>
    </row>
    <row r="107" ht="120">
      <c r="A107" s="37" t="s">
        <v>248</v>
      </c>
      <c r="B107" s="45"/>
      <c r="C107" s="46"/>
      <c r="D107" s="46"/>
      <c r="E107" s="39" t="s">
        <v>1191</v>
      </c>
      <c r="F107" s="46"/>
      <c r="G107" s="46"/>
      <c r="H107" s="46"/>
      <c r="I107" s="46"/>
      <c r="J107" s="48"/>
    </row>
    <row r="108">
      <c r="A108" s="37" t="s">
        <v>240</v>
      </c>
      <c r="B108" s="37">
        <v>33</v>
      </c>
      <c r="C108" s="38" t="s">
        <v>2094</v>
      </c>
      <c r="D108" s="37" t="s">
        <v>245</v>
      </c>
      <c r="E108" s="39" t="s">
        <v>2095</v>
      </c>
      <c r="F108" s="40" t="s">
        <v>354</v>
      </c>
      <c r="G108" s="41">
        <v>3054</v>
      </c>
      <c r="H108" s="42">
        <v>0</v>
      </c>
      <c r="I108" s="43">
        <f>ROUND(G108*H108,P4)</f>
        <v>0</v>
      </c>
      <c r="J108" s="37"/>
      <c r="O108" s="44">
        <f>I108*0.21</f>
        <v>0</v>
      </c>
      <c r="P108">
        <v>3</v>
      </c>
    </row>
    <row r="109" ht="135">
      <c r="A109" s="37" t="s">
        <v>244</v>
      </c>
      <c r="B109" s="45"/>
      <c r="C109" s="46"/>
      <c r="D109" s="46"/>
      <c r="E109" s="39" t="s">
        <v>2096</v>
      </c>
      <c r="F109" s="46"/>
      <c r="G109" s="46"/>
      <c r="H109" s="46"/>
      <c r="I109" s="46"/>
      <c r="J109" s="48"/>
    </row>
    <row r="110" ht="30">
      <c r="A110" s="37" t="s">
        <v>246</v>
      </c>
      <c r="B110" s="45"/>
      <c r="C110" s="46"/>
      <c r="D110" s="46"/>
      <c r="E110" s="49" t="s">
        <v>2097</v>
      </c>
      <c r="F110" s="46"/>
      <c r="G110" s="46"/>
      <c r="H110" s="46"/>
      <c r="I110" s="46"/>
      <c r="J110" s="48"/>
    </row>
    <row r="111" ht="120">
      <c r="A111" s="37" t="s">
        <v>248</v>
      </c>
      <c r="B111" s="45"/>
      <c r="C111" s="46"/>
      <c r="D111" s="46"/>
      <c r="E111" s="39" t="s">
        <v>1191</v>
      </c>
      <c r="F111" s="46"/>
      <c r="G111" s="46"/>
      <c r="H111" s="46"/>
      <c r="I111" s="46"/>
      <c r="J111" s="48"/>
    </row>
    <row r="112">
      <c r="A112" s="37" t="s">
        <v>240</v>
      </c>
      <c r="B112" s="37">
        <v>34</v>
      </c>
      <c r="C112" s="38" t="s">
        <v>2094</v>
      </c>
      <c r="D112" s="37" t="s">
        <v>238</v>
      </c>
      <c r="E112" s="39" t="s">
        <v>2095</v>
      </c>
      <c r="F112" s="40" t="s">
        <v>354</v>
      </c>
      <c r="G112" s="41">
        <v>568.79999999999995</v>
      </c>
      <c r="H112" s="42">
        <v>0</v>
      </c>
      <c r="I112" s="43">
        <f>ROUND(G112*H112,P4)</f>
        <v>0</v>
      </c>
      <c r="J112" s="37"/>
      <c r="O112" s="44">
        <f>I112*0.21</f>
        <v>0</v>
      </c>
      <c r="P112">
        <v>3</v>
      </c>
    </row>
    <row r="113" ht="195">
      <c r="A113" s="37" t="s">
        <v>244</v>
      </c>
      <c r="B113" s="45"/>
      <c r="C113" s="46"/>
      <c r="D113" s="46"/>
      <c r="E113" s="39" t="s">
        <v>2098</v>
      </c>
      <c r="F113" s="46"/>
      <c r="G113" s="46"/>
      <c r="H113" s="46"/>
      <c r="I113" s="46"/>
      <c r="J113" s="48"/>
    </row>
    <row r="114" ht="120">
      <c r="A114" s="37" t="s">
        <v>248</v>
      </c>
      <c r="B114" s="45"/>
      <c r="C114" s="46"/>
      <c r="D114" s="46"/>
      <c r="E114" s="39" t="s">
        <v>1191</v>
      </c>
      <c r="F114" s="46"/>
      <c r="G114" s="46"/>
      <c r="H114" s="46"/>
      <c r="I114" s="46"/>
      <c r="J114" s="48"/>
    </row>
    <row r="115" ht="30">
      <c r="A115" s="37" t="s">
        <v>240</v>
      </c>
      <c r="B115" s="37">
        <v>35</v>
      </c>
      <c r="C115" s="38" t="s">
        <v>2099</v>
      </c>
      <c r="D115" s="37" t="s">
        <v>245</v>
      </c>
      <c r="E115" s="39" t="s">
        <v>2100</v>
      </c>
      <c r="F115" s="40" t="s">
        <v>354</v>
      </c>
      <c r="G115" s="41">
        <v>30</v>
      </c>
      <c r="H115" s="42">
        <v>0</v>
      </c>
      <c r="I115" s="43">
        <f>ROUND(G115*H115,P4)</f>
        <v>0</v>
      </c>
      <c r="J115" s="37"/>
      <c r="O115" s="44">
        <f>I115*0.21</f>
        <v>0</v>
      </c>
      <c r="P115">
        <v>3</v>
      </c>
    </row>
    <row r="116" ht="165">
      <c r="A116" s="37" t="s">
        <v>244</v>
      </c>
      <c r="B116" s="45"/>
      <c r="C116" s="46"/>
      <c r="D116" s="46"/>
      <c r="E116" s="39" t="s">
        <v>2101</v>
      </c>
      <c r="F116" s="46"/>
      <c r="G116" s="46"/>
      <c r="H116" s="46"/>
      <c r="I116" s="46"/>
      <c r="J116" s="48"/>
    </row>
    <row r="117" ht="120">
      <c r="A117" s="37" t="s">
        <v>248</v>
      </c>
      <c r="B117" s="45"/>
      <c r="C117" s="46"/>
      <c r="D117" s="46"/>
      <c r="E117" s="39" t="s">
        <v>1191</v>
      </c>
      <c r="F117" s="46"/>
      <c r="G117" s="46"/>
      <c r="H117" s="46"/>
      <c r="I117" s="46"/>
      <c r="J117" s="48"/>
    </row>
    <row r="118">
      <c r="A118" s="37" t="s">
        <v>240</v>
      </c>
      <c r="B118" s="37">
        <v>36</v>
      </c>
      <c r="C118" s="38" t="s">
        <v>2102</v>
      </c>
      <c r="D118" s="37" t="s">
        <v>245</v>
      </c>
      <c r="E118" s="39" t="s">
        <v>2103</v>
      </c>
      <c r="F118" s="40" t="s">
        <v>243</v>
      </c>
      <c r="G118" s="41">
        <v>1018</v>
      </c>
      <c r="H118" s="42">
        <v>0</v>
      </c>
      <c r="I118" s="43">
        <f>ROUND(G118*H118,P4)</f>
        <v>0</v>
      </c>
      <c r="J118" s="37"/>
      <c r="O118" s="44">
        <f>I118*0.21</f>
        <v>0</v>
      </c>
      <c r="P118">
        <v>3</v>
      </c>
    </row>
    <row r="119" ht="270">
      <c r="A119" s="37" t="s">
        <v>244</v>
      </c>
      <c r="B119" s="45"/>
      <c r="C119" s="46"/>
      <c r="D119" s="46"/>
      <c r="E119" s="39" t="s">
        <v>2104</v>
      </c>
      <c r="F119" s="46"/>
      <c r="G119" s="46"/>
      <c r="H119" s="46"/>
      <c r="I119" s="46"/>
      <c r="J119" s="48"/>
    </row>
    <row r="120" ht="30">
      <c r="A120" s="37" t="s">
        <v>246</v>
      </c>
      <c r="B120" s="45"/>
      <c r="C120" s="46"/>
      <c r="D120" s="46"/>
      <c r="E120" s="49" t="s">
        <v>2105</v>
      </c>
      <c r="F120" s="46"/>
      <c r="G120" s="46"/>
      <c r="H120" s="46"/>
      <c r="I120" s="46"/>
      <c r="J120" s="48"/>
    </row>
    <row r="121" ht="120">
      <c r="A121" s="37" t="s">
        <v>248</v>
      </c>
      <c r="B121" s="45"/>
      <c r="C121" s="46"/>
      <c r="D121" s="46"/>
      <c r="E121" s="39" t="s">
        <v>1191</v>
      </c>
      <c r="F121" s="46"/>
      <c r="G121" s="46"/>
      <c r="H121" s="46"/>
      <c r="I121" s="46"/>
      <c r="J121" s="48"/>
    </row>
    <row r="122">
      <c r="A122" s="37" t="s">
        <v>240</v>
      </c>
      <c r="B122" s="37">
        <v>37</v>
      </c>
      <c r="C122" s="38" t="s">
        <v>2102</v>
      </c>
      <c r="D122" s="37" t="s">
        <v>238</v>
      </c>
      <c r="E122" s="39" t="s">
        <v>2103</v>
      </c>
      <c r="F122" s="40" t="s">
        <v>243</v>
      </c>
      <c r="G122" s="41">
        <v>111</v>
      </c>
      <c r="H122" s="42">
        <v>0</v>
      </c>
      <c r="I122" s="43">
        <f>ROUND(G122*H122,P4)</f>
        <v>0</v>
      </c>
      <c r="J122" s="37"/>
      <c r="O122" s="44">
        <f>I122*0.21</f>
        <v>0</v>
      </c>
      <c r="P122">
        <v>3</v>
      </c>
    </row>
    <row r="123" ht="270">
      <c r="A123" s="37" t="s">
        <v>244</v>
      </c>
      <c r="B123" s="45"/>
      <c r="C123" s="46"/>
      <c r="D123" s="46"/>
      <c r="E123" s="39" t="s">
        <v>2106</v>
      </c>
      <c r="F123" s="46"/>
      <c r="G123" s="46"/>
      <c r="H123" s="46"/>
      <c r="I123" s="46"/>
      <c r="J123" s="48"/>
    </row>
    <row r="124" ht="30">
      <c r="A124" s="37" t="s">
        <v>246</v>
      </c>
      <c r="B124" s="45"/>
      <c r="C124" s="46"/>
      <c r="D124" s="46"/>
      <c r="E124" s="49" t="s">
        <v>2107</v>
      </c>
      <c r="F124" s="46"/>
      <c r="G124" s="46"/>
      <c r="H124" s="46"/>
      <c r="I124" s="46"/>
      <c r="J124" s="48"/>
    </row>
    <row r="125" ht="120">
      <c r="A125" s="37" t="s">
        <v>248</v>
      </c>
      <c r="B125" s="45"/>
      <c r="C125" s="46"/>
      <c r="D125" s="46"/>
      <c r="E125" s="39" t="s">
        <v>1191</v>
      </c>
      <c r="F125" s="46"/>
      <c r="G125" s="46"/>
      <c r="H125" s="46"/>
      <c r="I125" s="46"/>
      <c r="J125" s="48"/>
    </row>
    <row r="126" ht="30">
      <c r="A126" s="37" t="s">
        <v>240</v>
      </c>
      <c r="B126" s="37">
        <v>38</v>
      </c>
      <c r="C126" s="38" t="s">
        <v>2108</v>
      </c>
      <c r="D126" s="37" t="s">
        <v>245</v>
      </c>
      <c r="E126" s="39" t="s">
        <v>2010</v>
      </c>
      <c r="F126" s="40" t="s">
        <v>415</v>
      </c>
      <c r="G126" s="41">
        <v>443</v>
      </c>
      <c r="H126" s="42">
        <v>0</v>
      </c>
      <c r="I126" s="43">
        <f>ROUND(G126*H126,P4)</f>
        <v>0</v>
      </c>
      <c r="J126" s="37"/>
      <c r="O126" s="44">
        <f>I126*0.21</f>
        <v>0</v>
      </c>
      <c r="P126">
        <v>3</v>
      </c>
    </row>
    <row r="127" ht="315">
      <c r="A127" s="37" t="s">
        <v>244</v>
      </c>
      <c r="B127" s="45"/>
      <c r="C127" s="46"/>
      <c r="D127" s="46"/>
      <c r="E127" s="39" t="s">
        <v>2109</v>
      </c>
      <c r="F127" s="46"/>
      <c r="G127" s="46"/>
      <c r="H127" s="46"/>
      <c r="I127" s="46"/>
      <c r="J127" s="48"/>
    </row>
    <row r="128" ht="120">
      <c r="A128" s="37" t="s">
        <v>248</v>
      </c>
      <c r="B128" s="45"/>
      <c r="C128" s="46"/>
      <c r="D128" s="46"/>
      <c r="E128" s="39" t="s">
        <v>1191</v>
      </c>
      <c r="F128" s="46"/>
      <c r="G128" s="46"/>
      <c r="H128" s="46"/>
      <c r="I128" s="46"/>
      <c r="J128" s="48"/>
    </row>
    <row r="129" ht="30">
      <c r="A129" s="37" t="s">
        <v>240</v>
      </c>
      <c r="B129" s="37">
        <v>39</v>
      </c>
      <c r="C129" s="38" t="s">
        <v>2108</v>
      </c>
      <c r="D129" s="37" t="s">
        <v>238</v>
      </c>
      <c r="E129" s="39" t="s">
        <v>2010</v>
      </c>
      <c r="F129" s="40" t="s">
        <v>415</v>
      </c>
      <c r="G129" s="41">
        <v>4829</v>
      </c>
      <c r="H129" s="42">
        <v>0</v>
      </c>
      <c r="I129" s="43">
        <f>ROUND(G129*H129,P4)</f>
        <v>0</v>
      </c>
      <c r="J129" s="37"/>
      <c r="O129" s="44">
        <f>I129*0.21</f>
        <v>0</v>
      </c>
      <c r="P129">
        <v>3</v>
      </c>
    </row>
    <row r="130" ht="300">
      <c r="A130" s="37" t="s">
        <v>244</v>
      </c>
      <c r="B130" s="45"/>
      <c r="C130" s="46"/>
      <c r="D130" s="46"/>
      <c r="E130" s="39" t="s">
        <v>2110</v>
      </c>
      <c r="F130" s="46"/>
      <c r="G130" s="46"/>
      <c r="H130" s="46"/>
      <c r="I130" s="46"/>
      <c r="J130" s="48"/>
    </row>
    <row r="131" ht="120">
      <c r="A131" s="37" t="s">
        <v>248</v>
      </c>
      <c r="B131" s="45"/>
      <c r="C131" s="46"/>
      <c r="D131" s="46"/>
      <c r="E131" s="39" t="s">
        <v>1191</v>
      </c>
      <c r="F131" s="46"/>
      <c r="G131" s="46"/>
      <c r="H131" s="46"/>
      <c r="I131" s="46"/>
      <c r="J131" s="48"/>
    </row>
    <row r="132" ht="30">
      <c r="A132" s="37" t="s">
        <v>240</v>
      </c>
      <c r="B132" s="37">
        <v>40</v>
      </c>
      <c r="C132" s="38" t="s">
        <v>2108</v>
      </c>
      <c r="D132" s="37" t="s">
        <v>320</v>
      </c>
      <c r="E132" s="39" t="s">
        <v>2111</v>
      </c>
      <c r="F132" s="40" t="s">
        <v>415</v>
      </c>
      <c r="G132" s="41">
        <v>1270</v>
      </c>
      <c r="H132" s="42">
        <v>0</v>
      </c>
      <c r="I132" s="43">
        <f>ROUND(G132*H132,P4)</f>
        <v>0</v>
      </c>
      <c r="J132" s="37"/>
      <c r="O132" s="44">
        <f>I132*0.21</f>
        <v>0</v>
      </c>
      <c r="P132">
        <v>3</v>
      </c>
    </row>
    <row r="133" ht="150">
      <c r="A133" s="37" t="s">
        <v>244</v>
      </c>
      <c r="B133" s="45"/>
      <c r="C133" s="46"/>
      <c r="D133" s="46"/>
      <c r="E133" s="39" t="s">
        <v>2112</v>
      </c>
      <c r="F133" s="46"/>
      <c r="G133" s="46"/>
      <c r="H133" s="46"/>
      <c r="I133" s="46"/>
      <c r="J133" s="48"/>
    </row>
    <row r="134" ht="120">
      <c r="A134" s="37" t="s">
        <v>248</v>
      </c>
      <c r="B134" s="45"/>
      <c r="C134" s="46"/>
      <c r="D134" s="46"/>
      <c r="E134" s="39" t="s">
        <v>1191</v>
      </c>
      <c r="F134" s="46"/>
      <c r="G134" s="46"/>
      <c r="H134" s="46"/>
      <c r="I134" s="46"/>
      <c r="J134" s="48"/>
    </row>
    <row r="135" ht="30">
      <c r="A135" s="37" t="s">
        <v>240</v>
      </c>
      <c r="B135" s="37">
        <v>41</v>
      </c>
      <c r="C135" s="38" t="s">
        <v>2108</v>
      </c>
      <c r="D135" s="37" t="s">
        <v>402</v>
      </c>
      <c r="E135" s="39" t="s">
        <v>2010</v>
      </c>
      <c r="F135" s="40" t="s">
        <v>415</v>
      </c>
      <c r="G135" s="41">
        <v>8151</v>
      </c>
      <c r="H135" s="42">
        <v>0</v>
      </c>
      <c r="I135" s="43">
        <f>ROUND(G135*H135,P4)</f>
        <v>0</v>
      </c>
      <c r="J135" s="37"/>
      <c r="O135" s="44">
        <f>I135*0.21</f>
        <v>0</v>
      </c>
      <c r="P135">
        <v>3</v>
      </c>
    </row>
    <row r="136" ht="285">
      <c r="A136" s="37" t="s">
        <v>244</v>
      </c>
      <c r="B136" s="45"/>
      <c r="C136" s="46"/>
      <c r="D136" s="46"/>
      <c r="E136" s="39" t="s">
        <v>2113</v>
      </c>
      <c r="F136" s="46"/>
      <c r="G136" s="46"/>
      <c r="H136" s="46"/>
      <c r="I136" s="46"/>
      <c r="J136" s="48"/>
    </row>
    <row r="137" ht="120">
      <c r="A137" s="37" t="s">
        <v>248</v>
      </c>
      <c r="B137" s="45"/>
      <c r="C137" s="46"/>
      <c r="D137" s="46"/>
      <c r="E137" s="39" t="s">
        <v>1191</v>
      </c>
      <c r="F137" s="46"/>
      <c r="G137" s="46"/>
      <c r="H137" s="46"/>
      <c r="I137" s="46"/>
      <c r="J137" s="48"/>
    </row>
    <row r="138">
      <c r="A138" s="31" t="s">
        <v>237</v>
      </c>
      <c r="B138" s="32"/>
      <c r="C138" s="33" t="s">
        <v>402</v>
      </c>
      <c r="D138" s="34"/>
      <c r="E138" s="31" t="s">
        <v>1972</v>
      </c>
      <c r="F138" s="34"/>
      <c r="G138" s="34"/>
      <c r="H138" s="34"/>
      <c r="I138" s="35">
        <f>SUMIFS(I139:I147,A139:A147,"P")</f>
        <v>0</v>
      </c>
      <c r="J138" s="36"/>
    </row>
    <row r="139">
      <c r="A139" s="37" t="s">
        <v>240</v>
      </c>
      <c r="B139" s="37">
        <v>42</v>
      </c>
      <c r="C139" s="38" t="s">
        <v>2114</v>
      </c>
      <c r="D139" s="37" t="s">
        <v>245</v>
      </c>
      <c r="E139" s="39" t="s">
        <v>2115</v>
      </c>
      <c r="F139" s="40" t="s">
        <v>339</v>
      </c>
      <c r="G139" s="41">
        <v>1.8</v>
      </c>
      <c r="H139" s="42">
        <v>0</v>
      </c>
      <c r="I139" s="43">
        <f>ROUND(G139*H139,P4)</f>
        <v>0</v>
      </c>
      <c r="J139" s="37"/>
      <c r="O139" s="44">
        <f>I139*0.21</f>
        <v>0</v>
      </c>
      <c r="P139">
        <v>3</v>
      </c>
    </row>
    <row r="140" ht="315">
      <c r="A140" s="37" t="s">
        <v>244</v>
      </c>
      <c r="B140" s="45"/>
      <c r="C140" s="46"/>
      <c r="D140" s="46"/>
      <c r="E140" s="39" t="s">
        <v>2116</v>
      </c>
      <c r="F140" s="46"/>
      <c r="G140" s="46"/>
      <c r="H140" s="46"/>
      <c r="I140" s="46"/>
      <c r="J140" s="48"/>
    </row>
    <row r="141" ht="345">
      <c r="A141" s="37" t="s">
        <v>248</v>
      </c>
      <c r="B141" s="45"/>
      <c r="C141" s="46"/>
      <c r="D141" s="46"/>
      <c r="E141" s="39" t="s">
        <v>2117</v>
      </c>
      <c r="F141" s="46"/>
      <c r="G141" s="46"/>
      <c r="H141" s="46"/>
      <c r="I141" s="46"/>
      <c r="J141" s="48"/>
    </row>
    <row r="142">
      <c r="A142" s="37" t="s">
        <v>240</v>
      </c>
      <c r="B142" s="37">
        <v>43</v>
      </c>
      <c r="C142" s="38" t="s">
        <v>2118</v>
      </c>
      <c r="D142" s="37" t="s">
        <v>245</v>
      </c>
      <c r="E142" s="39" t="s">
        <v>1974</v>
      </c>
      <c r="F142" s="40" t="s">
        <v>1975</v>
      </c>
      <c r="G142" s="41">
        <v>363</v>
      </c>
      <c r="H142" s="42">
        <v>0</v>
      </c>
      <c r="I142" s="43">
        <f>ROUND(G142*H142,P4)</f>
        <v>0</v>
      </c>
      <c r="J142" s="37"/>
      <c r="O142" s="44">
        <f>I142*0.21</f>
        <v>0</v>
      </c>
      <c r="P142">
        <v>3</v>
      </c>
    </row>
    <row r="143" ht="409.5">
      <c r="A143" s="37" t="s">
        <v>244</v>
      </c>
      <c r="B143" s="45"/>
      <c r="C143" s="46"/>
      <c r="D143" s="46"/>
      <c r="E143" s="39" t="s">
        <v>2119</v>
      </c>
      <c r="F143" s="46"/>
      <c r="G143" s="46"/>
      <c r="H143" s="46"/>
      <c r="I143" s="46"/>
      <c r="J143" s="48"/>
    </row>
    <row r="144" ht="120">
      <c r="A144" s="37" t="s">
        <v>248</v>
      </c>
      <c r="B144" s="45"/>
      <c r="C144" s="46"/>
      <c r="D144" s="46"/>
      <c r="E144" s="39" t="s">
        <v>1191</v>
      </c>
      <c r="F144" s="46"/>
      <c r="G144" s="46"/>
      <c r="H144" s="46"/>
      <c r="I144" s="46"/>
      <c r="J144" s="48"/>
    </row>
    <row r="145">
      <c r="A145" s="37" t="s">
        <v>240</v>
      </c>
      <c r="B145" s="37">
        <v>44</v>
      </c>
      <c r="C145" s="38" t="s">
        <v>2118</v>
      </c>
      <c r="D145" s="37" t="s">
        <v>238</v>
      </c>
      <c r="E145" s="39" t="s">
        <v>1974</v>
      </c>
      <c r="F145" s="40" t="s">
        <v>1975</v>
      </c>
      <c r="G145" s="41">
        <v>23</v>
      </c>
      <c r="H145" s="42">
        <v>0</v>
      </c>
      <c r="I145" s="43">
        <f>ROUND(G145*H145,P4)</f>
        <v>0</v>
      </c>
      <c r="J145" s="37"/>
      <c r="O145" s="44">
        <f>I145*0.21</f>
        <v>0</v>
      </c>
      <c r="P145">
        <v>3</v>
      </c>
    </row>
    <row r="146" ht="75">
      <c r="A146" s="37" t="s">
        <v>244</v>
      </c>
      <c r="B146" s="45"/>
      <c r="C146" s="46"/>
      <c r="D146" s="46"/>
      <c r="E146" s="39" t="s">
        <v>1976</v>
      </c>
      <c r="F146" s="46"/>
      <c r="G146" s="46"/>
      <c r="H146" s="46"/>
      <c r="I146" s="46"/>
      <c r="J146" s="48"/>
    </row>
    <row r="147" ht="120">
      <c r="A147" s="37" t="s">
        <v>248</v>
      </c>
      <c r="B147" s="45"/>
      <c r="C147" s="46"/>
      <c r="D147" s="46"/>
      <c r="E147" s="39" t="s">
        <v>1191</v>
      </c>
      <c r="F147" s="46"/>
      <c r="G147" s="46"/>
      <c r="H147" s="46"/>
      <c r="I147" s="46"/>
      <c r="J147" s="48"/>
    </row>
    <row r="148">
      <c r="A148" s="31" t="s">
        <v>237</v>
      </c>
      <c r="B148" s="32"/>
      <c r="C148" s="33" t="s">
        <v>926</v>
      </c>
      <c r="D148" s="34"/>
      <c r="E148" s="31" t="s">
        <v>2120</v>
      </c>
      <c r="F148" s="34"/>
      <c r="G148" s="34"/>
      <c r="H148" s="34"/>
      <c r="I148" s="35">
        <f>SUMIFS(I149:I154,A149:A154,"P")</f>
        <v>0</v>
      </c>
      <c r="J148" s="36"/>
    </row>
    <row r="149">
      <c r="A149" s="37" t="s">
        <v>240</v>
      </c>
      <c r="B149" s="37">
        <v>45</v>
      </c>
      <c r="C149" s="38" t="s">
        <v>2121</v>
      </c>
      <c r="D149" s="37" t="s">
        <v>245</v>
      </c>
      <c r="E149" s="39" t="s">
        <v>2122</v>
      </c>
      <c r="F149" s="40" t="s">
        <v>339</v>
      </c>
      <c r="G149" s="41">
        <v>7.7000000000000002</v>
      </c>
      <c r="H149" s="42">
        <v>0</v>
      </c>
      <c r="I149" s="43">
        <f>ROUND(G149*H149,P4)</f>
        <v>0</v>
      </c>
      <c r="J149" s="37"/>
      <c r="O149" s="44">
        <f>I149*0.21</f>
        <v>0</v>
      </c>
      <c r="P149">
        <v>3</v>
      </c>
    </row>
    <row r="150" ht="405">
      <c r="A150" s="37" t="s">
        <v>244</v>
      </c>
      <c r="B150" s="45"/>
      <c r="C150" s="46"/>
      <c r="D150" s="46"/>
      <c r="E150" s="39" t="s">
        <v>2123</v>
      </c>
      <c r="F150" s="46"/>
      <c r="G150" s="46"/>
      <c r="H150" s="46"/>
      <c r="I150" s="46"/>
      <c r="J150" s="48"/>
    </row>
    <row r="151" ht="409.5">
      <c r="A151" s="37" t="s">
        <v>248</v>
      </c>
      <c r="B151" s="45"/>
      <c r="C151" s="46"/>
      <c r="D151" s="46"/>
      <c r="E151" s="39" t="s">
        <v>2076</v>
      </c>
      <c r="F151" s="46"/>
      <c r="G151" s="46"/>
      <c r="H151" s="46"/>
      <c r="I151" s="46"/>
      <c r="J151" s="48"/>
    </row>
    <row r="152">
      <c r="A152" s="37" t="s">
        <v>240</v>
      </c>
      <c r="B152" s="37">
        <v>46</v>
      </c>
      <c r="C152" s="38" t="s">
        <v>2124</v>
      </c>
      <c r="D152" s="37" t="s">
        <v>245</v>
      </c>
      <c r="E152" s="39" t="s">
        <v>2125</v>
      </c>
      <c r="F152" s="40" t="s">
        <v>339</v>
      </c>
      <c r="G152" s="41">
        <v>7.7000000000000002</v>
      </c>
      <c r="H152" s="42">
        <v>0</v>
      </c>
      <c r="I152" s="43">
        <f>ROUND(G152*H152,P4)</f>
        <v>0</v>
      </c>
      <c r="J152" s="37"/>
      <c r="O152" s="44">
        <f>I152*0.21</f>
        <v>0</v>
      </c>
      <c r="P152">
        <v>3</v>
      </c>
    </row>
    <row r="153" ht="135">
      <c r="A153" s="37" t="s">
        <v>244</v>
      </c>
      <c r="B153" s="45"/>
      <c r="C153" s="46"/>
      <c r="D153" s="46"/>
      <c r="E153" s="39" t="s">
        <v>2126</v>
      </c>
      <c r="F153" s="46"/>
      <c r="G153" s="46"/>
      <c r="H153" s="46"/>
      <c r="I153" s="46"/>
      <c r="J153" s="48"/>
    </row>
    <row r="154" ht="150">
      <c r="A154" s="37" t="s">
        <v>248</v>
      </c>
      <c r="B154" s="45"/>
      <c r="C154" s="46"/>
      <c r="D154" s="46"/>
      <c r="E154" s="39" t="s">
        <v>2127</v>
      </c>
      <c r="F154" s="46"/>
      <c r="G154" s="46"/>
      <c r="H154" s="46"/>
      <c r="I154" s="46"/>
      <c r="J154" s="48"/>
    </row>
    <row r="155">
      <c r="A155" s="31" t="s">
        <v>237</v>
      </c>
      <c r="B155" s="32"/>
      <c r="C155" s="33" t="s">
        <v>1982</v>
      </c>
      <c r="D155" s="34"/>
      <c r="E155" s="31" t="s">
        <v>1983</v>
      </c>
      <c r="F155" s="34"/>
      <c r="G155" s="34"/>
      <c r="H155" s="34"/>
      <c r="I155" s="35">
        <f>SUMIFS(I156:I158,A156:A158,"P")</f>
        <v>0</v>
      </c>
      <c r="J155" s="36"/>
    </row>
    <row r="156" ht="30">
      <c r="A156" s="37" t="s">
        <v>240</v>
      </c>
      <c r="B156" s="37">
        <v>47</v>
      </c>
      <c r="C156" s="38" t="s">
        <v>2128</v>
      </c>
      <c r="D156" s="37" t="s">
        <v>245</v>
      </c>
      <c r="E156" s="39" t="s">
        <v>2129</v>
      </c>
      <c r="F156" s="40" t="s">
        <v>415</v>
      </c>
      <c r="G156" s="41">
        <v>2316</v>
      </c>
      <c r="H156" s="42">
        <v>0</v>
      </c>
      <c r="I156" s="43">
        <f>ROUND(G156*H156,P4)</f>
        <v>0</v>
      </c>
      <c r="J156" s="37"/>
      <c r="O156" s="44">
        <f>I156*0.21</f>
        <v>0</v>
      </c>
      <c r="P156">
        <v>3</v>
      </c>
    </row>
    <row r="157" ht="409.5">
      <c r="A157" s="37" t="s">
        <v>244</v>
      </c>
      <c r="B157" s="45"/>
      <c r="C157" s="46"/>
      <c r="D157" s="46"/>
      <c r="E157" s="39" t="s">
        <v>2130</v>
      </c>
      <c r="F157" s="46"/>
      <c r="G157" s="46"/>
      <c r="H157" s="46"/>
      <c r="I157" s="46"/>
      <c r="J157" s="48"/>
    </row>
    <row r="158" ht="165">
      <c r="A158" s="37" t="s">
        <v>248</v>
      </c>
      <c r="B158" s="45"/>
      <c r="C158" s="46"/>
      <c r="D158" s="46"/>
      <c r="E158" s="39" t="s">
        <v>2131</v>
      </c>
      <c r="F158" s="46"/>
      <c r="G158" s="46"/>
      <c r="H158" s="46"/>
      <c r="I158" s="46"/>
      <c r="J158" s="48"/>
    </row>
    <row r="159">
      <c r="A159" s="31" t="s">
        <v>237</v>
      </c>
      <c r="B159" s="32"/>
      <c r="C159" s="33" t="s">
        <v>2013</v>
      </c>
      <c r="D159" s="34"/>
      <c r="E159" s="31" t="s">
        <v>2014</v>
      </c>
      <c r="F159" s="34"/>
      <c r="G159" s="34"/>
      <c r="H159" s="34"/>
      <c r="I159" s="35">
        <f>SUMIFS(I160:I162,A160:A162,"P")</f>
        <v>0</v>
      </c>
      <c r="J159" s="36"/>
    </row>
    <row r="160">
      <c r="A160" s="37" t="s">
        <v>240</v>
      </c>
      <c r="B160" s="37">
        <v>48</v>
      </c>
      <c r="C160" s="38" t="s">
        <v>2015</v>
      </c>
      <c r="D160" s="37" t="s">
        <v>245</v>
      </c>
      <c r="E160" s="39" t="s">
        <v>2016</v>
      </c>
      <c r="F160" s="40" t="s">
        <v>415</v>
      </c>
      <c r="G160" s="41">
        <v>621.48000000000002</v>
      </c>
      <c r="H160" s="42">
        <v>0</v>
      </c>
      <c r="I160" s="43">
        <f>ROUND(G160*H160,P4)</f>
        <v>0</v>
      </c>
      <c r="J160" s="37"/>
      <c r="O160" s="44">
        <f>I160*0.21</f>
        <v>0</v>
      </c>
      <c r="P160">
        <v>3</v>
      </c>
    </row>
    <row r="161" ht="409.5">
      <c r="A161" s="37" t="s">
        <v>244</v>
      </c>
      <c r="B161" s="45"/>
      <c r="C161" s="46"/>
      <c r="D161" s="46"/>
      <c r="E161" s="39" t="s">
        <v>2132</v>
      </c>
      <c r="F161" s="46"/>
      <c r="G161" s="46"/>
      <c r="H161" s="46"/>
      <c r="I161" s="46"/>
      <c r="J161" s="48"/>
    </row>
    <row r="162" ht="120">
      <c r="A162" s="37" t="s">
        <v>248</v>
      </c>
      <c r="B162" s="45"/>
      <c r="C162" s="46"/>
      <c r="D162" s="46"/>
      <c r="E162" s="39" t="s">
        <v>2018</v>
      </c>
      <c r="F162" s="46"/>
      <c r="G162" s="46"/>
      <c r="H162" s="46"/>
      <c r="I162" s="46"/>
      <c r="J162" s="48"/>
    </row>
    <row r="163">
      <c r="A163" s="31" t="s">
        <v>237</v>
      </c>
      <c r="B163" s="32"/>
      <c r="C163" s="33" t="s">
        <v>1210</v>
      </c>
      <c r="D163" s="34"/>
      <c r="E163" s="31" t="s">
        <v>2133</v>
      </c>
      <c r="F163" s="34"/>
      <c r="G163" s="34"/>
      <c r="H163" s="34"/>
      <c r="I163" s="35">
        <f>SUMIFS(I164:I172,A164:A172,"P")</f>
        <v>0</v>
      </c>
      <c r="J163" s="36"/>
    </row>
    <row r="164">
      <c r="A164" s="37" t="s">
        <v>240</v>
      </c>
      <c r="B164" s="37">
        <v>49</v>
      </c>
      <c r="C164" s="38" t="s">
        <v>2134</v>
      </c>
      <c r="D164" s="37" t="s">
        <v>245</v>
      </c>
      <c r="E164" s="39" t="s">
        <v>2135</v>
      </c>
      <c r="F164" s="40" t="s">
        <v>243</v>
      </c>
      <c r="G164" s="41">
        <v>7</v>
      </c>
      <c r="H164" s="42">
        <v>0</v>
      </c>
      <c r="I164" s="43">
        <f>ROUND(G164*H164,P4)</f>
        <v>0</v>
      </c>
      <c r="J164" s="37"/>
      <c r="O164" s="44">
        <f>I164*0.21</f>
        <v>0</v>
      </c>
      <c r="P164">
        <v>3</v>
      </c>
    </row>
    <row r="165" ht="150">
      <c r="A165" s="37" t="s">
        <v>244</v>
      </c>
      <c r="B165" s="45"/>
      <c r="C165" s="46"/>
      <c r="D165" s="46"/>
      <c r="E165" s="39" t="s">
        <v>2136</v>
      </c>
      <c r="F165" s="46"/>
      <c r="G165" s="46"/>
      <c r="H165" s="46"/>
      <c r="I165" s="46"/>
      <c r="J165" s="48"/>
    </row>
    <row r="166" ht="120">
      <c r="A166" s="37" t="s">
        <v>248</v>
      </c>
      <c r="B166" s="45"/>
      <c r="C166" s="46"/>
      <c r="D166" s="46"/>
      <c r="E166" s="39" t="s">
        <v>2137</v>
      </c>
      <c r="F166" s="46"/>
      <c r="G166" s="46"/>
      <c r="H166" s="46"/>
      <c r="I166" s="46"/>
      <c r="J166" s="48"/>
    </row>
    <row r="167">
      <c r="A167" s="37" t="s">
        <v>240</v>
      </c>
      <c r="B167" s="37">
        <v>50</v>
      </c>
      <c r="C167" s="38" t="s">
        <v>2138</v>
      </c>
      <c r="D167" s="37" t="s">
        <v>245</v>
      </c>
      <c r="E167" s="39" t="s">
        <v>2139</v>
      </c>
      <c r="F167" s="40" t="s">
        <v>243</v>
      </c>
      <c r="G167" s="41">
        <v>3</v>
      </c>
      <c r="H167" s="42">
        <v>0</v>
      </c>
      <c r="I167" s="43">
        <f>ROUND(G167*H167,P4)</f>
        <v>0</v>
      </c>
      <c r="J167" s="37"/>
      <c r="O167" s="44">
        <f>I167*0.21</f>
        <v>0</v>
      </c>
      <c r="P167">
        <v>3</v>
      </c>
    </row>
    <row r="168" ht="195">
      <c r="A168" s="37" t="s">
        <v>244</v>
      </c>
      <c r="B168" s="45"/>
      <c r="C168" s="46"/>
      <c r="D168" s="46"/>
      <c r="E168" s="39" t="s">
        <v>2140</v>
      </c>
      <c r="F168" s="46"/>
      <c r="G168" s="46"/>
      <c r="H168" s="46"/>
      <c r="I168" s="46"/>
      <c r="J168" s="48"/>
    </row>
    <row r="169" ht="225">
      <c r="A169" s="37" t="s">
        <v>248</v>
      </c>
      <c r="B169" s="45"/>
      <c r="C169" s="46"/>
      <c r="D169" s="46"/>
      <c r="E169" s="39" t="s">
        <v>2141</v>
      </c>
      <c r="F169" s="46"/>
      <c r="G169" s="46"/>
      <c r="H169" s="46"/>
      <c r="I169" s="46"/>
      <c r="J169" s="48"/>
    </row>
    <row r="170">
      <c r="A170" s="37" t="s">
        <v>240</v>
      </c>
      <c r="B170" s="37">
        <v>51</v>
      </c>
      <c r="C170" s="38" t="s">
        <v>2142</v>
      </c>
      <c r="D170" s="37" t="s">
        <v>245</v>
      </c>
      <c r="E170" s="39" t="s">
        <v>2143</v>
      </c>
      <c r="F170" s="40" t="s">
        <v>243</v>
      </c>
      <c r="G170" s="41">
        <v>2</v>
      </c>
      <c r="H170" s="42">
        <v>0</v>
      </c>
      <c r="I170" s="43">
        <f>ROUND(G170*H170,P4)</f>
        <v>0</v>
      </c>
      <c r="J170" s="37"/>
      <c r="O170" s="44">
        <f>I170*0.21</f>
        <v>0</v>
      </c>
      <c r="P170">
        <v>3</v>
      </c>
    </row>
    <row r="171" ht="60">
      <c r="A171" s="37" t="s">
        <v>244</v>
      </c>
      <c r="B171" s="45"/>
      <c r="C171" s="46"/>
      <c r="D171" s="46"/>
      <c r="E171" s="39" t="s">
        <v>2144</v>
      </c>
      <c r="F171" s="46"/>
      <c r="G171" s="46"/>
      <c r="H171" s="46"/>
      <c r="I171" s="46"/>
      <c r="J171" s="48"/>
    </row>
    <row r="172" ht="60">
      <c r="A172" s="37" t="s">
        <v>248</v>
      </c>
      <c r="B172" s="45"/>
      <c r="C172" s="46"/>
      <c r="D172" s="46"/>
      <c r="E172" s="39" t="s">
        <v>2145</v>
      </c>
      <c r="F172" s="46"/>
      <c r="G172" s="46"/>
      <c r="H172" s="46"/>
      <c r="I172" s="46"/>
      <c r="J172" s="48"/>
    </row>
    <row r="173">
      <c r="A173" s="31" t="s">
        <v>237</v>
      </c>
      <c r="B173" s="32"/>
      <c r="C173" s="33" t="s">
        <v>1213</v>
      </c>
      <c r="D173" s="34"/>
      <c r="E173" s="31" t="s">
        <v>1988</v>
      </c>
      <c r="F173" s="34"/>
      <c r="G173" s="34"/>
      <c r="H173" s="34"/>
      <c r="I173" s="35">
        <f>SUMIFS(I174:I185,A174:A185,"P")</f>
        <v>0</v>
      </c>
      <c r="J173" s="36"/>
    </row>
    <row r="174">
      <c r="A174" s="37" t="s">
        <v>240</v>
      </c>
      <c r="B174" s="37">
        <v>52</v>
      </c>
      <c r="C174" s="38" t="s">
        <v>2146</v>
      </c>
      <c r="D174" s="37" t="s">
        <v>245</v>
      </c>
      <c r="E174" s="39" t="s">
        <v>2147</v>
      </c>
      <c r="F174" s="40" t="s">
        <v>354</v>
      </c>
      <c r="G174" s="41">
        <v>52</v>
      </c>
      <c r="H174" s="42">
        <v>0</v>
      </c>
      <c r="I174" s="43">
        <f>ROUND(G174*H174,P4)</f>
        <v>0</v>
      </c>
      <c r="J174" s="37"/>
      <c r="O174" s="44">
        <f>I174*0.21</f>
        <v>0</v>
      </c>
      <c r="P174">
        <v>3</v>
      </c>
    </row>
    <row r="175" ht="120">
      <c r="A175" s="37" t="s">
        <v>244</v>
      </c>
      <c r="B175" s="45"/>
      <c r="C175" s="46"/>
      <c r="D175" s="46"/>
      <c r="E175" s="39" t="s">
        <v>2148</v>
      </c>
      <c r="F175" s="46"/>
      <c r="G175" s="46"/>
      <c r="H175" s="46"/>
      <c r="I175" s="46"/>
      <c r="J175" s="48"/>
    </row>
    <row r="176" ht="90">
      <c r="A176" s="37" t="s">
        <v>248</v>
      </c>
      <c r="B176" s="45"/>
      <c r="C176" s="46"/>
      <c r="D176" s="46"/>
      <c r="E176" s="39" t="s">
        <v>2149</v>
      </c>
      <c r="F176" s="46"/>
      <c r="G176" s="46"/>
      <c r="H176" s="46"/>
      <c r="I176" s="46"/>
      <c r="J176" s="48"/>
    </row>
    <row r="177" ht="30">
      <c r="A177" s="37" t="s">
        <v>240</v>
      </c>
      <c r="B177" s="37">
        <v>53</v>
      </c>
      <c r="C177" s="38" t="s">
        <v>2150</v>
      </c>
      <c r="D177" s="37" t="s">
        <v>245</v>
      </c>
      <c r="E177" s="39" t="s">
        <v>2151</v>
      </c>
      <c r="F177" s="40" t="s">
        <v>354</v>
      </c>
      <c r="G177" s="41">
        <v>81</v>
      </c>
      <c r="H177" s="42">
        <v>0</v>
      </c>
      <c r="I177" s="43">
        <f>ROUND(G177*H177,P4)</f>
        <v>0</v>
      </c>
      <c r="J177" s="37"/>
      <c r="O177" s="44">
        <f>I177*0.21</f>
        <v>0</v>
      </c>
      <c r="P177">
        <v>3</v>
      </c>
    </row>
    <row r="178" ht="135">
      <c r="A178" s="37" t="s">
        <v>244</v>
      </c>
      <c r="B178" s="45"/>
      <c r="C178" s="46"/>
      <c r="D178" s="46"/>
      <c r="E178" s="39" t="s">
        <v>2152</v>
      </c>
      <c r="F178" s="46"/>
      <c r="G178" s="46"/>
      <c r="H178" s="46"/>
      <c r="I178" s="46"/>
      <c r="J178" s="48"/>
    </row>
    <row r="179" ht="165">
      <c r="A179" s="37" t="s">
        <v>248</v>
      </c>
      <c r="B179" s="45"/>
      <c r="C179" s="46"/>
      <c r="D179" s="46"/>
      <c r="E179" s="39" t="s">
        <v>2153</v>
      </c>
      <c r="F179" s="46"/>
      <c r="G179" s="46"/>
      <c r="H179" s="46"/>
      <c r="I179" s="46"/>
      <c r="J179" s="48"/>
    </row>
    <row r="180">
      <c r="A180" s="37" t="s">
        <v>240</v>
      </c>
      <c r="B180" s="37">
        <v>54</v>
      </c>
      <c r="C180" s="38" t="s">
        <v>1989</v>
      </c>
      <c r="D180" s="37" t="s">
        <v>245</v>
      </c>
      <c r="E180" s="39" t="s">
        <v>1990</v>
      </c>
      <c r="F180" s="40" t="s">
        <v>1991</v>
      </c>
      <c r="G180" s="41">
        <v>82</v>
      </c>
      <c r="H180" s="42">
        <v>0</v>
      </c>
      <c r="I180" s="43">
        <f>ROUND(G180*H180,P4)</f>
        <v>0</v>
      </c>
      <c r="J180" s="37"/>
      <c r="O180" s="44">
        <f>I180*0.21</f>
        <v>0</v>
      </c>
      <c r="P180">
        <v>3</v>
      </c>
    </row>
    <row r="181" ht="90">
      <c r="A181" s="37" t="s">
        <v>244</v>
      </c>
      <c r="B181" s="45"/>
      <c r="C181" s="46"/>
      <c r="D181" s="46"/>
      <c r="E181" s="39" t="s">
        <v>1992</v>
      </c>
      <c r="F181" s="46"/>
      <c r="G181" s="46"/>
      <c r="H181" s="46"/>
      <c r="I181" s="46"/>
      <c r="J181" s="48"/>
    </row>
    <row r="182" ht="120">
      <c r="A182" s="37" t="s">
        <v>248</v>
      </c>
      <c r="B182" s="45"/>
      <c r="C182" s="46"/>
      <c r="D182" s="46"/>
      <c r="E182" s="39" t="s">
        <v>1191</v>
      </c>
      <c r="F182" s="46"/>
      <c r="G182" s="46"/>
      <c r="H182" s="46"/>
      <c r="I182" s="46"/>
      <c r="J182" s="48"/>
    </row>
    <row r="183">
      <c r="A183" s="37" t="s">
        <v>240</v>
      </c>
      <c r="B183" s="37">
        <v>55</v>
      </c>
      <c r="C183" s="38" t="s">
        <v>1989</v>
      </c>
      <c r="D183" s="37" t="s">
        <v>238</v>
      </c>
      <c r="E183" s="39" t="s">
        <v>1990</v>
      </c>
      <c r="F183" s="40" t="s">
        <v>415</v>
      </c>
      <c r="G183" s="41">
        <v>250</v>
      </c>
      <c r="H183" s="42">
        <v>0</v>
      </c>
      <c r="I183" s="43">
        <f>ROUND(G183*H183,P4)</f>
        <v>0</v>
      </c>
      <c r="J183" s="37"/>
      <c r="O183" s="44">
        <f>I183*0.21</f>
        <v>0</v>
      </c>
      <c r="P183">
        <v>3</v>
      </c>
    </row>
    <row r="184" ht="165">
      <c r="A184" s="37" t="s">
        <v>244</v>
      </c>
      <c r="B184" s="45"/>
      <c r="C184" s="46"/>
      <c r="D184" s="46"/>
      <c r="E184" s="39" t="s">
        <v>2154</v>
      </c>
      <c r="F184" s="46"/>
      <c r="G184" s="46"/>
      <c r="H184" s="46"/>
      <c r="I184" s="46"/>
      <c r="J184" s="48"/>
    </row>
    <row r="185" ht="120">
      <c r="A185" s="37" t="s">
        <v>248</v>
      </c>
      <c r="B185" s="50"/>
      <c r="C185" s="51"/>
      <c r="D185" s="51"/>
      <c r="E185" s="39" t="s">
        <v>1191</v>
      </c>
      <c r="F185" s="51"/>
      <c r="G185" s="51"/>
      <c r="H185" s="51"/>
      <c r="I185" s="51"/>
      <c r="J185" s="52"/>
    </row>
  </sheetData>
  <sheetProtection sheet="1" objects="1" scenarios="1" spinCount="100000" saltValue="Uec24wahtRcDtT+O9Z1ZWhdive400lCarxYKqLBb+W9FYFd5zh7zcj0MtkwVE7v7TRQr+Lki+KNkutXDxn+ajQ==" hashValue="ado4EYSl+29KKJuPtTwTdCS0hBcp9S7ZuSpUZv7fWK1VfxnNmixHmH7brURVQ0BUobnYzjkPzisbT3icxPsvv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2155</v>
      </c>
      <c r="I3" s="25">
        <f>SUMIFS(I10:I187,A10:A187,"SD")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1939</v>
      </c>
      <c r="D5" s="22"/>
      <c r="E5" s="23" t="s">
        <v>56</v>
      </c>
      <c r="F5" s="17"/>
      <c r="G5" s="17"/>
      <c r="H5" s="17"/>
      <c r="I5" s="17"/>
      <c r="J5" s="19"/>
      <c r="O5">
        <v>0.20999999999999999</v>
      </c>
    </row>
    <row r="6" ht="30">
      <c r="A6" s="3" t="s">
        <v>1940</v>
      </c>
      <c r="B6" s="20" t="s">
        <v>225</v>
      </c>
      <c r="C6" s="21" t="s">
        <v>2155</v>
      </c>
      <c r="D6" s="22"/>
      <c r="E6" s="23" t="s">
        <v>68</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655</v>
      </c>
      <c r="D10" s="34"/>
      <c r="E10" s="31" t="s">
        <v>1941</v>
      </c>
      <c r="F10" s="34"/>
      <c r="G10" s="34"/>
      <c r="H10" s="34"/>
      <c r="I10" s="35">
        <f>SUMIFS(I11:I37,A11:A37,"P")</f>
        <v>0</v>
      </c>
      <c r="J10" s="36"/>
    </row>
    <row r="11">
      <c r="A11" s="37" t="s">
        <v>240</v>
      </c>
      <c r="B11" s="37">
        <v>1</v>
      </c>
      <c r="C11" s="38" t="s">
        <v>2156</v>
      </c>
      <c r="D11" s="37" t="s">
        <v>245</v>
      </c>
      <c r="E11" s="39" t="s">
        <v>1953</v>
      </c>
      <c r="F11" s="40" t="s">
        <v>309</v>
      </c>
      <c r="G11" s="41">
        <v>1</v>
      </c>
      <c r="H11" s="42">
        <v>0</v>
      </c>
      <c r="I11" s="43">
        <f>ROUND(G11*H11,P4)</f>
        <v>0</v>
      </c>
      <c r="J11" s="37"/>
      <c r="O11" s="44">
        <f>I11*0.21</f>
        <v>0</v>
      </c>
      <c r="P11">
        <v>3</v>
      </c>
    </row>
    <row r="12" ht="90">
      <c r="A12" s="37" t="s">
        <v>244</v>
      </c>
      <c r="B12" s="45"/>
      <c r="C12" s="46"/>
      <c r="D12" s="46"/>
      <c r="E12" s="39" t="s">
        <v>1954</v>
      </c>
      <c r="F12" s="46"/>
      <c r="G12" s="46"/>
      <c r="H12" s="46"/>
      <c r="I12" s="46"/>
      <c r="J12" s="48"/>
    </row>
    <row r="13" ht="60">
      <c r="A13" s="37" t="s">
        <v>248</v>
      </c>
      <c r="B13" s="45"/>
      <c r="C13" s="46"/>
      <c r="D13" s="46"/>
      <c r="E13" s="39" t="s">
        <v>1825</v>
      </c>
      <c r="F13" s="46"/>
      <c r="G13" s="46"/>
      <c r="H13" s="46"/>
      <c r="I13" s="46"/>
      <c r="J13" s="48"/>
    </row>
    <row r="14">
      <c r="A14" s="37" t="s">
        <v>240</v>
      </c>
      <c r="B14" s="37">
        <v>2</v>
      </c>
      <c r="C14" s="38" t="s">
        <v>2157</v>
      </c>
      <c r="D14" s="37" t="s">
        <v>245</v>
      </c>
      <c r="E14" s="39" t="s">
        <v>1999</v>
      </c>
      <c r="F14" s="40" t="s">
        <v>309</v>
      </c>
      <c r="G14" s="41">
        <v>1</v>
      </c>
      <c r="H14" s="42">
        <v>0</v>
      </c>
      <c r="I14" s="43">
        <f>ROUND(G14*H14,P4)</f>
        <v>0</v>
      </c>
      <c r="J14" s="37"/>
      <c r="O14" s="44">
        <f>I14*0.21</f>
        <v>0</v>
      </c>
      <c r="P14">
        <v>3</v>
      </c>
    </row>
    <row r="15" ht="120">
      <c r="A15" s="37" t="s">
        <v>244</v>
      </c>
      <c r="B15" s="45"/>
      <c r="C15" s="46"/>
      <c r="D15" s="46"/>
      <c r="E15" s="39" t="s">
        <v>2000</v>
      </c>
      <c r="F15" s="46"/>
      <c r="G15" s="46"/>
      <c r="H15" s="46"/>
      <c r="I15" s="46"/>
      <c r="J15" s="48"/>
    </row>
    <row r="16" ht="60">
      <c r="A16" s="37" t="s">
        <v>248</v>
      </c>
      <c r="B16" s="45"/>
      <c r="C16" s="46"/>
      <c r="D16" s="46"/>
      <c r="E16" s="39" t="s">
        <v>1825</v>
      </c>
      <c r="F16" s="46"/>
      <c r="G16" s="46"/>
      <c r="H16" s="46"/>
      <c r="I16" s="46"/>
      <c r="J16" s="48"/>
    </row>
    <row r="17">
      <c r="A17" s="37" t="s">
        <v>240</v>
      </c>
      <c r="B17" s="37">
        <v>4</v>
      </c>
      <c r="C17" s="38" t="s">
        <v>1942</v>
      </c>
      <c r="D17" s="37" t="s">
        <v>245</v>
      </c>
      <c r="E17" s="39" t="s">
        <v>1943</v>
      </c>
      <c r="F17" s="40" t="s">
        <v>939</v>
      </c>
      <c r="G17" s="41">
        <v>2886.8000000000002</v>
      </c>
      <c r="H17" s="42">
        <v>0</v>
      </c>
      <c r="I17" s="43">
        <f>ROUND(G17*H17,P4)</f>
        <v>0</v>
      </c>
      <c r="J17" s="37"/>
      <c r="O17" s="44">
        <f>I17*0.21</f>
        <v>0</v>
      </c>
      <c r="P17">
        <v>3</v>
      </c>
    </row>
    <row r="18" ht="165">
      <c r="A18" s="37" t="s">
        <v>244</v>
      </c>
      <c r="B18" s="45"/>
      <c r="C18" s="46"/>
      <c r="D18" s="46"/>
      <c r="E18" s="39" t="s">
        <v>1944</v>
      </c>
      <c r="F18" s="46"/>
      <c r="G18" s="46"/>
      <c r="H18" s="46"/>
      <c r="I18" s="46"/>
      <c r="J18" s="48"/>
    </row>
    <row r="19" ht="75">
      <c r="A19" s="37" t="s">
        <v>248</v>
      </c>
      <c r="B19" s="45"/>
      <c r="C19" s="46"/>
      <c r="D19" s="46"/>
      <c r="E19" s="39" t="s">
        <v>1945</v>
      </c>
      <c r="F19" s="46"/>
      <c r="G19" s="46"/>
      <c r="H19" s="46"/>
      <c r="I19" s="46"/>
      <c r="J19" s="48"/>
    </row>
    <row r="20">
      <c r="A20" s="37" t="s">
        <v>240</v>
      </c>
      <c r="B20" s="37">
        <v>5</v>
      </c>
      <c r="C20" s="38" t="s">
        <v>1942</v>
      </c>
      <c r="D20" s="37" t="s">
        <v>238</v>
      </c>
      <c r="E20" s="39" t="s">
        <v>1946</v>
      </c>
      <c r="F20" s="40" t="s">
        <v>939</v>
      </c>
      <c r="G20" s="41">
        <v>276.24000000000001</v>
      </c>
      <c r="H20" s="42">
        <v>0</v>
      </c>
      <c r="I20" s="43">
        <f>ROUND(G20*H20,P4)</f>
        <v>0</v>
      </c>
      <c r="J20" s="37"/>
      <c r="O20" s="44">
        <f>I20*0.21</f>
        <v>0</v>
      </c>
      <c r="P20">
        <v>3</v>
      </c>
    </row>
    <row r="21" ht="135">
      <c r="A21" s="37" t="s">
        <v>244</v>
      </c>
      <c r="B21" s="45"/>
      <c r="C21" s="46"/>
      <c r="D21" s="46"/>
      <c r="E21" s="39" t="s">
        <v>1947</v>
      </c>
      <c r="F21" s="46"/>
      <c r="G21" s="46"/>
      <c r="H21" s="46"/>
      <c r="I21" s="46"/>
      <c r="J21" s="48"/>
    </row>
    <row r="22" ht="75">
      <c r="A22" s="37" t="s">
        <v>248</v>
      </c>
      <c r="B22" s="45"/>
      <c r="C22" s="46"/>
      <c r="D22" s="46"/>
      <c r="E22" s="39" t="s">
        <v>1945</v>
      </c>
      <c r="F22" s="46"/>
      <c r="G22" s="46"/>
      <c r="H22" s="46"/>
      <c r="I22" s="46"/>
      <c r="J22" s="48"/>
    </row>
    <row r="23">
      <c r="A23" s="37" t="s">
        <v>240</v>
      </c>
      <c r="B23" s="37">
        <v>6</v>
      </c>
      <c r="C23" s="38" t="s">
        <v>1942</v>
      </c>
      <c r="D23" s="37" t="s">
        <v>320</v>
      </c>
      <c r="E23" s="39" t="s">
        <v>2023</v>
      </c>
      <c r="F23" s="40" t="s">
        <v>939</v>
      </c>
      <c r="G23" s="41">
        <v>38</v>
      </c>
      <c r="H23" s="42">
        <v>0</v>
      </c>
      <c r="I23" s="43">
        <f>ROUND(G23*H23,P4)</f>
        <v>0</v>
      </c>
      <c r="J23" s="37"/>
      <c r="O23" s="44">
        <f>I23*0.21</f>
        <v>0</v>
      </c>
      <c r="P23">
        <v>3</v>
      </c>
    </row>
    <row r="24" ht="150">
      <c r="A24" s="37" t="s">
        <v>244</v>
      </c>
      <c r="B24" s="45"/>
      <c r="C24" s="46"/>
      <c r="D24" s="46"/>
      <c r="E24" s="39" t="s">
        <v>2024</v>
      </c>
      <c r="F24" s="46"/>
      <c r="G24" s="46"/>
      <c r="H24" s="46"/>
      <c r="I24" s="46"/>
      <c r="J24" s="48"/>
    </row>
    <row r="25" ht="75">
      <c r="A25" s="37" t="s">
        <v>248</v>
      </c>
      <c r="B25" s="45"/>
      <c r="C25" s="46"/>
      <c r="D25" s="46"/>
      <c r="E25" s="39" t="s">
        <v>1945</v>
      </c>
      <c r="F25" s="46"/>
      <c r="G25" s="46"/>
      <c r="H25" s="46"/>
      <c r="I25" s="46"/>
      <c r="J25" s="48"/>
    </row>
    <row r="26">
      <c r="A26" s="37" t="s">
        <v>240</v>
      </c>
      <c r="B26" s="37">
        <v>7</v>
      </c>
      <c r="C26" s="38" t="s">
        <v>2025</v>
      </c>
      <c r="D26" s="37" t="s">
        <v>245</v>
      </c>
      <c r="E26" s="39" t="s">
        <v>2026</v>
      </c>
      <c r="F26" s="40" t="s">
        <v>309</v>
      </c>
      <c r="G26" s="41">
        <v>1</v>
      </c>
      <c r="H26" s="42">
        <v>0</v>
      </c>
      <c r="I26" s="43">
        <f>ROUND(G26*H26,P4)</f>
        <v>0</v>
      </c>
      <c r="J26" s="37"/>
      <c r="O26" s="44">
        <f>I26*0.21</f>
        <v>0</v>
      </c>
      <c r="P26">
        <v>3</v>
      </c>
    </row>
    <row r="27" ht="120">
      <c r="A27" s="37" t="s">
        <v>244</v>
      </c>
      <c r="B27" s="45"/>
      <c r="C27" s="46"/>
      <c r="D27" s="46"/>
      <c r="E27" s="39" t="s">
        <v>2027</v>
      </c>
      <c r="F27" s="46"/>
      <c r="G27" s="46"/>
      <c r="H27" s="46"/>
      <c r="I27" s="46"/>
      <c r="J27" s="48"/>
    </row>
    <row r="28" ht="60">
      <c r="A28" s="37" t="s">
        <v>248</v>
      </c>
      <c r="B28" s="45"/>
      <c r="C28" s="46"/>
      <c r="D28" s="46"/>
      <c r="E28" s="39" t="s">
        <v>1825</v>
      </c>
      <c r="F28" s="46"/>
      <c r="G28" s="46"/>
      <c r="H28" s="46"/>
      <c r="I28" s="46"/>
      <c r="J28" s="48"/>
    </row>
    <row r="29">
      <c r="A29" s="37" t="s">
        <v>240</v>
      </c>
      <c r="B29" s="37">
        <v>8</v>
      </c>
      <c r="C29" s="38" t="s">
        <v>1948</v>
      </c>
      <c r="D29" s="37" t="s">
        <v>245</v>
      </c>
      <c r="E29" s="39" t="s">
        <v>1949</v>
      </c>
      <c r="F29" s="40" t="s">
        <v>309</v>
      </c>
      <c r="G29" s="41">
        <v>1</v>
      </c>
      <c r="H29" s="42">
        <v>0</v>
      </c>
      <c r="I29" s="43">
        <f>ROUND(G29*H29,P4)</f>
        <v>0</v>
      </c>
      <c r="J29" s="37"/>
      <c r="O29" s="44">
        <f>I29*0.21</f>
        <v>0</v>
      </c>
      <c r="P29">
        <v>3</v>
      </c>
    </row>
    <row r="30" ht="90">
      <c r="A30" s="37" t="s">
        <v>244</v>
      </c>
      <c r="B30" s="45"/>
      <c r="C30" s="46"/>
      <c r="D30" s="46"/>
      <c r="E30" s="39" t="s">
        <v>1950</v>
      </c>
      <c r="F30" s="46"/>
      <c r="G30" s="46"/>
      <c r="H30" s="46"/>
      <c r="I30" s="46"/>
      <c r="J30" s="48"/>
    </row>
    <row r="31" ht="60">
      <c r="A31" s="37" t="s">
        <v>248</v>
      </c>
      <c r="B31" s="45"/>
      <c r="C31" s="46"/>
      <c r="D31" s="46"/>
      <c r="E31" s="39" t="s">
        <v>1825</v>
      </c>
      <c r="F31" s="46"/>
      <c r="G31" s="46"/>
      <c r="H31" s="46"/>
      <c r="I31" s="46"/>
      <c r="J31" s="48"/>
    </row>
    <row r="32">
      <c r="A32" s="37" t="s">
        <v>240</v>
      </c>
      <c r="B32" s="37">
        <v>9</v>
      </c>
      <c r="C32" s="38" t="s">
        <v>1948</v>
      </c>
      <c r="D32" s="37" t="s">
        <v>238</v>
      </c>
      <c r="E32" s="39" t="s">
        <v>1949</v>
      </c>
      <c r="F32" s="40" t="s">
        <v>309</v>
      </c>
      <c r="G32" s="41">
        <v>1</v>
      </c>
      <c r="H32" s="42">
        <v>0</v>
      </c>
      <c r="I32" s="43">
        <f>ROUND(G32*H32,P4)</f>
        <v>0</v>
      </c>
      <c r="J32" s="37"/>
      <c r="O32" s="44">
        <f>I32*0.21</f>
        <v>0</v>
      </c>
      <c r="P32">
        <v>3</v>
      </c>
    </row>
    <row r="33" ht="90">
      <c r="A33" s="37" t="s">
        <v>244</v>
      </c>
      <c r="B33" s="45"/>
      <c r="C33" s="46"/>
      <c r="D33" s="46"/>
      <c r="E33" s="39" t="s">
        <v>1951</v>
      </c>
      <c r="F33" s="46"/>
      <c r="G33" s="46"/>
      <c r="H33" s="46"/>
      <c r="I33" s="46"/>
      <c r="J33" s="48"/>
    </row>
    <row r="34" ht="60">
      <c r="A34" s="37" t="s">
        <v>248</v>
      </c>
      <c r="B34" s="45"/>
      <c r="C34" s="46"/>
      <c r="D34" s="46"/>
      <c r="E34" s="39" t="s">
        <v>1825</v>
      </c>
      <c r="F34" s="46"/>
      <c r="G34" s="46"/>
      <c r="H34" s="46"/>
      <c r="I34" s="46"/>
      <c r="J34" s="48"/>
    </row>
    <row r="35">
      <c r="A35" s="37" t="s">
        <v>240</v>
      </c>
      <c r="B35" s="37">
        <v>10</v>
      </c>
      <c r="C35" s="38" t="s">
        <v>1948</v>
      </c>
      <c r="D35" s="37" t="s">
        <v>320</v>
      </c>
      <c r="E35" s="39" t="s">
        <v>1949</v>
      </c>
      <c r="F35" s="40" t="s">
        <v>309</v>
      </c>
      <c r="G35" s="41">
        <v>1</v>
      </c>
      <c r="H35" s="42">
        <v>0</v>
      </c>
      <c r="I35" s="43">
        <f>ROUND(G35*H35,P4)</f>
        <v>0</v>
      </c>
      <c r="J35" s="37"/>
      <c r="O35" s="44">
        <f>I35*0.21</f>
        <v>0</v>
      </c>
      <c r="P35">
        <v>3</v>
      </c>
    </row>
    <row r="36" ht="90">
      <c r="A36" s="37" t="s">
        <v>244</v>
      </c>
      <c r="B36" s="45"/>
      <c r="C36" s="46"/>
      <c r="D36" s="46"/>
      <c r="E36" s="39" t="s">
        <v>1997</v>
      </c>
      <c r="F36" s="46"/>
      <c r="G36" s="46"/>
      <c r="H36" s="46"/>
      <c r="I36" s="46"/>
      <c r="J36" s="48"/>
    </row>
    <row r="37" ht="60">
      <c r="A37" s="37" t="s">
        <v>248</v>
      </c>
      <c r="B37" s="45"/>
      <c r="C37" s="46"/>
      <c r="D37" s="46"/>
      <c r="E37" s="39" t="s">
        <v>1825</v>
      </c>
      <c r="F37" s="46"/>
      <c r="G37" s="46"/>
      <c r="H37" s="46"/>
      <c r="I37" s="46"/>
      <c r="J37" s="48"/>
    </row>
    <row r="38">
      <c r="A38" s="31" t="s">
        <v>237</v>
      </c>
      <c r="B38" s="32"/>
      <c r="C38" s="33" t="s">
        <v>238</v>
      </c>
      <c r="D38" s="34"/>
      <c r="E38" s="31" t="s">
        <v>336</v>
      </c>
      <c r="F38" s="34"/>
      <c r="G38" s="34"/>
      <c r="H38" s="34"/>
      <c r="I38" s="35">
        <f>SUMIFS(I39:I66,A39:A66,"P")</f>
        <v>0</v>
      </c>
      <c r="J38" s="36"/>
    </row>
    <row r="39">
      <c r="A39" s="37" t="s">
        <v>240</v>
      </c>
      <c r="B39" s="37">
        <v>11</v>
      </c>
      <c r="C39" s="38" t="s">
        <v>954</v>
      </c>
      <c r="D39" s="37" t="s">
        <v>245</v>
      </c>
      <c r="E39" s="39" t="s">
        <v>955</v>
      </c>
      <c r="F39" s="40" t="s">
        <v>415</v>
      </c>
      <c r="G39" s="41">
        <v>27474</v>
      </c>
      <c r="H39" s="42">
        <v>0</v>
      </c>
      <c r="I39" s="43">
        <f>ROUND(G39*H39,P4)</f>
        <v>0</v>
      </c>
      <c r="J39" s="37"/>
      <c r="O39" s="44">
        <f>I39*0.21</f>
        <v>0</v>
      </c>
      <c r="P39">
        <v>3</v>
      </c>
    </row>
    <row r="40" ht="210">
      <c r="A40" s="37" t="s">
        <v>244</v>
      </c>
      <c r="B40" s="45"/>
      <c r="C40" s="46"/>
      <c r="D40" s="46"/>
      <c r="E40" s="39" t="s">
        <v>2158</v>
      </c>
      <c r="F40" s="46"/>
      <c r="G40" s="46"/>
      <c r="H40" s="46"/>
      <c r="I40" s="46"/>
      <c r="J40" s="48"/>
    </row>
    <row r="41" ht="30">
      <c r="A41" s="37" t="s">
        <v>246</v>
      </c>
      <c r="B41" s="45"/>
      <c r="C41" s="46"/>
      <c r="D41" s="46"/>
      <c r="E41" s="49" t="s">
        <v>2159</v>
      </c>
      <c r="F41" s="46"/>
      <c r="G41" s="46"/>
      <c r="H41" s="46"/>
      <c r="I41" s="46"/>
      <c r="J41" s="48"/>
    </row>
    <row r="42" ht="90">
      <c r="A42" s="37" t="s">
        <v>248</v>
      </c>
      <c r="B42" s="45"/>
      <c r="C42" s="46"/>
      <c r="D42" s="46"/>
      <c r="E42" s="39" t="s">
        <v>957</v>
      </c>
      <c r="F42" s="46"/>
      <c r="G42" s="46"/>
      <c r="H42" s="46"/>
      <c r="I42" s="46"/>
      <c r="J42" s="48"/>
    </row>
    <row r="43">
      <c r="A43" s="37" t="s">
        <v>240</v>
      </c>
      <c r="B43" s="37">
        <v>12</v>
      </c>
      <c r="C43" s="38" t="s">
        <v>2030</v>
      </c>
      <c r="D43" s="37" t="s">
        <v>245</v>
      </c>
      <c r="E43" s="39" t="s">
        <v>2031</v>
      </c>
      <c r="F43" s="40" t="s">
        <v>243</v>
      </c>
      <c r="G43" s="41">
        <v>30</v>
      </c>
      <c r="H43" s="42">
        <v>0</v>
      </c>
      <c r="I43" s="43">
        <f>ROUND(G43*H43,P4)</f>
        <v>0</v>
      </c>
      <c r="J43" s="37"/>
      <c r="O43" s="44">
        <f>I43*0.21</f>
        <v>0</v>
      </c>
      <c r="P43">
        <v>3</v>
      </c>
    </row>
    <row r="44" ht="180">
      <c r="A44" s="37" t="s">
        <v>244</v>
      </c>
      <c r="B44" s="45"/>
      <c r="C44" s="46"/>
      <c r="D44" s="46"/>
      <c r="E44" s="39" t="s">
        <v>2032</v>
      </c>
      <c r="F44" s="46"/>
      <c r="G44" s="46"/>
      <c r="H44" s="46"/>
      <c r="I44" s="46"/>
      <c r="J44" s="48"/>
    </row>
    <row r="45" ht="195">
      <c r="A45" s="37" t="s">
        <v>248</v>
      </c>
      <c r="B45" s="45"/>
      <c r="C45" s="46"/>
      <c r="D45" s="46"/>
      <c r="E45" s="39" t="s">
        <v>2033</v>
      </c>
      <c r="F45" s="46"/>
      <c r="G45" s="46"/>
      <c r="H45" s="46"/>
      <c r="I45" s="46"/>
      <c r="J45" s="48"/>
    </row>
    <row r="46">
      <c r="A46" s="37" t="s">
        <v>240</v>
      </c>
      <c r="B46" s="37">
        <v>13</v>
      </c>
      <c r="C46" s="38" t="s">
        <v>2034</v>
      </c>
      <c r="D46" s="37" t="s">
        <v>245</v>
      </c>
      <c r="E46" s="39" t="s">
        <v>2035</v>
      </c>
      <c r="F46" s="40" t="s">
        <v>243</v>
      </c>
      <c r="G46" s="41">
        <v>30</v>
      </c>
      <c r="H46" s="42">
        <v>0</v>
      </c>
      <c r="I46" s="43">
        <f>ROUND(G46*H46,P4)</f>
        <v>0</v>
      </c>
      <c r="J46" s="37"/>
      <c r="O46" s="44">
        <f>I46*0.21</f>
        <v>0</v>
      </c>
      <c r="P46">
        <v>3</v>
      </c>
    </row>
    <row r="47" ht="135">
      <c r="A47" s="37" t="s">
        <v>244</v>
      </c>
      <c r="B47" s="45"/>
      <c r="C47" s="46"/>
      <c r="D47" s="46"/>
      <c r="E47" s="39" t="s">
        <v>2036</v>
      </c>
      <c r="F47" s="46"/>
      <c r="G47" s="46"/>
      <c r="H47" s="46"/>
      <c r="I47" s="46"/>
      <c r="J47" s="48"/>
    </row>
    <row r="48" ht="180">
      <c r="A48" s="37" t="s">
        <v>248</v>
      </c>
      <c r="B48" s="45"/>
      <c r="C48" s="46"/>
      <c r="D48" s="46"/>
      <c r="E48" s="39" t="s">
        <v>2037</v>
      </c>
      <c r="F48" s="46"/>
      <c r="G48" s="46"/>
      <c r="H48" s="46"/>
      <c r="I48" s="46"/>
      <c r="J48" s="48"/>
    </row>
    <row r="49">
      <c r="A49" s="37" t="s">
        <v>240</v>
      </c>
      <c r="B49" s="37">
        <v>14</v>
      </c>
      <c r="C49" s="38" t="s">
        <v>2038</v>
      </c>
      <c r="D49" s="37" t="s">
        <v>245</v>
      </c>
      <c r="E49" s="39" t="s">
        <v>2039</v>
      </c>
      <c r="F49" s="40" t="s">
        <v>339</v>
      </c>
      <c r="G49" s="41">
        <v>19</v>
      </c>
      <c r="H49" s="42">
        <v>0</v>
      </c>
      <c r="I49" s="43">
        <f>ROUND(G49*H49,P4)</f>
        <v>0</v>
      </c>
      <c r="J49" s="37"/>
      <c r="O49" s="44">
        <f>I49*0.21</f>
        <v>0</v>
      </c>
      <c r="P49">
        <v>3</v>
      </c>
    </row>
    <row r="50" ht="270">
      <c r="A50" s="37" t="s">
        <v>244</v>
      </c>
      <c r="B50" s="45"/>
      <c r="C50" s="46"/>
      <c r="D50" s="46"/>
      <c r="E50" s="39" t="s">
        <v>2040</v>
      </c>
      <c r="F50" s="46"/>
      <c r="G50" s="46"/>
      <c r="H50" s="46"/>
      <c r="I50" s="46"/>
      <c r="J50" s="48"/>
    </row>
    <row r="51" ht="165">
      <c r="A51" s="37" t="s">
        <v>248</v>
      </c>
      <c r="B51" s="45"/>
      <c r="C51" s="46"/>
      <c r="D51" s="46"/>
      <c r="E51" s="39" t="s">
        <v>2041</v>
      </c>
      <c r="F51" s="46"/>
      <c r="G51" s="46"/>
      <c r="H51" s="46"/>
      <c r="I51" s="46"/>
      <c r="J51" s="48"/>
    </row>
    <row r="52">
      <c r="A52" s="37" t="s">
        <v>240</v>
      </c>
      <c r="B52" s="37">
        <v>15</v>
      </c>
      <c r="C52" s="38" t="s">
        <v>2042</v>
      </c>
      <c r="D52" s="37" t="s">
        <v>245</v>
      </c>
      <c r="E52" s="39" t="s">
        <v>2043</v>
      </c>
      <c r="F52" s="40" t="s">
        <v>339</v>
      </c>
      <c r="G52" s="41">
        <v>1.8</v>
      </c>
      <c r="H52" s="42">
        <v>0</v>
      </c>
      <c r="I52" s="43">
        <f>ROUND(G52*H52,P4)</f>
        <v>0</v>
      </c>
      <c r="J52" s="37"/>
      <c r="O52" s="44">
        <f>I52*0.21</f>
        <v>0</v>
      </c>
      <c r="P52">
        <v>3</v>
      </c>
    </row>
    <row r="53" ht="409.5">
      <c r="A53" s="37" t="s">
        <v>244</v>
      </c>
      <c r="B53" s="45"/>
      <c r="C53" s="46"/>
      <c r="D53" s="46"/>
      <c r="E53" s="39" t="s">
        <v>2160</v>
      </c>
      <c r="F53" s="46"/>
      <c r="G53" s="46"/>
      <c r="H53" s="46"/>
      <c r="I53" s="46"/>
      <c r="J53" s="48"/>
    </row>
    <row r="54" ht="30">
      <c r="A54" s="37" t="s">
        <v>246</v>
      </c>
      <c r="B54" s="45"/>
      <c r="C54" s="46"/>
      <c r="D54" s="46"/>
      <c r="E54" s="49" t="s">
        <v>2161</v>
      </c>
      <c r="F54" s="46"/>
      <c r="G54" s="46"/>
      <c r="H54" s="46"/>
      <c r="I54" s="46"/>
      <c r="J54" s="48"/>
    </row>
    <row r="55" ht="409.5">
      <c r="A55" s="37" t="s">
        <v>248</v>
      </c>
      <c r="B55" s="45"/>
      <c r="C55" s="46"/>
      <c r="D55" s="46"/>
      <c r="E55" s="39" t="s">
        <v>2046</v>
      </c>
      <c r="F55" s="46"/>
      <c r="G55" s="46"/>
      <c r="H55" s="46"/>
      <c r="I55" s="46"/>
      <c r="J55" s="48"/>
    </row>
    <row r="56">
      <c r="A56" s="37" t="s">
        <v>240</v>
      </c>
      <c r="B56" s="37">
        <v>16</v>
      </c>
      <c r="C56" s="38" t="s">
        <v>2049</v>
      </c>
      <c r="D56" s="37" t="s">
        <v>245</v>
      </c>
      <c r="E56" s="39" t="s">
        <v>2050</v>
      </c>
      <c r="F56" s="40" t="s">
        <v>354</v>
      </c>
      <c r="G56" s="41">
        <v>30</v>
      </c>
      <c r="H56" s="42">
        <v>0</v>
      </c>
      <c r="I56" s="43">
        <f>ROUND(G56*H56,P4)</f>
        <v>0</v>
      </c>
      <c r="J56" s="37"/>
      <c r="O56" s="44">
        <f>I56*0.21</f>
        <v>0</v>
      </c>
      <c r="P56">
        <v>3</v>
      </c>
    </row>
    <row r="57" ht="285">
      <c r="A57" s="37" t="s">
        <v>244</v>
      </c>
      <c r="B57" s="45"/>
      <c r="C57" s="46"/>
      <c r="D57" s="46"/>
      <c r="E57" s="39" t="s">
        <v>2051</v>
      </c>
      <c r="F57" s="46"/>
      <c r="G57" s="46"/>
      <c r="H57" s="46"/>
      <c r="I57" s="46"/>
      <c r="J57" s="48"/>
    </row>
    <row r="58" ht="330">
      <c r="A58" s="37" t="s">
        <v>248</v>
      </c>
      <c r="B58" s="45"/>
      <c r="C58" s="46"/>
      <c r="D58" s="46"/>
      <c r="E58" s="39" t="s">
        <v>347</v>
      </c>
      <c r="F58" s="46"/>
      <c r="G58" s="46"/>
      <c r="H58" s="46"/>
      <c r="I58" s="46"/>
      <c r="J58" s="48"/>
    </row>
    <row r="59">
      <c r="A59" s="37" t="s">
        <v>240</v>
      </c>
      <c r="B59" s="37">
        <v>17</v>
      </c>
      <c r="C59" s="38" t="s">
        <v>2162</v>
      </c>
      <c r="D59" s="37" t="s">
        <v>245</v>
      </c>
      <c r="E59" s="39" t="s">
        <v>1966</v>
      </c>
      <c r="F59" s="40" t="s">
        <v>339</v>
      </c>
      <c r="G59" s="41">
        <v>1420.8</v>
      </c>
      <c r="H59" s="42">
        <v>0</v>
      </c>
      <c r="I59" s="43">
        <f>ROUND(G59*H59,P4)</f>
        <v>0</v>
      </c>
      <c r="J59" s="37"/>
      <c r="O59" s="44">
        <f>I59*0.21</f>
        <v>0</v>
      </c>
      <c r="P59">
        <v>3</v>
      </c>
    </row>
    <row r="60" ht="409.5">
      <c r="A60" s="37" t="s">
        <v>244</v>
      </c>
      <c r="B60" s="45"/>
      <c r="C60" s="46"/>
      <c r="D60" s="46"/>
      <c r="E60" s="39" t="s">
        <v>2163</v>
      </c>
      <c r="F60" s="46"/>
      <c r="G60" s="46"/>
      <c r="H60" s="46"/>
      <c r="I60" s="46"/>
      <c r="J60" s="48"/>
    </row>
    <row r="61" ht="30">
      <c r="A61" s="37" t="s">
        <v>246</v>
      </c>
      <c r="B61" s="45"/>
      <c r="C61" s="46"/>
      <c r="D61" s="46"/>
      <c r="E61" s="49" t="s">
        <v>2164</v>
      </c>
      <c r="F61" s="46"/>
      <c r="G61" s="46"/>
      <c r="H61" s="46"/>
      <c r="I61" s="46"/>
      <c r="J61" s="48"/>
    </row>
    <row r="62" ht="120">
      <c r="A62" s="37" t="s">
        <v>248</v>
      </c>
      <c r="B62" s="45"/>
      <c r="C62" s="46"/>
      <c r="D62" s="46"/>
      <c r="E62" s="39" t="s">
        <v>1191</v>
      </c>
      <c r="F62" s="46"/>
      <c r="G62" s="46"/>
      <c r="H62" s="46"/>
      <c r="I62" s="46"/>
      <c r="J62" s="48"/>
    </row>
    <row r="63">
      <c r="A63" s="37" t="s">
        <v>240</v>
      </c>
      <c r="B63" s="37">
        <v>18</v>
      </c>
      <c r="C63" s="38" t="s">
        <v>2162</v>
      </c>
      <c r="D63" s="37" t="s">
        <v>238</v>
      </c>
      <c r="E63" s="39" t="s">
        <v>1966</v>
      </c>
      <c r="F63" s="40" t="s">
        <v>339</v>
      </c>
      <c r="G63" s="41">
        <v>20.800000000000001</v>
      </c>
      <c r="H63" s="42">
        <v>0</v>
      </c>
      <c r="I63" s="43">
        <f>ROUND(G63*H63,P4)</f>
        <v>0</v>
      </c>
      <c r="J63" s="37"/>
      <c r="O63" s="44">
        <f>I63*0.21</f>
        <v>0</v>
      </c>
      <c r="P63">
        <v>3</v>
      </c>
    </row>
    <row r="64" ht="409.5">
      <c r="A64" s="37" t="s">
        <v>244</v>
      </c>
      <c r="B64" s="45"/>
      <c r="C64" s="46"/>
      <c r="D64" s="46"/>
      <c r="E64" s="39" t="s">
        <v>2165</v>
      </c>
      <c r="F64" s="46"/>
      <c r="G64" s="46"/>
      <c r="H64" s="46"/>
      <c r="I64" s="46"/>
      <c r="J64" s="48"/>
    </row>
    <row r="65" ht="30">
      <c r="A65" s="37" t="s">
        <v>246</v>
      </c>
      <c r="B65" s="45"/>
      <c r="C65" s="46"/>
      <c r="D65" s="46"/>
      <c r="E65" s="49" t="s">
        <v>2166</v>
      </c>
      <c r="F65" s="46"/>
      <c r="G65" s="46"/>
      <c r="H65" s="46"/>
      <c r="I65" s="46"/>
      <c r="J65" s="48"/>
    </row>
    <row r="66" ht="120">
      <c r="A66" s="37" t="s">
        <v>248</v>
      </c>
      <c r="B66" s="45"/>
      <c r="C66" s="46"/>
      <c r="D66" s="46"/>
      <c r="E66" s="39" t="s">
        <v>1191</v>
      </c>
      <c r="F66" s="46"/>
      <c r="G66" s="46"/>
      <c r="H66" s="46"/>
      <c r="I66" s="46"/>
      <c r="J66" s="48"/>
    </row>
    <row r="67">
      <c r="A67" s="31" t="s">
        <v>237</v>
      </c>
      <c r="B67" s="32"/>
      <c r="C67" s="33" t="s">
        <v>320</v>
      </c>
      <c r="D67" s="34"/>
      <c r="E67" s="31" t="s">
        <v>2004</v>
      </c>
      <c r="F67" s="34"/>
      <c r="G67" s="34"/>
      <c r="H67" s="34"/>
      <c r="I67" s="35">
        <f>SUMIFS(I68:I144,A68:A144,"P")</f>
        <v>0</v>
      </c>
      <c r="J67" s="36"/>
    </row>
    <row r="68">
      <c r="A68" s="37" t="s">
        <v>240</v>
      </c>
      <c r="B68" s="37">
        <v>19</v>
      </c>
      <c r="C68" s="38" t="s">
        <v>2052</v>
      </c>
      <c r="D68" s="37" t="s">
        <v>245</v>
      </c>
      <c r="E68" s="39" t="s">
        <v>2053</v>
      </c>
      <c r="F68" s="40" t="s">
        <v>354</v>
      </c>
      <c r="G68" s="41">
        <v>6</v>
      </c>
      <c r="H68" s="42">
        <v>0</v>
      </c>
      <c r="I68" s="43">
        <f>ROUND(G68*H68,P4)</f>
        <v>0</v>
      </c>
      <c r="J68" s="37"/>
      <c r="O68" s="44">
        <f>I68*0.21</f>
        <v>0</v>
      </c>
      <c r="P68">
        <v>3</v>
      </c>
    </row>
    <row r="69" ht="255">
      <c r="A69" s="37" t="s">
        <v>244</v>
      </c>
      <c r="B69" s="45"/>
      <c r="C69" s="46"/>
      <c r="D69" s="46"/>
      <c r="E69" s="39" t="s">
        <v>2054</v>
      </c>
      <c r="F69" s="46"/>
      <c r="G69" s="46"/>
      <c r="H69" s="46"/>
      <c r="I69" s="46"/>
      <c r="J69" s="48"/>
    </row>
    <row r="70" ht="225">
      <c r="A70" s="37" t="s">
        <v>248</v>
      </c>
      <c r="B70" s="45"/>
      <c r="C70" s="46"/>
      <c r="D70" s="46"/>
      <c r="E70" s="39" t="s">
        <v>2055</v>
      </c>
      <c r="F70" s="46"/>
      <c r="G70" s="46"/>
      <c r="H70" s="46"/>
      <c r="I70" s="46"/>
      <c r="J70" s="48"/>
    </row>
    <row r="71">
      <c r="A71" s="37" t="s">
        <v>240</v>
      </c>
      <c r="B71" s="37">
        <v>20</v>
      </c>
      <c r="C71" s="38" t="s">
        <v>2056</v>
      </c>
      <c r="D71" s="37" t="s">
        <v>245</v>
      </c>
      <c r="E71" s="39" t="s">
        <v>2057</v>
      </c>
      <c r="F71" s="40" t="s">
        <v>415</v>
      </c>
      <c r="G71" s="41">
        <v>8.4779999999999998</v>
      </c>
      <c r="H71" s="42">
        <v>0</v>
      </c>
      <c r="I71" s="43">
        <f>ROUND(G71*H71,P4)</f>
        <v>0</v>
      </c>
      <c r="J71" s="37"/>
      <c r="O71" s="44">
        <f>I71*0.21</f>
        <v>0</v>
      </c>
      <c r="P71">
        <v>3</v>
      </c>
    </row>
    <row r="72" ht="105">
      <c r="A72" s="37" t="s">
        <v>244</v>
      </c>
      <c r="B72" s="45"/>
      <c r="C72" s="46"/>
      <c r="D72" s="46"/>
      <c r="E72" s="39" t="s">
        <v>2058</v>
      </c>
      <c r="F72" s="46"/>
      <c r="G72" s="46"/>
      <c r="H72" s="46"/>
      <c r="I72" s="46"/>
      <c r="J72" s="48"/>
    </row>
    <row r="73" ht="150">
      <c r="A73" s="37" t="s">
        <v>248</v>
      </c>
      <c r="B73" s="45"/>
      <c r="C73" s="46"/>
      <c r="D73" s="46"/>
      <c r="E73" s="39" t="s">
        <v>2059</v>
      </c>
      <c r="F73" s="46"/>
      <c r="G73" s="46"/>
      <c r="H73" s="46"/>
      <c r="I73" s="46"/>
      <c r="J73" s="48"/>
    </row>
    <row r="74">
      <c r="A74" s="37" t="s">
        <v>240</v>
      </c>
      <c r="B74" s="37">
        <v>21</v>
      </c>
      <c r="C74" s="38" t="s">
        <v>2167</v>
      </c>
      <c r="D74" s="37" t="s">
        <v>245</v>
      </c>
      <c r="E74" s="39" t="s">
        <v>2095</v>
      </c>
      <c r="F74" s="40" t="s">
        <v>354</v>
      </c>
      <c r="G74" s="41">
        <v>978</v>
      </c>
      <c r="H74" s="42">
        <v>0</v>
      </c>
      <c r="I74" s="43">
        <f>ROUND(G74*H74,P4)</f>
        <v>0</v>
      </c>
      <c r="J74" s="37"/>
      <c r="O74" s="44">
        <f>I74*0.21</f>
        <v>0</v>
      </c>
      <c r="P74">
        <v>3</v>
      </c>
    </row>
    <row r="75" ht="135">
      <c r="A75" s="37" t="s">
        <v>244</v>
      </c>
      <c r="B75" s="45"/>
      <c r="C75" s="46"/>
      <c r="D75" s="46"/>
      <c r="E75" s="39" t="s">
        <v>2096</v>
      </c>
      <c r="F75" s="46"/>
      <c r="G75" s="46"/>
      <c r="H75" s="46"/>
      <c r="I75" s="46"/>
      <c r="J75" s="48"/>
    </row>
    <row r="76" ht="105">
      <c r="A76" s="37" t="s">
        <v>248</v>
      </c>
      <c r="B76" s="45"/>
      <c r="C76" s="46"/>
      <c r="D76" s="46"/>
      <c r="E76" s="39" t="s">
        <v>2063</v>
      </c>
      <c r="F76" s="46"/>
      <c r="G76" s="46"/>
      <c r="H76" s="46"/>
      <c r="I76" s="46"/>
      <c r="J76" s="48"/>
    </row>
    <row r="77" ht="30">
      <c r="A77" s="37" t="s">
        <v>240</v>
      </c>
      <c r="B77" s="37">
        <v>22</v>
      </c>
      <c r="C77" s="38" t="s">
        <v>2060</v>
      </c>
      <c r="D77" s="37" t="s">
        <v>245</v>
      </c>
      <c r="E77" s="39" t="s">
        <v>2061</v>
      </c>
      <c r="F77" s="40" t="s">
        <v>354</v>
      </c>
      <c r="G77" s="41">
        <v>1506</v>
      </c>
      <c r="H77" s="42">
        <v>0</v>
      </c>
      <c r="I77" s="43">
        <f>ROUND(G77*H77,P4)</f>
        <v>0</v>
      </c>
      <c r="J77" s="37"/>
      <c r="O77" s="44">
        <f>I77*0.21</f>
        <v>0</v>
      </c>
      <c r="P77">
        <v>3</v>
      </c>
    </row>
    <row r="78" ht="330">
      <c r="A78" s="37" t="s">
        <v>244</v>
      </c>
      <c r="B78" s="45"/>
      <c r="C78" s="46"/>
      <c r="D78" s="46"/>
      <c r="E78" s="39" t="s">
        <v>2168</v>
      </c>
      <c r="F78" s="46"/>
      <c r="G78" s="46"/>
      <c r="H78" s="46"/>
      <c r="I78" s="46"/>
      <c r="J78" s="48"/>
    </row>
    <row r="79" ht="30">
      <c r="A79" s="37" t="s">
        <v>246</v>
      </c>
      <c r="B79" s="45"/>
      <c r="C79" s="46"/>
      <c r="D79" s="46"/>
      <c r="E79" s="49" t="s">
        <v>2169</v>
      </c>
      <c r="F79" s="46"/>
      <c r="G79" s="46"/>
      <c r="H79" s="46"/>
      <c r="I79" s="46"/>
      <c r="J79" s="48"/>
    </row>
    <row r="80" ht="105">
      <c r="A80" s="37" t="s">
        <v>248</v>
      </c>
      <c r="B80" s="45"/>
      <c r="C80" s="46"/>
      <c r="D80" s="46"/>
      <c r="E80" s="39" t="s">
        <v>2063</v>
      </c>
      <c r="F80" s="46"/>
      <c r="G80" s="46"/>
      <c r="H80" s="46"/>
      <c r="I80" s="46"/>
      <c r="J80" s="48"/>
    </row>
    <row r="81" ht="30">
      <c r="A81" s="37" t="s">
        <v>240</v>
      </c>
      <c r="B81" s="37">
        <v>23</v>
      </c>
      <c r="C81" s="38" t="s">
        <v>2067</v>
      </c>
      <c r="D81" s="37" t="s">
        <v>245</v>
      </c>
      <c r="E81" s="39" t="s">
        <v>2068</v>
      </c>
      <c r="F81" s="40" t="s">
        <v>354</v>
      </c>
      <c r="G81" s="41">
        <v>0.59999999999999998</v>
      </c>
      <c r="H81" s="42">
        <v>0</v>
      </c>
      <c r="I81" s="43">
        <f>ROUND(G81*H81,P4)</f>
        <v>0</v>
      </c>
      <c r="J81" s="37"/>
      <c r="O81" s="44">
        <f>I81*0.21</f>
        <v>0</v>
      </c>
      <c r="P81">
        <v>3</v>
      </c>
    </row>
    <row r="82" ht="180">
      <c r="A82" s="37" t="s">
        <v>244</v>
      </c>
      <c r="B82" s="45"/>
      <c r="C82" s="46"/>
      <c r="D82" s="46"/>
      <c r="E82" s="39" t="s">
        <v>2069</v>
      </c>
      <c r="F82" s="46"/>
      <c r="G82" s="46"/>
      <c r="H82" s="46"/>
      <c r="I82" s="46"/>
      <c r="J82" s="48"/>
    </row>
    <row r="83" ht="105">
      <c r="A83" s="37" t="s">
        <v>248</v>
      </c>
      <c r="B83" s="45"/>
      <c r="C83" s="46"/>
      <c r="D83" s="46"/>
      <c r="E83" s="39" t="s">
        <v>2063</v>
      </c>
      <c r="F83" s="46"/>
      <c r="G83" s="46"/>
      <c r="H83" s="46"/>
      <c r="I83" s="46"/>
      <c r="J83" s="48"/>
    </row>
    <row r="84" ht="30">
      <c r="A84" s="37" t="s">
        <v>240</v>
      </c>
      <c r="B84" s="37">
        <v>24</v>
      </c>
      <c r="C84" s="38" t="s">
        <v>2070</v>
      </c>
      <c r="D84" s="37" t="s">
        <v>245</v>
      </c>
      <c r="E84" s="39" t="s">
        <v>2071</v>
      </c>
      <c r="F84" s="40" t="s">
        <v>354</v>
      </c>
      <c r="G84" s="41">
        <v>0.40000000000000002</v>
      </c>
      <c r="H84" s="42">
        <v>0</v>
      </c>
      <c r="I84" s="43">
        <f>ROUND(G84*H84,P4)</f>
        <v>0</v>
      </c>
      <c r="J84" s="37"/>
      <c r="O84" s="44">
        <f>I84*0.21</f>
        <v>0</v>
      </c>
      <c r="P84">
        <v>3</v>
      </c>
    </row>
    <row r="85" ht="180">
      <c r="A85" s="37" t="s">
        <v>244</v>
      </c>
      <c r="B85" s="45"/>
      <c r="C85" s="46"/>
      <c r="D85" s="46"/>
      <c r="E85" s="39" t="s">
        <v>2072</v>
      </c>
      <c r="F85" s="46"/>
      <c r="G85" s="46"/>
      <c r="H85" s="46"/>
      <c r="I85" s="46"/>
      <c r="J85" s="48"/>
    </row>
    <row r="86" ht="105">
      <c r="A86" s="37" t="s">
        <v>248</v>
      </c>
      <c r="B86" s="45"/>
      <c r="C86" s="46"/>
      <c r="D86" s="46"/>
      <c r="E86" s="39" t="s">
        <v>2063</v>
      </c>
      <c r="F86" s="46"/>
      <c r="G86" s="46"/>
      <c r="H86" s="46"/>
      <c r="I86" s="46"/>
      <c r="J86" s="48"/>
    </row>
    <row r="87">
      <c r="A87" s="37" t="s">
        <v>240</v>
      </c>
      <c r="B87" s="37">
        <v>25</v>
      </c>
      <c r="C87" s="38" t="s">
        <v>2073</v>
      </c>
      <c r="D87" s="37" t="s">
        <v>245</v>
      </c>
      <c r="E87" s="39" t="s">
        <v>2074</v>
      </c>
      <c r="F87" s="40" t="s">
        <v>339</v>
      </c>
      <c r="G87" s="41">
        <v>0.313</v>
      </c>
      <c r="H87" s="42">
        <v>0</v>
      </c>
      <c r="I87" s="43">
        <f>ROUND(G87*H87,P4)</f>
        <v>0</v>
      </c>
      <c r="J87" s="37"/>
      <c r="O87" s="44">
        <f>I87*0.21</f>
        <v>0</v>
      </c>
      <c r="P87">
        <v>3</v>
      </c>
    </row>
    <row r="88" ht="409.5">
      <c r="A88" s="37" t="s">
        <v>244</v>
      </c>
      <c r="B88" s="45"/>
      <c r="C88" s="46"/>
      <c r="D88" s="46"/>
      <c r="E88" s="39" t="s">
        <v>2075</v>
      </c>
      <c r="F88" s="46"/>
      <c r="G88" s="46"/>
      <c r="H88" s="46"/>
      <c r="I88" s="46"/>
      <c r="J88" s="48"/>
    </row>
    <row r="89" ht="409.5">
      <c r="A89" s="37" t="s">
        <v>248</v>
      </c>
      <c r="B89" s="45"/>
      <c r="C89" s="46"/>
      <c r="D89" s="46"/>
      <c r="E89" s="39" t="s">
        <v>2076</v>
      </c>
      <c r="F89" s="46"/>
      <c r="G89" s="46"/>
      <c r="H89" s="46"/>
      <c r="I89" s="46"/>
      <c r="J89" s="48"/>
    </row>
    <row r="90">
      <c r="A90" s="37" t="s">
        <v>240</v>
      </c>
      <c r="B90" s="37">
        <v>26</v>
      </c>
      <c r="C90" s="38" t="s">
        <v>2170</v>
      </c>
      <c r="D90" s="37" t="s">
        <v>245</v>
      </c>
      <c r="E90" s="39" t="s">
        <v>2171</v>
      </c>
      <c r="F90" s="40" t="s">
        <v>339</v>
      </c>
      <c r="G90" s="41">
        <v>1.575</v>
      </c>
      <c r="H90" s="42">
        <v>0</v>
      </c>
      <c r="I90" s="43">
        <f>ROUND(G90*H90,P4)</f>
        <v>0</v>
      </c>
      <c r="J90" s="37"/>
      <c r="O90" s="44">
        <f>I90*0.21</f>
        <v>0</v>
      </c>
      <c r="P90">
        <v>3</v>
      </c>
    </row>
    <row r="91" ht="409.5">
      <c r="A91" s="37" t="s">
        <v>244</v>
      </c>
      <c r="B91" s="45"/>
      <c r="C91" s="46"/>
      <c r="D91" s="46"/>
      <c r="E91" s="39" t="s">
        <v>2172</v>
      </c>
      <c r="F91" s="46"/>
      <c r="G91" s="46"/>
      <c r="H91" s="46"/>
      <c r="I91" s="46"/>
      <c r="J91" s="48"/>
    </row>
    <row r="92" ht="409.5">
      <c r="A92" s="37" t="s">
        <v>248</v>
      </c>
      <c r="B92" s="45"/>
      <c r="C92" s="46"/>
      <c r="D92" s="46"/>
      <c r="E92" s="39" t="s">
        <v>1835</v>
      </c>
      <c r="F92" s="46"/>
      <c r="G92" s="46"/>
      <c r="H92" s="46"/>
      <c r="I92" s="46"/>
      <c r="J92" s="48"/>
    </row>
    <row r="93">
      <c r="A93" s="37" t="s">
        <v>240</v>
      </c>
      <c r="B93" s="37">
        <v>27</v>
      </c>
      <c r="C93" s="38" t="s">
        <v>2077</v>
      </c>
      <c r="D93" s="37" t="s">
        <v>245</v>
      </c>
      <c r="E93" s="39" t="s">
        <v>2078</v>
      </c>
      <c r="F93" s="40" t="s">
        <v>939</v>
      </c>
      <c r="G93" s="41">
        <v>0.050000000000000003</v>
      </c>
      <c r="H93" s="42">
        <v>0</v>
      </c>
      <c r="I93" s="43">
        <f>ROUND(G93*H93,P4)</f>
        <v>0</v>
      </c>
      <c r="J93" s="37"/>
      <c r="O93" s="44">
        <f>I93*0.21</f>
        <v>0</v>
      </c>
      <c r="P93">
        <v>3</v>
      </c>
    </row>
    <row r="94" ht="345">
      <c r="A94" s="37" t="s">
        <v>244</v>
      </c>
      <c r="B94" s="45"/>
      <c r="C94" s="46"/>
      <c r="D94" s="46"/>
      <c r="E94" s="39" t="s">
        <v>2173</v>
      </c>
      <c r="F94" s="46"/>
      <c r="G94" s="46"/>
      <c r="H94" s="46"/>
      <c r="I94" s="46"/>
      <c r="J94" s="48"/>
    </row>
    <row r="95" ht="375">
      <c r="A95" s="37" t="s">
        <v>248</v>
      </c>
      <c r="B95" s="45"/>
      <c r="C95" s="46"/>
      <c r="D95" s="46"/>
      <c r="E95" s="39" t="s">
        <v>2080</v>
      </c>
      <c r="F95" s="46"/>
      <c r="G95" s="46"/>
      <c r="H95" s="46"/>
      <c r="I95" s="46"/>
      <c r="J95" s="48"/>
    </row>
    <row r="96">
      <c r="A96" s="37" t="s">
        <v>240</v>
      </c>
      <c r="B96" s="37">
        <v>28</v>
      </c>
      <c r="C96" s="38" t="s">
        <v>2174</v>
      </c>
      <c r="D96" s="37" t="s">
        <v>245</v>
      </c>
      <c r="E96" s="39" t="s">
        <v>2175</v>
      </c>
      <c r="F96" s="40" t="s">
        <v>339</v>
      </c>
      <c r="G96" s="41">
        <v>0.97999999999999998</v>
      </c>
      <c r="H96" s="42">
        <v>0</v>
      </c>
      <c r="I96" s="43">
        <f>ROUND(G96*H96,P4)</f>
        <v>0</v>
      </c>
      <c r="J96" s="37"/>
      <c r="O96" s="44">
        <f>I96*0.21</f>
        <v>0</v>
      </c>
      <c r="P96">
        <v>3</v>
      </c>
    </row>
    <row r="97" ht="195">
      <c r="A97" s="37" t="s">
        <v>244</v>
      </c>
      <c r="B97" s="45"/>
      <c r="C97" s="46"/>
      <c r="D97" s="46"/>
      <c r="E97" s="39" t="s">
        <v>2176</v>
      </c>
      <c r="F97" s="46"/>
      <c r="G97" s="46"/>
      <c r="H97" s="46"/>
      <c r="I97" s="46"/>
      <c r="J97" s="48"/>
    </row>
    <row r="98" ht="135">
      <c r="A98" s="37" t="s">
        <v>248</v>
      </c>
      <c r="B98" s="45"/>
      <c r="C98" s="46"/>
      <c r="D98" s="46"/>
      <c r="E98" s="39" t="s">
        <v>2177</v>
      </c>
      <c r="F98" s="46"/>
      <c r="G98" s="46"/>
      <c r="H98" s="46"/>
      <c r="I98" s="46"/>
      <c r="J98" s="48"/>
    </row>
    <row r="99">
      <c r="A99" s="37" t="s">
        <v>240</v>
      </c>
      <c r="B99" s="37">
        <v>29</v>
      </c>
      <c r="C99" s="38" t="s">
        <v>2081</v>
      </c>
      <c r="D99" s="37" t="s">
        <v>245</v>
      </c>
      <c r="E99" s="39" t="s">
        <v>2082</v>
      </c>
      <c r="F99" s="40" t="s">
        <v>243</v>
      </c>
      <c r="G99" s="41">
        <v>350</v>
      </c>
      <c r="H99" s="42">
        <v>0</v>
      </c>
      <c r="I99" s="43">
        <f>ROUND(G99*H99,P4)</f>
        <v>0</v>
      </c>
      <c r="J99" s="37"/>
      <c r="O99" s="44">
        <f>I99*0.21</f>
        <v>0</v>
      </c>
      <c r="P99">
        <v>3</v>
      </c>
    </row>
    <row r="100" ht="330">
      <c r="A100" s="37" t="s">
        <v>244</v>
      </c>
      <c r="B100" s="45"/>
      <c r="C100" s="46"/>
      <c r="D100" s="46"/>
      <c r="E100" s="39" t="s">
        <v>2178</v>
      </c>
      <c r="F100" s="46"/>
      <c r="G100" s="46"/>
      <c r="H100" s="46"/>
      <c r="I100" s="46"/>
      <c r="J100" s="48"/>
    </row>
    <row r="101" ht="30">
      <c r="A101" s="37" t="s">
        <v>246</v>
      </c>
      <c r="B101" s="45"/>
      <c r="C101" s="46"/>
      <c r="D101" s="46"/>
      <c r="E101" s="49" t="s">
        <v>2179</v>
      </c>
      <c r="F101" s="46"/>
      <c r="G101" s="46"/>
      <c r="H101" s="46"/>
      <c r="I101" s="46"/>
      <c r="J101" s="48"/>
    </row>
    <row r="102" ht="75">
      <c r="A102" s="37" t="s">
        <v>248</v>
      </c>
      <c r="B102" s="45"/>
      <c r="C102" s="46"/>
      <c r="D102" s="46"/>
      <c r="E102" s="39" t="s">
        <v>2084</v>
      </c>
      <c r="F102" s="46"/>
      <c r="G102" s="46"/>
      <c r="H102" s="46"/>
      <c r="I102" s="46"/>
      <c r="J102" s="48"/>
    </row>
    <row r="103" ht="30">
      <c r="A103" s="37" t="s">
        <v>240</v>
      </c>
      <c r="B103" s="37">
        <v>30</v>
      </c>
      <c r="C103" s="38" t="s">
        <v>2085</v>
      </c>
      <c r="D103" s="37" t="s">
        <v>245</v>
      </c>
      <c r="E103" s="39" t="s">
        <v>2086</v>
      </c>
      <c r="F103" s="40" t="s">
        <v>243</v>
      </c>
      <c r="G103" s="41">
        <v>200</v>
      </c>
      <c r="H103" s="42">
        <v>0</v>
      </c>
      <c r="I103" s="43">
        <f>ROUND(G103*H103,P4)</f>
        <v>0</v>
      </c>
      <c r="J103" s="37"/>
      <c r="O103" s="44">
        <f>I103*0.21</f>
        <v>0</v>
      </c>
      <c r="P103">
        <v>3</v>
      </c>
    </row>
    <row r="104" ht="210">
      <c r="A104" s="37" t="s">
        <v>244</v>
      </c>
      <c r="B104" s="45"/>
      <c r="C104" s="46"/>
      <c r="D104" s="46"/>
      <c r="E104" s="39" t="s">
        <v>2180</v>
      </c>
      <c r="F104" s="46"/>
      <c r="G104" s="46"/>
      <c r="H104" s="46"/>
      <c r="I104" s="46"/>
      <c r="J104" s="48"/>
    </row>
    <row r="105" ht="120">
      <c r="A105" s="37" t="s">
        <v>248</v>
      </c>
      <c r="B105" s="45"/>
      <c r="C105" s="46"/>
      <c r="D105" s="46"/>
      <c r="E105" s="39" t="s">
        <v>2088</v>
      </c>
      <c r="F105" s="46"/>
      <c r="G105" s="46"/>
      <c r="H105" s="46"/>
      <c r="I105" s="46"/>
      <c r="J105" s="48"/>
    </row>
    <row r="106">
      <c r="A106" s="37" t="s">
        <v>240</v>
      </c>
      <c r="B106" s="37">
        <v>31</v>
      </c>
      <c r="C106" s="38" t="s">
        <v>2005</v>
      </c>
      <c r="D106" s="37" t="s">
        <v>245</v>
      </c>
      <c r="E106" s="39" t="s">
        <v>2006</v>
      </c>
      <c r="F106" s="40" t="s">
        <v>243</v>
      </c>
      <c r="G106" s="41">
        <v>2552</v>
      </c>
      <c r="H106" s="42">
        <v>0</v>
      </c>
      <c r="I106" s="43">
        <f>ROUND(G106*H106,P4)</f>
        <v>0</v>
      </c>
      <c r="J106" s="37"/>
      <c r="O106" s="44">
        <f>I106*0.21</f>
        <v>0</v>
      </c>
      <c r="P106">
        <v>3</v>
      </c>
    </row>
    <row r="107" ht="409.5">
      <c r="A107" s="37" t="s">
        <v>244</v>
      </c>
      <c r="B107" s="45"/>
      <c r="C107" s="46"/>
      <c r="D107" s="46"/>
      <c r="E107" s="39" t="s">
        <v>2181</v>
      </c>
      <c r="F107" s="46"/>
      <c r="G107" s="46"/>
      <c r="H107" s="46"/>
      <c r="I107" s="46"/>
      <c r="J107" s="48"/>
    </row>
    <row r="108" ht="195">
      <c r="A108" s="37" t="s">
        <v>248</v>
      </c>
      <c r="B108" s="45"/>
      <c r="C108" s="46"/>
      <c r="D108" s="46"/>
      <c r="E108" s="39" t="s">
        <v>2008</v>
      </c>
      <c r="F108" s="46"/>
      <c r="G108" s="46"/>
      <c r="H108" s="46"/>
      <c r="I108" s="46"/>
      <c r="J108" s="48"/>
    </row>
    <row r="109">
      <c r="A109" s="37" t="s">
        <v>240</v>
      </c>
      <c r="B109" s="37">
        <v>32</v>
      </c>
      <c r="C109" s="38" t="s">
        <v>2090</v>
      </c>
      <c r="D109" s="37" t="s">
        <v>245</v>
      </c>
      <c r="E109" s="39" t="s">
        <v>2091</v>
      </c>
      <c r="F109" s="40" t="s">
        <v>354</v>
      </c>
      <c r="G109" s="41">
        <v>9</v>
      </c>
      <c r="H109" s="42">
        <v>0</v>
      </c>
      <c r="I109" s="43">
        <f>ROUND(G109*H109,P4)</f>
        <v>0</v>
      </c>
      <c r="J109" s="37"/>
      <c r="O109" s="44">
        <f>I109*0.21</f>
        <v>0</v>
      </c>
      <c r="P109">
        <v>3</v>
      </c>
    </row>
    <row r="110" ht="240">
      <c r="A110" s="37" t="s">
        <v>244</v>
      </c>
      <c r="B110" s="45"/>
      <c r="C110" s="46"/>
      <c r="D110" s="46"/>
      <c r="E110" s="39" t="s">
        <v>2092</v>
      </c>
      <c r="F110" s="46"/>
      <c r="G110" s="46"/>
      <c r="H110" s="46"/>
      <c r="I110" s="46"/>
      <c r="J110" s="48"/>
    </row>
    <row r="111" ht="120">
      <c r="A111" s="37" t="s">
        <v>248</v>
      </c>
      <c r="B111" s="45"/>
      <c r="C111" s="46"/>
      <c r="D111" s="46"/>
      <c r="E111" s="39" t="s">
        <v>1191</v>
      </c>
      <c r="F111" s="46"/>
      <c r="G111" s="46"/>
      <c r="H111" s="46"/>
      <c r="I111" s="46"/>
      <c r="J111" s="48"/>
    </row>
    <row r="112">
      <c r="A112" s="37" t="s">
        <v>240</v>
      </c>
      <c r="B112" s="37">
        <v>33</v>
      </c>
      <c r="C112" s="38" t="s">
        <v>2090</v>
      </c>
      <c r="D112" s="37" t="s">
        <v>238</v>
      </c>
      <c r="E112" s="39" t="s">
        <v>2091</v>
      </c>
      <c r="F112" s="40" t="s">
        <v>354</v>
      </c>
      <c r="G112" s="41">
        <v>30</v>
      </c>
      <c r="H112" s="42">
        <v>0</v>
      </c>
      <c r="I112" s="43">
        <f>ROUND(G112*H112,P4)</f>
        <v>0</v>
      </c>
      <c r="J112" s="37"/>
      <c r="O112" s="44">
        <f>I112*0.21</f>
        <v>0</v>
      </c>
      <c r="P112">
        <v>3</v>
      </c>
    </row>
    <row r="113" ht="225">
      <c r="A113" s="37" t="s">
        <v>244</v>
      </c>
      <c r="B113" s="45"/>
      <c r="C113" s="46"/>
      <c r="D113" s="46"/>
      <c r="E113" s="39" t="s">
        <v>2093</v>
      </c>
      <c r="F113" s="46"/>
      <c r="G113" s="46"/>
      <c r="H113" s="46"/>
      <c r="I113" s="46"/>
      <c r="J113" s="48"/>
    </row>
    <row r="114" ht="120">
      <c r="A114" s="37" t="s">
        <v>248</v>
      </c>
      <c r="B114" s="45"/>
      <c r="C114" s="46"/>
      <c r="D114" s="46"/>
      <c r="E114" s="39" t="s">
        <v>1191</v>
      </c>
      <c r="F114" s="46"/>
      <c r="G114" s="46"/>
      <c r="H114" s="46"/>
      <c r="I114" s="46"/>
      <c r="J114" s="48"/>
    </row>
    <row r="115">
      <c r="A115" s="37" t="s">
        <v>240</v>
      </c>
      <c r="B115" s="37">
        <v>34</v>
      </c>
      <c r="C115" s="38" t="s">
        <v>2094</v>
      </c>
      <c r="D115" s="37" t="s">
        <v>245</v>
      </c>
      <c r="E115" s="39" t="s">
        <v>2095</v>
      </c>
      <c r="F115" s="40" t="s">
        <v>354</v>
      </c>
      <c r="G115" s="41">
        <v>297.60000000000002</v>
      </c>
      <c r="H115" s="42">
        <v>0</v>
      </c>
      <c r="I115" s="43">
        <f>ROUND(G115*H115,P4)</f>
        <v>0</v>
      </c>
      <c r="J115" s="37"/>
      <c r="O115" s="44">
        <f>I115*0.21</f>
        <v>0</v>
      </c>
      <c r="P115">
        <v>3</v>
      </c>
    </row>
    <row r="116" ht="300">
      <c r="A116" s="37" t="s">
        <v>244</v>
      </c>
      <c r="B116" s="45"/>
      <c r="C116" s="46"/>
      <c r="D116" s="46"/>
      <c r="E116" s="39" t="s">
        <v>2182</v>
      </c>
      <c r="F116" s="46"/>
      <c r="G116" s="46"/>
      <c r="H116" s="46"/>
      <c r="I116" s="46"/>
      <c r="J116" s="48"/>
    </row>
    <row r="117" ht="30">
      <c r="A117" s="37" t="s">
        <v>246</v>
      </c>
      <c r="B117" s="45"/>
      <c r="C117" s="46"/>
      <c r="D117" s="46"/>
      <c r="E117" s="49" t="s">
        <v>2183</v>
      </c>
      <c r="F117" s="46"/>
      <c r="G117" s="46"/>
      <c r="H117" s="46"/>
      <c r="I117" s="46"/>
      <c r="J117" s="48"/>
    </row>
    <row r="118" ht="120">
      <c r="A118" s="37" t="s">
        <v>248</v>
      </c>
      <c r="B118" s="45"/>
      <c r="C118" s="46"/>
      <c r="D118" s="46"/>
      <c r="E118" s="39" t="s">
        <v>1191</v>
      </c>
      <c r="F118" s="46"/>
      <c r="G118" s="46"/>
      <c r="H118" s="46"/>
      <c r="I118" s="46"/>
      <c r="J118" s="48"/>
    </row>
    <row r="119" ht="30">
      <c r="A119" s="37" t="s">
        <v>240</v>
      </c>
      <c r="B119" s="37">
        <v>35</v>
      </c>
      <c r="C119" s="38" t="s">
        <v>2184</v>
      </c>
      <c r="D119" s="37" t="s">
        <v>245</v>
      </c>
      <c r="E119" s="39" t="s">
        <v>2100</v>
      </c>
      <c r="F119" s="40" t="s">
        <v>354</v>
      </c>
      <c r="G119" s="41">
        <v>30</v>
      </c>
      <c r="H119" s="42">
        <v>0</v>
      </c>
      <c r="I119" s="43">
        <f>ROUND(G119*H119,P4)</f>
        <v>0</v>
      </c>
      <c r="J119" s="37"/>
      <c r="O119" s="44">
        <f>I119*0.21</f>
        <v>0</v>
      </c>
      <c r="P119">
        <v>3</v>
      </c>
    </row>
    <row r="120" ht="165">
      <c r="A120" s="37" t="s">
        <v>244</v>
      </c>
      <c r="B120" s="45"/>
      <c r="C120" s="46"/>
      <c r="D120" s="46"/>
      <c r="E120" s="39" t="s">
        <v>2101</v>
      </c>
      <c r="F120" s="46"/>
      <c r="G120" s="46"/>
      <c r="H120" s="46"/>
      <c r="I120" s="46"/>
      <c r="J120" s="48"/>
    </row>
    <row r="121" ht="120">
      <c r="A121" s="37" t="s">
        <v>248</v>
      </c>
      <c r="B121" s="45"/>
      <c r="C121" s="46"/>
      <c r="D121" s="46"/>
      <c r="E121" s="39" t="s">
        <v>1191</v>
      </c>
      <c r="F121" s="46"/>
      <c r="G121" s="46"/>
      <c r="H121" s="46"/>
      <c r="I121" s="46"/>
      <c r="J121" s="48"/>
    </row>
    <row r="122">
      <c r="A122" s="37" t="s">
        <v>240</v>
      </c>
      <c r="B122" s="37">
        <v>36</v>
      </c>
      <c r="C122" s="38" t="s">
        <v>2102</v>
      </c>
      <c r="D122" s="37" t="s">
        <v>245</v>
      </c>
      <c r="E122" s="39" t="s">
        <v>2103</v>
      </c>
      <c r="F122" s="40" t="s">
        <v>243</v>
      </c>
      <c r="G122" s="41">
        <v>326</v>
      </c>
      <c r="H122" s="42">
        <v>0</v>
      </c>
      <c r="I122" s="43">
        <f>ROUND(G122*H122,P4)</f>
        <v>0</v>
      </c>
      <c r="J122" s="37"/>
      <c r="O122" s="44">
        <f>I122*0.21</f>
        <v>0</v>
      </c>
      <c r="P122">
        <v>3</v>
      </c>
    </row>
    <row r="123" ht="255">
      <c r="A123" s="37" t="s">
        <v>244</v>
      </c>
      <c r="B123" s="45"/>
      <c r="C123" s="46"/>
      <c r="D123" s="46"/>
      <c r="E123" s="39" t="s">
        <v>2185</v>
      </c>
      <c r="F123" s="46"/>
      <c r="G123" s="46"/>
      <c r="H123" s="46"/>
      <c r="I123" s="46"/>
      <c r="J123" s="48"/>
    </row>
    <row r="124" ht="30">
      <c r="A124" s="37" t="s">
        <v>246</v>
      </c>
      <c r="B124" s="45"/>
      <c r="C124" s="46"/>
      <c r="D124" s="46"/>
      <c r="E124" s="49" t="s">
        <v>2186</v>
      </c>
      <c r="F124" s="46"/>
      <c r="G124" s="46"/>
      <c r="H124" s="46"/>
      <c r="I124" s="46"/>
      <c r="J124" s="48"/>
    </row>
    <row r="125" ht="120">
      <c r="A125" s="37" t="s">
        <v>248</v>
      </c>
      <c r="B125" s="45"/>
      <c r="C125" s="46"/>
      <c r="D125" s="46"/>
      <c r="E125" s="39" t="s">
        <v>1191</v>
      </c>
      <c r="F125" s="46"/>
      <c r="G125" s="46"/>
      <c r="H125" s="46"/>
      <c r="I125" s="46"/>
      <c r="J125" s="48"/>
    </row>
    <row r="126">
      <c r="A126" s="37" t="s">
        <v>240</v>
      </c>
      <c r="B126" s="37">
        <v>37</v>
      </c>
      <c r="C126" s="38" t="s">
        <v>2102</v>
      </c>
      <c r="D126" s="37" t="s">
        <v>238</v>
      </c>
      <c r="E126" s="39" t="s">
        <v>2103</v>
      </c>
      <c r="F126" s="40" t="s">
        <v>243</v>
      </c>
      <c r="G126" s="41">
        <v>103</v>
      </c>
      <c r="H126" s="42">
        <v>0</v>
      </c>
      <c r="I126" s="43">
        <f>ROUND(G126*H126,P4)</f>
        <v>0</v>
      </c>
      <c r="J126" s="37"/>
      <c r="O126" s="44">
        <f>I126*0.21</f>
        <v>0</v>
      </c>
      <c r="P126">
        <v>3</v>
      </c>
    </row>
    <row r="127" ht="285">
      <c r="A127" s="37" t="s">
        <v>244</v>
      </c>
      <c r="B127" s="45"/>
      <c r="C127" s="46"/>
      <c r="D127" s="46"/>
      <c r="E127" s="39" t="s">
        <v>2187</v>
      </c>
      <c r="F127" s="46"/>
      <c r="G127" s="46"/>
      <c r="H127" s="46"/>
      <c r="I127" s="46"/>
      <c r="J127" s="48"/>
    </row>
    <row r="128" ht="120">
      <c r="A128" s="37" t="s">
        <v>248</v>
      </c>
      <c r="B128" s="45"/>
      <c r="C128" s="46"/>
      <c r="D128" s="46"/>
      <c r="E128" s="39" t="s">
        <v>1191</v>
      </c>
      <c r="F128" s="46"/>
      <c r="G128" s="46"/>
      <c r="H128" s="46"/>
      <c r="I128" s="46"/>
      <c r="J128" s="48"/>
    </row>
    <row r="129" ht="30">
      <c r="A129" s="37" t="s">
        <v>240</v>
      </c>
      <c r="B129" s="37">
        <v>38</v>
      </c>
      <c r="C129" s="38" t="s">
        <v>2108</v>
      </c>
      <c r="D129" s="37" t="s">
        <v>245</v>
      </c>
      <c r="E129" s="39" t="s">
        <v>2010</v>
      </c>
      <c r="F129" s="40" t="s">
        <v>415</v>
      </c>
      <c r="G129" s="41">
        <v>486</v>
      </c>
      <c r="H129" s="42">
        <v>0</v>
      </c>
      <c r="I129" s="43">
        <f>ROUND(G129*H129,P4)</f>
        <v>0</v>
      </c>
      <c r="J129" s="37"/>
      <c r="O129" s="44">
        <f>I129*0.21</f>
        <v>0</v>
      </c>
      <c r="P129">
        <v>3</v>
      </c>
    </row>
    <row r="130" ht="315">
      <c r="A130" s="37" t="s">
        <v>244</v>
      </c>
      <c r="B130" s="45"/>
      <c r="C130" s="46"/>
      <c r="D130" s="46"/>
      <c r="E130" s="39" t="s">
        <v>2188</v>
      </c>
      <c r="F130" s="46"/>
      <c r="G130" s="46"/>
      <c r="H130" s="46"/>
      <c r="I130" s="46"/>
      <c r="J130" s="48"/>
    </row>
    <row r="131" ht="120">
      <c r="A131" s="37" t="s">
        <v>248</v>
      </c>
      <c r="B131" s="45"/>
      <c r="C131" s="46"/>
      <c r="D131" s="46"/>
      <c r="E131" s="39" t="s">
        <v>1191</v>
      </c>
      <c r="F131" s="46"/>
      <c r="G131" s="46"/>
      <c r="H131" s="46"/>
      <c r="I131" s="46"/>
      <c r="J131" s="48"/>
    </row>
    <row r="132" ht="30">
      <c r="A132" s="37" t="s">
        <v>240</v>
      </c>
      <c r="B132" s="37">
        <v>39</v>
      </c>
      <c r="C132" s="38" t="s">
        <v>2108</v>
      </c>
      <c r="D132" s="37" t="s">
        <v>238</v>
      </c>
      <c r="E132" s="39" t="s">
        <v>2010</v>
      </c>
      <c r="F132" s="40" t="s">
        <v>415</v>
      </c>
      <c r="G132" s="41">
        <v>2208</v>
      </c>
      <c r="H132" s="42">
        <v>0</v>
      </c>
      <c r="I132" s="43">
        <f>ROUND(G132*H132,P4)</f>
        <v>0</v>
      </c>
      <c r="J132" s="37"/>
      <c r="O132" s="44">
        <f>I132*0.21</f>
        <v>0</v>
      </c>
      <c r="P132">
        <v>3</v>
      </c>
    </row>
    <row r="133" ht="300">
      <c r="A133" s="37" t="s">
        <v>244</v>
      </c>
      <c r="B133" s="45"/>
      <c r="C133" s="46"/>
      <c r="D133" s="46"/>
      <c r="E133" s="39" t="s">
        <v>2110</v>
      </c>
      <c r="F133" s="46"/>
      <c r="G133" s="46"/>
      <c r="H133" s="46"/>
      <c r="I133" s="46"/>
      <c r="J133" s="48"/>
    </row>
    <row r="134" ht="120">
      <c r="A134" s="37" t="s">
        <v>248</v>
      </c>
      <c r="B134" s="45"/>
      <c r="C134" s="46"/>
      <c r="D134" s="46"/>
      <c r="E134" s="39" t="s">
        <v>1191</v>
      </c>
      <c r="F134" s="46"/>
      <c r="G134" s="46"/>
      <c r="H134" s="46"/>
      <c r="I134" s="46"/>
      <c r="J134" s="48"/>
    </row>
    <row r="135" ht="30">
      <c r="A135" s="37" t="s">
        <v>240</v>
      </c>
      <c r="B135" s="37">
        <v>40</v>
      </c>
      <c r="C135" s="38" t="s">
        <v>2108</v>
      </c>
      <c r="D135" s="37" t="s">
        <v>320</v>
      </c>
      <c r="E135" s="39" t="s">
        <v>2010</v>
      </c>
      <c r="F135" s="40" t="s">
        <v>415</v>
      </c>
      <c r="G135" s="41">
        <v>7482</v>
      </c>
      <c r="H135" s="42">
        <v>0</v>
      </c>
      <c r="I135" s="43">
        <f>ROUND(G135*H135,P4)</f>
        <v>0</v>
      </c>
      <c r="J135" s="37"/>
      <c r="O135" s="44">
        <f>I135*0.21</f>
        <v>0</v>
      </c>
      <c r="P135">
        <v>3</v>
      </c>
    </row>
    <row r="136" ht="285">
      <c r="A136" s="37" t="s">
        <v>244</v>
      </c>
      <c r="B136" s="45"/>
      <c r="C136" s="46"/>
      <c r="D136" s="46"/>
      <c r="E136" s="39" t="s">
        <v>2113</v>
      </c>
      <c r="F136" s="46"/>
      <c r="G136" s="46"/>
      <c r="H136" s="46"/>
      <c r="I136" s="46"/>
      <c r="J136" s="48"/>
    </row>
    <row r="137" ht="120">
      <c r="A137" s="37" t="s">
        <v>248</v>
      </c>
      <c r="B137" s="45"/>
      <c r="C137" s="46"/>
      <c r="D137" s="46"/>
      <c r="E137" s="39" t="s">
        <v>1191</v>
      </c>
      <c r="F137" s="46"/>
      <c r="G137" s="46"/>
      <c r="H137" s="46"/>
      <c r="I137" s="46"/>
      <c r="J137" s="48"/>
    </row>
    <row r="138" ht="30">
      <c r="A138" s="37" t="s">
        <v>240</v>
      </c>
      <c r="B138" s="37">
        <v>41</v>
      </c>
      <c r="C138" s="38" t="s">
        <v>2108</v>
      </c>
      <c r="D138" s="37" t="s">
        <v>402</v>
      </c>
      <c r="E138" s="39" t="s">
        <v>2010</v>
      </c>
      <c r="F138" s="40" t="s">
        <v>415</v>
      </c>
      <c r="G138" s="41">
        <v>486</v>
      </c>
      <c r="H138" s="42">
        <v>0</v>
      </c>
      <c r="I138" s="43">
        <f>ROUND(G138*H138,P4)</f>
        <v>0</v>
      </c>
      <c r="J138" s="37"/>
      <c r="O138" s="44">
        <f>I138*0.21</f>
        <v>0</v>
      </c>
      <c r="P138">
        <v>3</v>
      </c>
    </row>
    <row r="139" ht="270">
      <c r="A139" s="37" t="s">
        <v>244</v>
      </c>
      <c r="B139" s="45"/>
      <c r="C139" s="46"/>
      <c r="D139" s="46"/>
      <c r="E139" s="39" t="s">
        <v>2189</v>
      </c>
      <c r="F139" s="46"/>
      <c r="G139" s="46"/>
      <c r="H139" s="46"/>
      <c r="I139" s="46"/>
      <c r="J139" s="48"/>
    </row>
    <row r="140" ht="30">
      <c r="A140" s="37" t="s">
        <v>246</v>
      </c>
      <c r="B140" s="45"/>
      <c r="C140" s="46"/>
      <c r="D140" s="46"/>
      <c r="E140" s="49" t="s">
        <v>2190</v>
      </c>
      <c r="F140" s="46"/>
      <c r="G140" s="46"/>
      <c r="H140" s="46"/>
      <c r="I140" s="46"/>
      <c r="J140" s="48"/>
    </row>
    <row r="141" ht="120">
      <c r="A141" s="37" t="s">
        <v>248</v>
      </c>
      <c r="B141" s="45"/>
      <c r="C141" s="46"/>
      <c r="D141" s="46"/>
      <c r="E141" s="39" t="s">
        <v>1191</v>
      </c>
      <c r="F141" s="46"/>
      <c r="G141" s="46"/>
      <c r="H141" s="46"/>
      <c r="I141" s="46"/>
      <c r="J141" s="48"/>
    </row>
    <row r="142" ht="30">
      <c r="A142" s="37" t="s">
        <v>240</v>
      </c>
      <c r="B142" s="37">
        <v>42</v>
      </c>
      <c r="C142" s="38" t="s">
        <v>2108</v>
      </c>
      <c r="D142" s="37" t="s">
        <v>926</v>
      </c>
      <c r="E142" s="39" t="s">
        <v>2010</v>
      </c>
      <c r="F142" s="40" t="s">
        <v>415</v>
      </c>
      <c r="G142" s="41">
        <v>455</v>
      </c>
      <c r="H142" s="42">
        <v>0</v>
      </c>
      <c r="I142" s="43">
        <f>ROUND(G142*H142,P4)</f>
        <v>0</v>
      </c>
      <c r="J142" s="37"/>
      <c r="O142" s="44">
        <f>I142*0.21</f>
        <v>0</v>
      </c>
      <c r="P142">
        <v>3</v>
      </c>
    </row>
    <row r="143" ht="210">
      <c r="A143" s="37" t="s">
        <v>244</v>
      </c>
      <c r="B143" s="45"/>
      <c r="C143" s="46"/>
      <c r="D143" s="46"/>
      <c r="E143" s="39" t="s">
        <v>2191</v>
      </c>
      <c r="F143" s="46"/>
      <c r="G143" s="46"/>
      <c r="H143" s="46"/>
      <c r="I143" s="46"/>
      <c r="J143" s="48"/>
    </row>
    <row r="144" ht="120">
      <c r="A144" s="37" t="s">
        <v>248</v>
      </c>
      <c r="B144" s="45"/>
      <c r="C144" s="46"/>
      <c r="D144" s="46"/>
      <c r="E144" s="39" t="s">
        <v>1191</v>
      </c>
      <c r="F144" s="46"/>
      <c r="G144" s="46"/>
      <c r="H144" s="46"/>
      <c r="I144" s="46"/>
      <c r="J144" s="48"/>
    </row>
    <row r="145">
      <c r="A145" s="31" t="s">
        <v>237</v>
      </c>
      <c r="B145" s="32"/>
      <c r="C145" s="33" t="s">
        <v>402</v>
      </c>
      <c r="D145" s="34"/>
      <c r="E145" s="31" t="s">
        <v>1972</v>
      </c>
      <c r="F145" s="34"/>
      <c r="G145" s="34"/>
      <c r="H145" s="34"/>
      <c r="I145" s="35">
        <f>SUMIFS(I146:I151,A146:A151,"P")</f>
        <v>0</v>
      </c>
      <c r="J145" s="36"/>
    </row>
    <row r="146">
      <c r="A146" s="37" t="s">
        <v>240</v>
      </c>
      <c r="B146" s="37">
        <v>43</v>
      </c>
      <c r="C146" s="38" t="s">
        <v>1973</v>
      </c>
      <c r="D146" s="37" t="s">
        <v>245</v>
      </c>
      <c r="E146" s="39" t="s">
        <v>1974</v>
      </c>
      <c r="F146" s="40" t="s">
        <v>1975</v>
      </c>
      <c r="G146" s="41">
        <v>145</v>
      </c>
      <c r="H146" s="42">
        <v>0</v>
      </c>
      <c r="I146" s="43">
        <f>ROUND(G146*H146,P4)</f>
        <v>0</v>
      </c>
      <c r="J146" s="37"/>
      <c r="O146" s="44">
        <f>I146*0.21</f>
        <v>0</v>
      </c>
      <c r="P146">
        <v>3</v>
      </c>
    </row>
    <row r="147" ht="409.5">
      <c r="A147" s="37" t="s">
        <v>244</v>
      </c>
      <c r="B147" s="45"/>
      <c r="C147" s="46"/>
      <c r="D147" s="46"/>
      <c r="E147" s="39" t="s">
        <v>2192</v>
      </c>
      <c r="F147" s="46"/>
      <c r="G147" s="46"/>
      <c r="H147" s="46"/>
      <c r="I147" s="46"/>
      <c r="J147" s="48"/>
    </row>
    <row r="148" ht="90">
      <c r="A148" s="37" t="s">
        <v>248</v>
      </c>
      <c r="B148" s="45"/>
      <c r="C148" s="46"/>
      <c r="D148" s="46"/>
      <c r="E148" s="39" t="s">
        <v>1977</v>
      </c>
      <c r="F148" s="46"/>
      <c r="G148" s="46"/>
      <c r="H148" s="46"/>
      <c r="I148" s="46"/>
      <c r="J148" s="48"/>
    </row>
    <row r="149">
      <c r="A149" s="37" t="s">
        <v>240</v>
      </c>
      <c r="B149" s="37">
        <v>44</v>
      </c>
      <c r="C149" s="38" t="s">
        <v>2114</v>
      </c>
      <c r="D149" s="37" t="s">
        <v>245</v>
      </c>
      <c r="E149" s="39" t="s">
        <v>2115</v>
      </c>
      <c r="F149" s="40" t="s">
        <v>339</v>
      </c>
      <c r="G149" s="41">
        <v>1.8</v>
      </c>
      <c r="H149" s="42">
        <v>0</v>
      </c>
      <c r="I149" s="43">
        <f>ROUND(G149*H149,P4)</f>
        <v>0</v>
      </c>
      <c r="J149" s="37"/>
      <c r="O149" s="44">
        <f>I149*0.21</f>
        <v>0</v>
      </c>
      <c r="P149">
        <v>3</v>
      </c>
    </row>
    <row r="150" ht="315">
      <c r="A150" s="37" t="s">
        <v>244</v>
      </c>
      <c r="B150" s="45"/>
      <c r="C150" s="46"/>
      <c r="D150" s="46"/>
      <c r="E150" s="39" t="s">
        <v>2116</v>
      </c>
      <c r="F150" s="46"/>
      <c r="G150" s="46"/>
      <c r="H150" s="46"/>
      <c r="I150" s="46"/>
      <c r="J150" s="48"/>
    </row>
    <row r="151" ht="345">
      <c r="A151" s="37" t="s">
        <v>248</v>
      </c>
      <c r="B151" s="45"/>
      <c r="C151" s="46"/>
      <c r="D151" s="46"/>
      <c r="E151" s="39" t="s">
        <v>2117</v>
      </c>
      <c r="F151" s="46"/>
      <c r="G151" s="46"/>
      <c r="H151" s="46"/>
      <c r="I151" s="46"/>
      <c r="J151" s="48"/>
    </row>
    <row r="152">
      <c r="A152" s="31" t="s">
        <v>237</v>
      </c>
      <c r="B152" s="32"/>
      <c r="C152" s="33" t="s">
        <v>926</v>
      </c>
      <c r="D152" s="34"/>
      <c r="E152" s="31" t="s">
        <v>2120</v>
      </c>
      <c r="F152" s="34"/>
      <c r="G152" s="34"/>
      <c r="H152" s="34"/>
      <c r="I152" s="35">
        <f>SUMIFS(I153:I158,A153:A158,"P")</f>
        <v>0</v>
      </c>
      <c r="J152" s="36"/>
    </row>
    <row r="153">
      <c r="A153" s="37" t="s">
        <v>240</v>
      </c>
      <c r="B153" s="37">
        <v>45</v>
      </c>
      <c r="C153" s="38" t="s">
        <v>2121</v>
      </c>
      <c r="D153" s="37" t="s">
        <v>245</v>
      </c>
      <c r="E153" s="39" t="s">
        <v>2122</v>
      </c>
      <c r="F153" s="40" t="s">
        <v>339</v>
      </c>
      <c r="G153" s="41">
        <v>8</v>
      </c>
      <c r="H153" s="42">
        <v>0</v>
      </c>
      <c r="I153" s="43">
        <f>ROUND(G153*H153,P4)</f>
        <v>0</v>
      </c>
      <c r="J153" s="37"/>
      <c r="O153" s="44">
        <f>I153*0.21</f>
        <v>0</v>
      </c>
      <c r="P153">
        <v>3</v>
      </c>
    </row>
    <row r="154" ht="405">
      <c r="A154" s="37" t="s">
        <v>244</v>
      </c>
      <c r="B154" s="45"/>
      <c r="C154" s="46"/>
      <c r="D154" s="46"/>
      <c r="E154" s="39" t="s">
        <v>2123</v>
      </c>
      <c r="F154" s="46"/>
      <c r="G154" s="46"/>
      <c r="H154" s="46"/>
      <c r="I154" s="46"/>
      <c r="J154" s="48"/>
    </row>
    <row r="155" ht="409.5">
      <c r="A155" s="37" t="s">
        <v>248</v>
      </c>
      <c r="B155" s="45"/>
      <c r="C155" s="46"/>
      <c r="D155" s="46"/>
      <c r="E155" s="39" t="s">
        <v>2076</v>
      </c>
      <c r="F155" s="46"/>
      <c r="G155" s="46"/>
      <c r="H155" s="46"/>
      <c r="I155" s="46"/>
      <c r="J155" s="48"/>
    </row>
    <row r="156">
      <c r="A156" s="37" t="s">
        <v>240</v>
      </c>
      <c r="B156" s="37">
        <v>46</v>
      </c>
      <c r="C156" s="38" t="s">
        <v>2124</v>
      </c>
      <c r="D156" s="37" t="s">
        <v>245</v>
      </c>
      <c r="E156" s="39" t="s">
        <v>2125</v>
      </c>
      <c r="F156" s="40" t="s">
        <v>339</v>
      </c>
      <c r="G156" s="41">
        <v>8</v>
      </c>
      <c r="H156" s="42">
        <v>0</v>
      </c>
      <c r="I156" s="43">
        <f>ROUND(G156*H156,P4)</f>
        <v>0</v>
      </c>
      <c r="J156" s="37"/>
      <c r="O156" s="44">
        <f>I156*0.21</f>
        <v>0</v>
      </c>
      <c r="P156">
        <v>3</v>
      </c>
    </row>
    <row r="157" ht="135">
      <c r="A157" s="37" t="s">
        <v>244</v>
      </c>
      <c r="B157" s="45"/>
      <c r="C157" s="46"/>
      <c r="D157" s="46"/>
      <c r="E157" s="39" t="s">
        <v>2126</v>
      </c>
      <c r="F157" s="46"/>
      <c r="G157" s="46"/>
      <c r="H157" s="46"/>
      <c r="I157" s="46"/>
      <c r="J157" s="48"/>
    </row>
    <row r="158" ht="150">
      <c r="A158" s="37" t="s">
        <v>248</v>
      </c>
      <c r="B158" s="45"/>
      <c r="C158" s="46"/>
      <c r="D158" s="46"/>
      <c r="E158" s="39" t="s">
        <v>2127</v>
      </c>
      <c r="F158" s="46"/>
      <c r="G158" s="46"/>
      <c r="H158" s="46"/>
      <c r="I158" s="46"/>
      <c r="J158" s="48"/>
    </row>
    <row r="159">
      <c r="A159" s="31" t="s">
        <v>237</v>
      </c>
      <c r="B159" s="32"/>
      <c r="C159" s="33" t="s">
        <v>1982</v>
      </c>
      <c r="D159" s="34"/>
      <c r="E159" s="31" t="s">
        <v>1983</v>
      </c>
      <c r="F159" s="34"/>
      <c r="G159" s="34"/>
      <c r="H159" s="34"/>
      <c r="I159" s="35">
        <f>SUMIFS(I160:I162,A160:A162,"P")</f>
        <v>0</v>
      </c>
      <c r="J159" s="36"/>
    </row>
    <row r="160" ht="30">
      <c r="A160" s="37" t="s">
        <v>240</v>
      </c>
      <c r="B160" s="37">
        <v>47</v>
      </c>
      <c r="C160" s="38" t="s">
        <v>2128</v>
      </c>
      <c r="D160" s="37" t="s">
        <v>245</v>
      </c>
      <c r="E160" s="39" t="s">
        <v>2129</v>
      </c>
      <c r="F160" s="40" t="s">
        <v>415</v>
      </c>
      <c r="G160" s="41">
        <v>891</v>
      </c>
      <c r="H160" s="42">
        <v>0</v>
      </c>
      <c r="I160" s="43">
        <f>ROUND(G160*H160,P4)</f>
        <v>0</v>
      </c>
      <c r="J160" s="37"/>
      <c r="O160" s="44">
        <f>I160*0.21</f>
        <v>0</v>
      </c>
      <c r="P160">
        <v>3</v>
      </c>
    </row>
    <row r="161" ht="409.5">
      <c r="A161" s="37" t="s">
        <v>244</v>
      </c>
      <c r="B161" s="45"/>
      <c r="C161" s="46"/>
      <c r="D161" s="46"/>
      <c r="E161" s="39" t="s">
        <v>2193</v>
      </c>
      <c r="F161" s="46"/>
      <c r="G161" s="46"/>
      <c r="H161" s="46"/>
      <c r="I161" s="46"/>
      <c r="J161" s="48"/>
    </row>
    <row r="162" ht="165">
      <c r="A162" s="37" t="s">
        <v>248</v>
      </c>
      <c r="B162" s="45"/>
      <c r="C162" s="46"/>
      <c r="D162" s="46"/>
      <c r="E162" s="39" t="s">
        <v>2131</v>
      </c>
      <c r="F162" s="46"/>
      <c r="G162" s="46"/>
      <c r="H162" s="46"/>
      <c r="I162" s="46"/>
      <c r="J162" s="48"/>
    </row>
    <row r="163">
      <c r="A163" s="31" t="s">
        <v>237</v>
      </c>
      <c r="B163" s="32"/>
      <c r="C163" s="33" t="s">
        <v>2013</v>
      </c>
      <c r="D163" s="34"/>
      <c r="E163" s="31" t="s">
        <v>2014</v>
      </c>
      <c r="F163" s="34"/>
      <c r="G163" s="34"/>
      <c r="H163" s="34"/>
      <c r="I163" s="35">
        <f>SUMIFS(I164:I167,A164:A167,"P")</f>
        <v>0</v>
      </c>
      <c r="J163" s="36"/>
    </row>
    <row r="164">
      <c r="A164" s="37" t="s">
        <v>240</v>
      </c>
      <c r="B164" s="37">
        <v>48</v>
      </c>
      <c r="C164" s="38" t="s">
        <v>2015</v>
      </c>
      <c r="D164" s="37" t="s">
        <v>245</v>
      </c>
      <c r="E164" s="39" t="s">
        <v>2016</v>
      </c>
      <c r="F164" s="40" t="s">
        <v>415</v>
      </c>
      <c r="G164" s="41">
        <v>433.13</v>
      </c>
      <c r="H164" s="42">
        <v>0</v>
      </c>
      <c r="I164" s="43">
        <f>ROUND(G164*H164,P4)</f>
        <v>0</v>
      </c>
      <c r="J164" s="37"/>
      <c r="O164" s="44">
        <f>I164*0.21</f>
        <v>0</v>
      </c>
      <c r="P164">
        <v>3</v>
      </c>
    </row>
    <row r="165" ht="375">
      <c r="A165" s="37" t="s">
        <v>244</v>
      </c>
      <c r="B165" s="45"/>
      <c r="C165" s="46"/>
      <c r="D165" s="46"/>
      <c r="E165" s="39" t="s">
        <v>2194</v>
      </c>
      <c r="F165" s="46"/>
      <c r="G165" s="46"/>
      <c r="H165" s="46"/>
      <c r="I165" s="46"/>
      <c r="J165" s="48"/>
    </row>
    <row r="166" ht="30">
      <c r="A166" s="37" t="s">
        <v>246</v>
      </c>
      <c r="B166" s="45"/>
      <c r="C166" s="46"/>
      <c r="D166" s="46"/>
      <c r="E166" s="49" t="s">
        <v>2195</v>
      </c>
      <c r="F166" s="46"/>
      <c r="G166" s="46"/>
      <c r="H166" s="46"/>
      <c r="I166" s="46"/>
      <c r="J166" s="48"/>
    </row>
    <row r="167" ht="120">
      <c r="A167" s="37" t="s">
        <v>248</v>
      </c>
      <c r="B167" s="45"/>
      <c r="C167" s="46"/>
      <c r="D167" s="46"/>
      <c r="E167" s="39" t="s">
        <v>2018</v>
      </c>
      <c r="F167" s="46"/>
      <c r="G167" s="46"/>
      <c r="H167" s="46"/>
      <c r="I167" s="46"/>
      <c r="J167" s="48"/>
    </row>
    <row r="168">
      <c r="A168" s="31" t="s">
        <v>237</v>
      </c>
      <c r="B168" s="32"/>
      <c r="C168" s="33" t="s">
        <v>1210</v>
      </c>
      <c r="D168" s="34"/>
      <c r="E168" s="31" t="s">
        <v>2133</v>
      </c>
      <c r="F168" s="34"/>
      <c r="G168" s="34"/>
      <c r="H168" s="34"/>
      <c r="I168" s="35">
        <f>SUMIFS(I169:I177,A169:A177,"P")</f>
        <v>0</v>
      </c>
      <c r="J168" s="36"/>
    </row>
    <row r="169">
      <c r="A169" s="37" t="s">
        <v>240</v>
      </c>
      <c r="B169" s="37">
        <v>49</v>
      </c>
      <c r="C169" s="38" t="s">
        <v>2134</v>
      </c>
      <c r="D169" s="37" t="s">
        <v>245</v>
      </c>
      <c r="E169" s="39" t="s">
        <v>2135</v>
      </c>
      <c r="F169" s="40" t="s">
        <v>243</v>
      </c>
      <c r="G169" s="41">
        <v>7</v>
      </c>
      <c r="H169" s="42">
        <v>0</v>
      </c>
      <c r="I169" s="43">
        <f>ROUND(G169*H169,P4)</f>
        <v>0</v>
      </c>
      <c r="J169" s="37"/>
      <c r="O169" s="44">
        <f>I169*0.21</f>
        <v>0</v>
      </c>
      <c r="P169">
        <v>3</v>
      </c>
    </row>
    <row r="170" ht="150">
      <c r="A170" s="37" t="s">
        <v>244</v>
      </c>
      <c r="B170" s="45"/>
      <c r="C170" s="46"/>
      <c r="D170" s="46"/>
      <c r="E170" s="39" t="s">
        <v>2136</v>
      </c>
      <c r="F170" s="46"/>
      <c r="G170" s="46"/>
      <c r="H170" s="46"/>
      <c r="I170" s="46"/>
      <c r="J170" s="48"/>
    </row>
    <row r="171" ht="120">
      <c r="A171" s="37" t="s">
        <v>248</v>
      </c>
      <c r="B171" s="45"/>
      <c r="C171" s="46"/>
      <c r="D171" s="46"/>
      <c r="E171" s="39" t="s">
        <v>2137</v>
      </c>
      <c r="F171" s="46"/>
      <c r="G171" s="46"/>
      <c r="H171" s="46"/>
      <c r="I171" s="46"/>
      <c r="J171" s="48"/>
    </row>
    <row r="172">
      <c r="A172" s="37" t="s">
        <v>240</v>
      </c>
      <c r="B172" s="37">
        <v>50</v>
      </c>
      <c r="C172" s="38" t="s">
        <v>2138</v>
      </c>
      <c r="D172" s="37" t="s">
        <v>245</v>
      </c>
      <c r="E172" s="39" t="s">
        <v>2139</v>
      </c>
      <c r="F172" s="40" t="s">
        <v>243</v>
      </c>
      <c r="G172" s="41">
        <v>3</v>
      </c>
      <c r="H172" s="42">
        <v>0</v>
      </c>
      <c r="I172" s="43">
        <f>ROUND(G172*H172,P4)</f>
        <v>0</v>
      </c>
      <c r="J172" s="37"/>
      <c r="O172" s="44">
        <f>I172*0.21</f>
        <v>0</v>
      </c>
      <c r="P172">
        <v>3</v>
      </c>
    </row>
    <row r="173" ht="195">
      <c r="A173" s="37" t="s">
        <v>244</v>
      </c>
      <c r="B173" s="45"/>
      <c r="C173" s="46"/>
      <c r="D173" s="46"/>
      <c r="E173" s="39" t="s">
        <v>2140</v>
      </c>
      <c r="F173" s="46"/>
      <c r="G173" s="46"/>
      <c r="H173" s="46"/>
      <c r="I173" s="46"/>
      <c r="J173" s="48"/>
    </row>
    <row r="174" ht="225">
      <c r="A174" s="37" t="s">
        <v>248</v>
      </c>
      <c r="B174" s="45"/>
      <c r="C174" s="46"/>
      <c r="D174" s="46"/>
      <c r="E174" s="39" t="s">
        <v>2141</v>
      </c>
      <c r="F174" s="46"/>
      <c r="G174" s="46"/>
      <c r="H174" s="46"/>
      <c r="I174" s="46"/>
      <c r="J174" s="48"/>
    </row>
    <row r="175">
      <c r="A175" s="37" t="s">
        <v>240</v>
      </c>
      <c r="B175" s="37">
        <v>51</v>
      </c>
      <c r="C175" s="38" t="s">
        <v>2142</v>
      </c>
      <c r="D175" s="37" t="s">
        <v>245</v>
      </c>
      <c r="E175" s="39" t="s">
        <v>2143</v>
      </c>
      <c r="F175" s="40" t="s">
        <v>243</v>
      </c>
      <c r="G175" s="41">
        <v>2</v>
      </c>
      <c r="H175" s="42">
        <v>0</v>
      </c>
      <c r="I175" s="43">
        <f>ROUND(G175*H175,P4)</f>
        <v>0</v>
      </c>
      <c r="J175" s="37"/>
      <c r="O175" s="44">
        <f>I175*0.21</f>
        <v>0</v>
      </c>
      <c r="P175">
        <v>3</v>
      </c>
    </row>
    <row r="176" ht="60">
      <c r="A176" s="37" t="s">
        <v>244</v>
      </c>
      <c r="B176" s="45"/>
      <c r="C176" s="46"/>
      <c r="D176" s="46"/>
      <c r="E176" s="39" t="s">
        <v>2144</v>
      </c>
      <c r="F176" s="46"/>
      <c r="G176" s="46"/>
      <c r="H176" s="46"/>
      <c r="I176" s="46"/>
      <c r="J176" s="48"/>
    </row>
    <row r="177" ht="60">
      <c r="A177" s="37" t="s">
        <v>248</v>
      </c>
      <c r="B177" s="45"/>
      <c r="C177" s="46"/>
      <c r="D177" s="46"/>
      <c r="E177" s="39" t="s">
        <v>2145</v>
      </c>
      <c r="F177" s="46"/>
      <c r="G177" s="46"/>
      <c r="H177" s="46"/>
      <c r="I177" s="46"/>
      <c r="J177" s="48"/>
    </row>
    <row r="178">
      <c r="A178" s="31" t="s">
        <v>237</v>
      </c>
      <c r="B178" s="32"/>
      <c r="C178" s="33" t="s">
        <v>1213</v>
      </c>
      <c r="D178" s="34"/>
      <c r="E178" s="31" t="s">
        <v>1988</v>
      </c>
      <c r="F178" s="34"/>
      <c r="G178" s="34"/>
      <c r="H178" s="34"/>
      <c r="I178" s="35">
        <f>SUMIFS(I179:I187,A179:A187,"P")</f>
        <v>0</v>
      </c>
      <c r="J178" s="36"/>
    </row>
    <row r="179">
      <c r="A179" s="37" t="s">
        <v>240</v>
      </c>
      <c r="B179" s="37">
        <v>52</v>
      </c>
      <c r="C179" s="38" t="s">
        <v>2146</v>
      </c>
      <c r="D179" s="37" t="s">
        <v>245</v>
      </c>
      <c r="E179" s="39" t="s">
        <v>2147</v>
      </c>
      <c r="F179" s="40" t="s">
        <v>354</v>
      </c>
      <c r="G179" s="41">
        <v>66</v>
      </c>
      <c r="H179" s="42">
        <v>0</v>
      </c>
      <c r="I179" s="43">
        <f>ROUND(G179*H179,P4)</f>
        <v>0</v>
      </c>
      <c r="J179" s="37"/>
      <c r="O179" s="44">
        <f>I179*0.21</f>
        <v>0</v>
      </c>
      <c r="P179">
        <v>3</v>
      </c>
    </row>
    <row r="180" ht="120">
      <c r="A180" s="37" t="s">
        <v>244</v>
      </c>
      <c r="B180" s="45"/>
      <c r="C180" s="46"/>
      <c r="D180" s="46"/>
      <c r="E180" s="39" t="s">
        <v>2148</v>
      </c>
      <c r="F180" s="46"/>
      <c r="G180" s="46"/>
      <c r="H180" s="46"/>
      <c r="I180" s="46"/>
      <c r="J180" s="48"/>
    </row>
    <row r="181" ht="90">
      <c r="A181" s="37" t="s">
        <v>248</v>
      </c>
      <c r="B181" s="45"/>
      <c r="C181" s="46"/>
      <c r="D181" s="46"/>
      <c r="E181" s="39" t="s">
        <v>2149</v>
      </c>
      <c r="F181" s="46"/>
      <c r="G181" s="46"/>
      <c r="H181" s="46"/>
      <c r="I181" s="46"/>
      <c r="J181" s="48"/>
    </row>
    <row r="182">
      <c r="A182" s="37" t="s">
        <v>240</v>
      </c>
      <c r="B182" s="37">
        <v>53</v>
      </c>
      <c r="C182" s="38" t="s">
        <v>1989</v>
      </c>
      <c r="D182" s="37" t="s">
        <v>245</v>
      </c>
      <c r="E182" s="39" t="s">
        <v>1990</v>
      </c>
      <c r="F182" s="40" t="s">
        <v>1991</v>
      </c>
      <c r="G182" s="41">
        <v>81</v>
      </c>
      <c r="H182" s="42">
        <v>0</v>
      </c>
      <c r="I182" s="43">
        <f>ROUND(G182*H182,P4)</f>
        <v>0</v>
      </c>
      <c r="J182" s="37"/>
      <c r="O182" s="44">
        <f>I182*0.21</f>
        <v>0</v>
      </c>
      <c r="P182">
        <v>3</v>
      </c>
    </row>
    <row r="183" ht="90">
      <c r="A183" s="37" t="s">
        <v>244</v>
      </c>
      <c r="B183" s="45"/>
      <c r="C183" s="46"/>
      <c r="D183" s="46"/>
      <c r="E183" s="39" t="s">
        <v>1992</v>
      </c>
      <c r="F183" s="46"/>
      <c r="G183" s="46"/>
      <c r="H183" s="46"/>
      <c r="I183" s="46"/>
      <c r="J183" s="48"/>
    </row>
    <row r="184" ht="120">
      <c r="A184" s="37" t="s">
        <v>248</v>
      </c>
      <c r="B184" s="45"/>
      <c r="C184" s="46"/>
      <c r="D184" s="46"/>
      <c r="E184" s="39" t="s">
        <v>1191</v>
      </c>
      <c r="F184" s="46"/>
      <c r="G184" s="46"/>
      <c r="H184" s="46"/>
      <c r="I184" s="46"/>
      <c r="J184" s="48"/>
    </row>
    <row r="185">
      <c r="A185" s="37" t="s">
        <v>240</v>
      </c>
      <c r="B185" s="37">
        <v>54</v>
      </c>
      <c r="C185" s="38" t="s">
        <v>1989</v>
      </c>
      <c r="D185" s="37" t="s">
        <v>238</v>
      </c>
      <c r="E185" s="39" t="s">
        <v>1990</v>
      </c>
      <c r="F185" s="40" t="s">
        <v>415</v>
      </c>
      <c r="G185" s="41">
        <v>190</v>
      </c>
      <c r="H185" s="42">
        <v>0</v>
      </c>
      <c r="I185" s="43">
        <f>ROUND(G185*H185,P4)</f>
        <v>0</v>
      </c>
      <c r="J185" s="37"/>
      <c r="O185" s="44">
        <f>I185*0.21</f>
        <v>0</v>
      </c>
      <c r="P185">
        <v>3</v>
      </c>
    </row>
    <row r="186" ht="165">
      <c r="A186" s="37" t="s">
        <v>244</v>
      </c>
      <c r="B186" s="45"/>
      <c r="C186" s="46"/>
      <c r="D186" s="46"/>
      <c r="E186" s="39" t="s">
        <v>2154</v>
      </c>
      <c r="F186" s="46"/>
      <c r="G186" s="46"/>
      <c r="H186" s="46"/>
      <c r="I186" s="46"/>
      <c r="J186" s="48"/>
    </row>
    <row r="187" ht="120">
      <c r="A187" s="37" t="s">
        <v>248</v>
      </c>
      <c r="B187" s="50"/>
      <c r="C187" s="51"/>
      <c r="D187" s="51"/>
      <c r="E187" s="39" t="s">
        <v>1191</v>
      </c>
      <c r="F187" s="51"/>
      <c r="G187" s="51"/>
      <c r="H187" s="51"/>
      <c r="I187" s="51"/>
      <c r="J187" s="52"/>
    </row>
  </sheetData>
  <sheetProtection sheet="1" objects="1" scenarios="1" spinCount="100000" saltValue="7mnG//et6MVp3r2FvqWIpw7rQk23a/UNYEGPZ5amp28cQZGncBiWN+ZCHXts9BaOa4efM1dRgx29JED6gai8cQ==" hashValue="R88ilvs6UthEFp0JD4U+QTqfS1NdqmhQK1ZMPtzqBGebGsJv2g3qAwCzZFEdeTyWgS0Mbsa59NGZHge5ubzxhA=="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2196</v>
      </c>
      <c r="I3" s="25">
        <f>SUMIFS(I10:I194,A10:A194,"SD")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1939</v>
      </c>
      <c r="D5" s="22"/>
      <c r="E5" s="23" t="s">
        <v>56</v>
      </c>
      <c r="F5" s="17"/>
      <c r="G5" s="17"/>
      <c r="H5" s="17"/>
      <c r="I5" s="17"/>
      <c r="J5" s="19"/>
      <c r="O5">
        <v>0.20999999999999999</v>
      </c>
    </row>
    <row r="6" ht="30">
      <c r="A6" s="3" t="s">
        <v>1940</v>
      </c>
      <c r="B6" s="20" t="s">
        <v>225</v>
      </c>
      <c r="C6" s="21" t="s">
        <v>2196</v>
      </c>
      <c r="D6" s="22"/>
      <c r="E6" s="23" t="s">
        <v>70</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655</v>
      </c>
      <c r="D10" s="34"/>
      <c r="E10" s="31" t="s">
        <v>1941</v>
      </c>
      <c r="F10" s="34"/>
      <c r="G10" s="34"/>
      <c r="H10" s="34"/>
      <c r="I10" s="35">
        <f>SUMIFS(I11:I34,A11:A34,"P")</f>
        <v>0</v>
      </c>
      <c r="J10" s="36"/>
    </row>
    <row r="11">
      <c r="A11" s="37" t="s">
        <v>240</v>
      </c>
      <c r="B11" s="37">
        <v>1</v>
      </c>
      <c r="C11" s="38" t="s">
        <v>1942</v>
      </c>
      <c r="D11" s="37" t="s">
        <v>245</v>
      </c>
      <c r="E11" s="39" t="s">
        <v>1943</v>
      </c>
      <c r="F11" s="40" t="s">
        <v>939</v>
      </c>
      <c r="G11" s="41">
        <v>1484</v>
      </c>
      <c r="H11" s="42">
        <v>0</v>
      </c>
      <c r="I11" s="43">
        <f>ROUND(G11*H11,P4)</f>
        <v>0</v>
      </c>
      <c r="J11" s="37"/>
      <c r="O11" s="44">
        <f>I11*0.21</f>
        <v>0</v>
      </c>
      <c r="P11">
        <v>3</v>
      </c>
    </row>
    <row r="12" ht="165">
      <c r="A12" s="37" t="s">
        <v>244</v>
      </c>
      <c r="B12" s="45"/>
      <c r="C12" s="46"/>
      <c r="D12" s="46"/>
      <c r="E12" s="39" t="s">
        <v>1944</v>
      </c>
      <c r="F12" s="46"/>
      <c r="G12" s="46"/>
      <c r="H12" s="46"/>
      <c r="I12" s="46"/>
      <c r="J12" s="48"/>
    </row>
    <row r="13" ht="75">
      <c r="A13" s="37" t="s">
        <v>248</v>
      </c>
      <c r="B13" s="45"/>
      <c r="C13" s="46"/>
      <c r="D13" s="46"/>
      <c r="E13" s="39" t="s">
        <v>1945</v>
      </c>
      <c r="F13" s="46"/>
      <c r="G13" s="46"/>
      <c r="H13" s="46"/>
      <c r="I13" s="46"/>
      <c r="J13" s="48"/>
    </row>
    <row r="14">
      <c r="A14" s="37" t="s">
        <v>240</v>
      </c>
      <c r="B14" s="37">
        <v>2</v>
      </c>
      <c r="C14" s="38" t="s">
        <v>1942</v>
      </c>
      <c r="D14" s="37" t="s">
        <v>238</v>
      </c>
      <c r="E14" s="39" t="s">
        <v>1946</v>
      </c>
      <c r="F14" s="40" t="s">
        <v>939</v>
      </c>
      <c r="G14" s="41">
        <v>130.51499999999999</v>
      </c>
      <c r="H14" s="42">
        <v>0</v>
      </c>
      <c r="I14" s="43">
        <f>ROUND(G14*H14,P4)</f>
        <v>0</v>
      </c>
      <c r="J14" s="37"/>
      <c r="O14" s="44">
        <f>I14*0.21</f>
        <v>0</v>
      </c>
      <c r="P14">
        <v>3</v>
      </c>
    </row>
    <row r="15" ht="135">
      <c r="A15" s="37" t="s">
        <v>244</v>
      </c>
      <c r="B15" s="45"/>
      <c r="C15" s="46"/>
      <c r="D15" s="46"/>
      <c r="E15" s="39" t="s">
        <v>1947</v>
      </c>
      <c r="F15" s="46"/>
      <c r="G15" s="46"/>
      <c r="H15" s="46"/>
      <c r="I15" s="46"/>
      <c r="J15" s="48"/>
    </row>
    <row r="16" ht="75">
      <c r="A16" s="37" t="s">
        <v>248</v>
      </c>
      <c r="B16" s="45"/>
      <c r="C16" s="46"/>
      <c r="D16" s="46"/>
      <c r="E16" s="39" t="s">
        <v>1945</v>
      </c>
      <c r="F16" s="46"/>
      <c r="G16" s="46"/>
      <c r="H16" s="46"/>
      <c r="I16" s="46"/>
      <c r="J16" s="48"/>
    </row>
    <row r="17">
      <c r="A17" s="37" t="s">
        <v>240</v>
      </c>
      <c r="B17" s="37">
        <v>3</v>
      </c>
      <c r="C17" s="38" t="s">
        <v>2025</v>
      </c>
      <c r="D17" s="37" t="s">
        <v>245</v>
      </c>
      <c r="E17" s="39" t="s">
        <v>2026</v>
      </c>
      <c r="F17" s="40" t="s">
        <v>309</v>
      </c>
      <c r="G17" s="41">
        <v>1</v>
      </c>
      <c r="H17" s="42">
        <v>0</v>
      </c>
      <c r="I17" s="43">
        <f>ROUND(G17*H17,P4)</f>
        <v>0</v>
      </c>
      <c r="J17" s="37"/>
      <c r="O17" s="44">
        <f>I17*0.21</f>
        <v>0</v>
      </c>
      <c r="P17">
        <v>3</v>
      </c>
    </row>
    <row r="18" ht="120">
      <c r="A18" s="37" t="s">
        <v>244</v>
      </c>
      <c r="B18" s="45"/>
      <c r="C18" s="46"/>
      <c r="D18" s="46"/>
      <c r="E18" s="39" t="s">
        <v>2027</v>
      </c>
      <c r="F18" s="46"/>
      <c r="G18" s="46"/>
      <c r="H18" s="46"/>
      <c r="I18" s="46"/>
      <c r="J18" s="48"/>
    </row>
    <row r="19" ht="60">
      <c r="A19" s="37" t="s">
        <v>248</v>
      </c>
      <c r="B19" s="45"/>
      <c r="C19" s="46"/>
      <c r="D19" s="46"/>
      <c r="E19" s="39" t="s">
        <v>1825</v>
      </c>
      <c r="F19" s="46"/>
      <c r="G19" s="46"/>
      <c r="H19" s="46"/>
      <c r="I19" s="46"/>
      <c r="J19" s="48"/>
    </row>
    <row r="20">
      <c r="A20" s="37" t="s">
        <v>240</v>
      </c>
      <c r="B20" s="37">
        <v>4</v>
      </c>
      <c r="C20" s="38" t="s">
        <v>1948</v>
      </c>
      <c r="D20" s="37" t="s">
        <v>245</v>
      </c>
      <c r="E20" s="39" t="s">
        <v>1949</v>
      </c>
      <c r="F20" s="40" t="s">
        <v>309</v>
      </c>
      <c r="G20" s="41">
        <v>1</v>
      </c>
      <c r="H20" s="42">
        <v>0</v>
      </c>
      <c r="I20" s="43">
        <f>ROUND(G20*H20,P4)</f>
        <v>0</v>
      </c>
      <c r="J20" s="37"/>
      <c r="O20" s="44">
        <f>I20*0.21</f>
        <v>0</v>
      </c>
      <c r="P20">
        <v>3</v>
      </c>
    </row>
    <row r="21" ht="90">
      <c r="A21" s="37" t="s">
        <v>244</v>
      </c>
      <c r="B21" s="45"/>
      <c r="C21" s="46"/>
      <c r="D21" s="46"/>
      <c r="E21" s="39" t="s">
        <v>1950</v>
      </c>
      <c r="F21" s="46"/>
      <c r="G21" s="46"/>
      <c r="H21" s="46"/>
      <c r="I21" s="46"/>
      <c r="J21" s="48"/>
    </row>
    <row r="22" ht="60">
      <c r="A22" s="37" t="s">
        <v>248</v>
      </c>
      <c r="B22" s="45"/>
      <c r="C22" s="46"/>
      <c r="D22" s="46"/>
      <c r="E22" s="39" t="s">
        <v>1825</v>
      </c>
      <c r="F22" s="46"/>
      <c r="G22" s="46"/>
      <c r="H22" s="46"/>
      <c r="I22" s="46"/>
      <c r="J22" s="48"/>
    </row>
    <row r="23">
      <c r="A23" s="37" t="s">
        <v>240</v>
      </c>
      <c r="B23" s="37">
        <v>5</v>
      </c>
      <c r="C23" s="38" t="s">
        <v>1948</v>
      </c>
      <c r="D23" s="37" t="s">
        <v>238</v>
      </c>
      <c r="E23" s="39" t="s">
        <v>1949</v>
      </c>
      <c r="F23" s="40" t="s">
        <v>309</v>
      </c>
      <c r="G23" s="41">
        <v>1</v>
      </c>
      <c r="H23" s="42">
        <v>0</v>
      </c>
      <c r="I23" s="43">
        <f>ROUND(G23*H23,P4)</f>
        <v>0</v>
      </c>
      <c r="J23" s="37"/>
      <c r="O23" s="44">
        <f>I23*0.21</f>
        <v>0</v>
      </c>
      <c r="P23">
        <v>3</v>
      </c>
    </row>
    <row r="24" ht="90">
      <c r="A24" s="37" t="s">
        <v>244</v>
      </c>
      <c r="B24" s="45"/>
      <c r="C24" s="46"/>
      <c r="D24" s="46"/>
      <c r="E24" s="39" t="s">
        <v>1951</v>
      </c>
      <c r="F24" s="46"/>
      <c r="G24" s="46"/>
      <c r="H24" s="46"/>
      <c r="I24" s="46"/>
      <c r="J24" s="48"/>
    </row>
    <row r="25" ht="60">
      <c r="A25" s="37" t="s">
        <v>248</v>
      </c>
      <c r="B25" s="45"/>
      <c r="C25" s="46"/>
      <c r="D25" s="46"/>
      <c r="E25" s="39" t="s">
        <v>1825</v>
      </c>
      <c r="F25" s="46"/>
      <c r="G25" s="46"/>
      <c r="H25" s="46"/>
      <c r="I25" s="46"/>
      <c r="J25" s="48"/>
    </row>
    <row r="26">
      <c r="A26" s="37" t="s">
        <v>240</v>
      </c>
      <c r="B26" s="37">
        <v>6</v>
      </c>
      <c r="C26" s="38" t="s">
        <v>1948</v>
      </c>
      <c r="D26" s="37" t="s">
        <v>320</v>
      </c>
      <c r="E26" s="39" t="s">
        <v>1949</v>
      </c>
      <c r="F26" s="40" t="s">
        <v>309</v>
      </c>
      <c r="G26" s="41">
        <v>1</v>
      </c>
      <c r="H26" s="42">
        <v>0</v>
      </c>
      <c r="I26" s="43">
        <f>ROUND(G26*H26,P4)</f>
        <v>0</v>
      </c>
      <c r="J26" s="37"/>
      <c r="O26" s="44">
        <f>I26*0.21</f>
        <v>0</v>
      </c>
      <c r="P26">
        <v>3</v>
      </c>
    </row>
    <row r="27" ht="90">
      <c r="A27" s="37" t="s">
        <v>244</v>
      </c>
      <c r="B27" s="45"/>
      <c r="C27" s="46"/>
      <c r="D27" s="46"/>
      <c r="E27" s="39" t="s">
        <v>1997</v>
      </c>
      <c r="F27" s="46"/>
      <c r="G27" s="46"/>
      <c r="H27" s="46"/>
      <c r="I27" s="46"/>
      <c r="J27" s="48"/>
    </row>
    <row r="28" ht="60">
      <c r="A28" s="37" t="s">
        <v>248</v>
      </c>
      <c r="B28" s="45"/>
      <c r="C28" s="46"/>
      <c r="D28" s="46"/>
      <c r="E28" s="39" t="s">
        <v>1825</v>
      </c>
      <c r="F28" s="46"/>
      <c r="G28" s="46"/>
      <c r="H28" s="46"/>
      <c r="I28" s="46"/>
      <c r="J28" s="48"/>
    </row>
    <row r="29">
      <c r="A29" s="37" t="s">
        <v>240</v>
      </c>
      <c r="B29" s="37">
        <v>7</v>
      </c>
      <c r="C29" s="38" t="s">
        <v>1952</v>
      </c>
      <c r="D29" s="37" t="s">
        <v>245</v>
      </c>
      <c r="E29" s="39" t="s">
        <v>1953</v>
      </c>
      <c r="F29" s="40" t="s">
        <v>309</v>
      </c>
      <c r="G29" s="41">
        <v>1</v>
      </c>
      <c r="H29" s="42">
        <v>0</v>
      </c>
      <c r="I29" s="43">
        <f>ROUND(G29*H29,P4)</f>
        <v>0</v>
      </c>
      <c r="J29" s="37"/>
      <c r="O29" s="44">
        <f>I29*0.21</f>
        <v>0</v>
      </c>
      <c r="P29">
        <v>3</v>
      </c>
    </row>
    <row r="30" ht="90">
      <c r="A30" s="37" t="s">
        <v>244</v>
      </c>
      <c r="B30" s="45"/>
      <c r="C30" s="46"/>
      <c r="D30" s="46"/>
      <c r="E30" s="39" t="s">
        <v>1954</v>
      </c>
      <c r="F30" s="46"/>
      <c r="G30" s="46"/>
      <c r="H30" s="46"/>
      <c r="I30" s="46"/>
      <c r="J30" s="48"/>
    </row>
    <row r="31" ht="60">
      <c r="A31" s="37" t="s">
        <v>248</v>
      </c>
      <c r="B31" s="45"/>
      <c r="C31" s="46"/>
      <c r="D31" s="46"/>
      <c r="E31" s="39" t="s">
        <v>1825</v>
      </c>
      <c r="F31" s="46"/>
      <c r="G31" s="46"/>
      <c r="H31" s="46"/>
      <c r="I31" s="46"/>
      <c r="J31" s="48"/>
    </row>
    <row r="32">
      <c r="A32" s="37" t="s">
        <v>240</v>
      </c>
      <c r="B32" s="37">
        <v>8</v>
      </c>
      <c r="C32" s="38" t="s">
        <v>1998</v>
      </c>
      <c r="D32" s="37" t="s">
        <v>245</v>
      </c>
      <c r="E32" s="39" t="s">
        <v>1999</v>
      </c>
      <c r="F32" s="40" t="s">
        <v>309</v>
      </c>
      <c r="G32" s="41">
        <v>1</v>
      </c>
      <c r="H32" s="42">
        <v>0</v>
      </c>
      <c r="I32" s="43">
        <f>ROUND(G32*H32,P4)</f>
        <v>0</v>
      </c>
      <c r="J32" s="37"/>
      <c r="O32" s="44">
        <f>I32*0.21</f>
        <v>0</v>
      </c>
      <c r="P32">
        <v>3</v>
      </c>
    </row>
    <row r="33" ht="120">
      <c r="A33" s="37" t="s">
        <v>244</v>
      </c>
      <c r="B33" s="45"/>
      <c r="C33" s="46"/>
      <c r="D33" s="46"/>
      <c r="E33" s="39" t="s">
        <v>2000</v>
      </c>
      <c r="F33" s="46"/>
      <c r="G33" s="46"/>
      <c r="H33" s="46"/>
      <c r="I33" s="46"/>
      <c r="J33" s="48"/>
    </row>
    <row r="34" ht="60">
      <c r="A34" s="37" t="s">
        <v>248</v>
      </c>
      <c r="B34" s="45"/>
      <c r="C34" s="46"/>
      <c r="D34" s="46"/>
      <c r="E34" s="39" t="s">
        <v>1825</v>
      </c>
      <c r="F34" s="46"/>
      <c r="G34" s="46"/>
      <c r="H34" s="46"/>
      <c r="I34" s="46"/>
      <c r="J34" s="48"/>
    </row>
    <row r="35">
      <c r="A35" s="31" t="s">
        <v>237</v>
      </c>
      <c r="B35" s="32"/>
      <c r="C35" s="33" t="s">
        <v>238</v>
      </c>
      <c r="D35" s="34"/>
      <c r="E35" s="31" t="s">
        <v>336</v>
      </c>
      <c r="F35" s="34"/>
      <c r="G35" s="34"/>
      <c r="H35" s="34"/>
      <c r="I35" s="35">
        <f>SUMIFS(I36:I61,A36:A61,"P")</f>
        <v>0</v>
      </c>
      <c r="J35" s="36"/>
    </row>
    <row r="36">
      <c r="A36" s="37" t="s">
        <v>240</v>
      </c>
      <c r="B36" s="37">
        <v>10</v>
      </c>
      <c r="C36" s="38" t="s">
        <v>954</v>
      </c>
      <c r="D36" s="37" t="s">
        <v>245</v>
      </c>
      <c r="E36" s="39" t="s">
        <v>955</v>
      </c>
      <c r="F36" s="40" t="s">
        <v>415</v>
      </c>
      <c r="G36" s="41">
        <v>11327</v>
      </c>
      <c r="H36" s="42">
        <v>0</v>
      </c>
      <c r="I36" s="43">
        <f>ROUND(G36*H36,P4)</f>
        <v>0</v>
      </c>
      <c r="J36" s="37"/>
      <c r="O36" s="44">
        <f>I36*0.21</f>
        <v>0</v>
      </c>
      <c r="P36">
        <v>3</v>
      </c>
    </row>
    <row r="37" ht="210">
      <c r="A37" s="37" t="s">
        <v>244</v>
      </c>
      <c r="B37" s="45"/>
      <c r="C37" s="46"/>
      <c r="D37" s="46"/>
      <c r="E37" s="39" t="s">
        <v>2197</v>
      </c>
      <c r="F37" s="46"/>
      <c r="G37" s="46"/>
      <c r="H37" s="46"/>
      <c r="I37" s="46"/>
      <c r="J37" s="48"/>
    </row>
    <row r="38" ht="30">
      <c r="A38" s="37" t="s">
        <v>246</v>
      </c>
      <c r="B38" s="45"/>
      <c r="C38" s="46"/>
      <c r="D38" s="46"/>
      <c r="E38" s="49" t="s">
        <v>2198</v>
      </c>
      <c r="F38" s="46"/>
      <c r="G38" s="46"/>
      <c r="H38" s="46"/>
      <c r="I38" s="46"/>
      <c r="J38" s="48"/>
    </row>
    <row r="39" ht="90">
      <c r="A39" s="37" t="s">
        <v>248</v>
      </c>
      <c r="B39" s="45"/>
      <c r="C39" s="46"/>
      <c r="D39" s="46"/>
      <c r="E39" s="39" t="s">
        <v>957</v>
      </c>
      <c r="F39" s="46"/>
      <c r="G39" s="46"/>
      <c r="H39" s="46"/>
      <c r="I39" s="46"/>
      <c r="J39" s="48"/>
    </row>
    <row r="40">
      <c r="A40" s="37" t="s">
        <v>240</v>
      </c>
      <c r="B40" s="37">
        <v>11</v>
      </c>
      <c r="C40" s="38" t="s">
        <v>1957</v>
      </c>
      <c r="D40" s="37" t="s">
        <v>245</v>
      </c>
      <c r="E40" s="39" t="s">
        <v>1958</v>
      </c>
      <c r="F40" s="40" t="s">
        <v>243</v>
      </c>
      <c r="G40" s="41">
        <v>1</v>
      </c>
      <c r="H40" s="42">
        <v>0</v>
      </c>
      <c r="I40" s="43">
        <f>ROUND(G40*H40,P4)</f>
        <v>0</v>
      </c>
      <c r="J40" s="37"/>
      <c r="O40" s="44">
        <f>I40*0.21</f>
        <v>0</v>
      </c>
      <c r="P40">
        <v>3</v>
      </c>
    </row>
    <row r="41" ht="105">
      <c r="A41" s="37" t="s">
        <v>244</v>
      </c>
      <c r="B41" s="45"/>
      <c r="C41" s="46"/>
      <c r="D41" s="46"/>
      <c r="E41" s="39" t="s">
        <v>1959</v>
      </c>
      <c r="F41" s="46"/>
      <c r="G41" s="46"/>
      <c r="H41" s="46"/>
      <c r="I41" s="46"/>
      <c r="J41" s="48"/>
    </row>
    <row r="42" ht="90">
      <c r="A42" s="37" t="s">
        <v>248</v>
      </c>
      <c r="B42" s="45"/>
      <c r="C42" s="46"/>
      <c r="D42" s="46"/>
      <c r="E42" s="39" t="s">
        <v>1960</v>
      </c>
      <c r="F42" s="46"/>
      <c r="G42" s="46"/>
      <c r="H42" s="46"/>
      <c r="I42" s="46"/>
      <c r="J42" s="48"/>
    </row>
    <row r="43">
      <c r="A43" s="37" t="s">
        <v>240</v>
      </c>
      <c r="B43" s="37">
        <v>12</v>
      </c>
      <c r="C43" s="38" t="s">
        <v>1961</v>
      </c>
      <c r="D43" s="37" t="s">
        <v>245</v>
      </c>
      <c r="E43" s="39" t="s">
        <v>1962</v>
      </c>
      <c r="F43" s="40" t="s">
        <v>243</v>
      </c>
      <c r="G43" s="41">
        <v>114</v>
      </c>
      <c r="H43" s="42">
        <v>0</v>
      </c>
      <c r="I43" s="43">
        <f>ROUND(G43*H43,P4)</f>
        <v>0</v>
      </c>
      <c r="J43" s="37"/>
      <c r="O43" s="44">
        <f>I43*0.21</f>
        <v>0</v>
      </c>
      <c r="P43">
        <v>3</v>
      </c>
    </row>
    <row r="44" ht="105">
      <c r="A44" s="37" t="s">
        <v>244</v>
      </c>
      <c r="B44" s="45"/>
      <c r="C44" s="46"/>
      <c r="D44" s="46"/>
      <c r="E44" s="39" t="s">
        <v>1963</v>
      </c>
      <c r="F44" s="46"/>
      <c r="G44" s="46"/>
      <c r="H44" s="46"/>
      <c r="I44" s="46"/>
      <c r="J44" s="48"/>
    </row>
    <row r="45" ht="150">
      <c r="A45" s="37" t="s">
        <v>248</v>
      </c>
      <c r="B45" s="45"/>
      <c r="C45" s="46"/>
      <c r="D45" s="46"/>
      <c r="E45" s="39" t="s">
        <v>1964</v>
      </c>
      <c r="F45" s="46"/>
      <c r="G45" s="46"/>
      <c r="H45" s="46"/>
      <c r="I45" s="46"/>
      <c r="J45" s="48"/>
    </row>
    <row r="46">
      <c r="A46" s="37" t="s">
        <v>240</v>
      </c>
      <c r="B46" s="37">
        <v>13</v>
      </c>
      <c r="C46" s="38" t="s">
        <v>2030</v>
      </c>
      <c r="D46" s="37" t="s">
        <v>245</v>
      </c>
      <c r="E46" s="39" t="s">
        <v>2031</v>
      </c>
      <c r="F46" s="40" t="s">
        <v>243</v>
      </c>
      <c r="G46" s="41">
        <v>30</v>
      </c>
      <c r="H46" s="42">
        <v>0</v>
      </c>
      <c r="I46" s="43">
        <f>ROUND(G46*H46,P4)</f>
        <v>0</v>
      </c>
      <c r="J46" s="37"/>
      <c r="O46" s="44">
        <f>I46*0.21</f>
        <v>0</v>
      </c>
      <c r="P46">
        <v>3</v>
      </c>
    </row>
    <row r="47" ht="180">
      <c r="A47" s="37" t="s">
        <v>244</v>
      </c>
      <c r="B47" s="45"/>
      <c r="C47" s="46"/>
      <c r="D47" s="46"/>
      <c r="E47" s="39" t="s">
        <v>2032</v>
      </c>
      <c r="F47" s="46"/>
      <c r="G47" s="46"/>
      <c r="H47" s="46"/>
      <c r="I47" s="46"/>
      <c r="J47" s="48"/>
    </row>
    <row r="48" ht="195">
      <c r="A48" s="37" t="s">
        <v>248</v>
      </c>
      <c r="B48" s="45"/>
      <c r="C48" s="46"/>
      <c r="D48" s="46"/>
      <c r="E48" s="39" t="s">
        <v>2033</v>
      </c>
      <c r="F48" s="46"/>
      <c r="G48" s="46"/>
      <c r="H48" s="46"/>
      <c r="I48" s="46"/>
      <c r="J48" s="48"/>
    </row>
    <row r="49">
      <c r="A49" s="37" t="s">
        <v>240</v>
      </c>
      <c r="B49" s="37">
        <v>14</v>
      </c>
      <c r="C49" s="38" t="s">
        <v>2034</v>
      </c>
      <c r="D49" s="37" t="s">
        <v>245</v>
      </c>
      <c r="E49" s="39" t="s">
        <v>2035</v>
      </c>
      <c r="F49" s="40" t="s">
        <v>243</v>
      </c>
      <c r="G49" s="41">
        <v>30</v>
      </c>
      <c r="H49" s="42">
        <v>0</v>
      </c>
      <c r="I49" s="43">
        <f>ROUND(G49*H49,P4)</f>
        <v>0</v>
      </c>
      <c r="J49" s="37"/>
      <c r="O49" s="44">
        <f>I49*0.21</f>
        <v>0</v>
      </c>
      <c r="P49">
        <v>3</v>
      </c>
    </row>
    <row r="50" ht="135">
      <c r="A50" s="37" t="s">
        <v>244</v>
      </c>
      <c r="B50" s="45"/>
      <c r="C50" s="46"/>
      <c r="D50" s="46"/>
      <c r="E50" s="39" t="s">
        <v>2036</v>
      </c>
      <c r="F50" s="46"/>
      <c r="G50" s="46"/>
      <c r="H50" s="46"/>
      <c r="I50" s="46"/>
      <c r="J50" s="48"/>
    </row>
    <row r="51" ht="180">
      <c r="A51" s="37" t="s">
        <v>248</v>
      </c>
      <c r="B51" s="45"/>
      <c r="C51" s="46"/>
      <c r="D51" s="46"/>
      <c r="E51" s="39" t="s">
        <v>2037</v>
      </c>
      <c r="F51" s="46"/>
      <c r="G51" s="46"/>
      <c r="H51" s="46"/>
      <c r="I51" s="46"/>
      <c r="J51" s="48"/>
    </row>
    <row r="52">
      <c r="A52" s="37" t="s">
        <v>240</v>
      </c>
      <c r="B52" s="37">
        <v>15</v>
      </c>
      <c r="C52" s="38" t="s">
        <v>2049</v>
      </c>
      <c r="D52" s="37" t="s">
        <v>245</v>
      </c>
      <c r="E52" s="39" t="s">
        <v>2050</v>
      </c>
      <c r="F52" s="40" t="s">
        <v>354</v>
      </c>
      <c r="G52" s="41">
        <v>30</v>
      </c>
      <c r="H52" s="42">
        <v>0</v>
      </c>
      <c r="I52" s="43">
        <f>ROUND(G52*H52,P4)</f>
        <v>0</v>
      </c>
      <c r="J52" s="37"/>
      <c r="O52" s="44">
        <f>I52*0.21</f>
        <v>0</v>
      </c>
      <c r="P52">
        <v>3</v>
      </c>
    </row>
    <row r="53" ht="285">
      <c r="A53" s="37" t="s">
        <v>244</v>
      </c>
      <c r="B53" s="45"/>
      <c r="C53" s="46"/>
      <c r="D53" s="46"/>
      <c r="E53" s="39" t="s">
        <v>2051</v>
      </c>
      <c r="F53" s="46"/>
      <c r="G53" s="46"/>
      <c r="H53" s="46"/>
      <c r="I53" s="46"/>
      <c r="J53" s="48"/>
    </row>
    <row r="54" ht="330">
      <c r="A54" s="37" t="s">
        <v>248</v>
      </c>
      <c r="B54" s="45"/>
      <c r="C54" s="46"/>
      <c r="D54" s="46"/>
      <c r="E54" s="39" t="s">
        <v>347</v>
      </c>
      <c r="F54" s="46"/>
      <c r="G54" s="46"/>
      <c r="H54" s="46"/>
      <c r="I54" s="46"/>
      <c r="J54" s="48"/>
    </row>
    <row r="55">
      <c r="A55" s="37" t="s">
        <v>240</v>
      </c>
      <c r="B55" s="37">
        <v>16</v>
      </c>
      <c r="C55" s="38" t="s">
        <v>2162</v>
      </c>
      <c r="D55" s="37" t="s">
        <v>245</v>
      </c>
      <c r="E55" s="39" t="s">
        <v>1966</v>
      </c>
      <c r="F55" s="40" t="s">
        <v>339</v>
      </c>
      <c r="G55" s="41">
        <v>712</v>
      </c>
      <c r="H55" s="42">
        <v>0</v>
      </c>
      <c r="I55" s="43">
        <f>ROUND(G55*H55,P4)</f>
        <v>0</v>
      </c>
      <c r="J55" s="37"/>
      <c r="O55" s="44">
        <f>I55*0.21</f>
        <v>0</v>
      </c>
      <c r="P55">
        <v>3</v>
      </c>
    </row>
    <row r="56" ht="409.5">
      <c r="A56" s="37" t="s">
        <v>244</v>
      </c>
      <c r="B56" s="45"/>
      <c r="C56" s="46"/>
      <c r="D56" s="46"/>
      <c r="E56" s="39" t="s">
        <v>2199</v>
      </c>
      <c r="F56" s="46"/>
      <c r="G56" s="46"/>
      <c r="H56" s="46"/>
      <c r="I56" s="46"/>
      <c r="J56" s="48"/>
    </row>
    <row r="57" ht="30">
      <c r="A57" s="37" t="s">
        <v>246</v>
      </c>
      <c r="B57" s="45"/>
      <c r="C57" s="46"/>
      <c r="D57" s="46"/>
      <c r="E57" s="49" t="s">
        <v>2200</v>
      </c>
      <c r="F57" s="46"/>
      <c r="G57" s="46"/>
      <c r="H57" s="46"/>
      <c r="I57" s="46"/>
      <c r="J57" s="48"/>
    </row>
    <row r="58" ht="120">
      <c r="A58" s="37" t="s">
        <v>248</v>
      </c>
      <c r="B58" s="45"/>
      <c r="C58" s="46"/>
      <c r="D58" s="46"/>
      <c r="E58" s="39" t="s">
        <v>1191</v>
      </c>
      <c r="F58" s="46"/>
      <c r="G58" s="46"/>
      <c r="H58" s="46"/>
      <c r="I58" s="46"/>
      <c r="J58" s="48"/>
    </row>
    <row r="59">
      <c r="A59" s="37" t="s">
        <v>240</v>
      </c>
      <c r="B59" s="37">
        <v>17</v>
      </c>
      <c r="C59" s="38" t="s">
        <v>2162</v>
      </c>
      <c r="D59" s="37" t="s">
        <v>238</v>
      </c>
      <c r="E59" s="39" t="s">
        <v>1966</v>
      </c>
      <c r="F59" s="40" t="s">
        <v>339</v>
      </c>
      <c r="G59" s="41">
        <v>30</v>
      </c>
      <c r="H59" s="42">
        <v>0</v>
      </c>
      <c r="I59" s="43">
        <f>ROUND(G59*H59,P4)</f>
        <v>0</v>
      </c>
      <c r="J59" s="37"/>
      <c r="O59" s="44">
        <f>I59*0.21</f>
        <v>0</v>
      </c>
      <c r="P59">
        <v>3</v>
      </c>
    </row>
    <row r="60" ht="409.5">
      <c r="A60" s="37" t="s">
        <v>244</v>
      </c>
      <c r="B60" s="45"/>
      <c r="C60" s="46"/>
      <c r="D60" s="46"/>
      <c r="E60" s="39" t="s">
        <v>2048</v>
      </c>
      <c r="F60" s="46"/>
      <c r="G60" s="46"/>
      <c r="H60" s="46"/>
      <c r="I60" s="46"/>
      <c r="J60" s="48"/>
    </row>
    <row r="61" ht="120">
      <c r="A61" s="37" t="s">
        <v>248</v>
      </c>
      <c r="B61" s="45"/>
      <c r="C61" s="46"/>
      <c r="D61" s="46"/>
      <c r="E61" s="39" t="s">
        <v>1191</v>
      </c>
      <c r="F61" s="46"/>
      <c r="G61" s="46"/>
      <c r="H61" s="46"/>
      <c r="I61" s="46"/>
      <c r="J61" s="48"/>
    </row>
    <row r="62">
      <c r="A62" s="31" t="s">
        <v>237</v>
      </c>
      <c r="B62" s="32"/>
      <c r="C62" s="33" t="s">
        <v>320</v>
      </c>
      <c r="D62" s="34"/>
      <c r="E62" s="31" t="s">
        <v>2004</v>
      </c>
      <c r="F62" s="34"/>
      <c r="G62" s="34"/>
      <c r="H62" s="34"/>
      <c r="I62" s="35">
        <f>SUMIFS(I63:I161,A63:A161,"P")</f>
        <v>0</v>
      </c>
      <c r="J62" s="36"/>
    </row>
    <row r="63">
      <c r="A63" s="37" t="s">
        <v>240</v>
      </c>
      <c r="B63" s="37">
        <v>18</v>
      </c>
      <c r="C63" s="38" t="s">
        <v>2201</v>
      </c>
      <c r="D63" s="37" t="s">
        <v>245</v>
      </c>
      <c r="E63" s="39" t="s">
        <v>2202</v>
      </c>
      <c r="F63" s="40" t="s">
        <v>354</v>
      </c>
      <c r="G63" s="41">
        <v>11.5</v>
      </c>
      <c r="H63" s="42">
        <v>0</v>
      </c>
      <c r="I63" s="43">
        <f>ROUND(G63*H63,P4)</f>
        <v>0</v>
      </c>
      <c r="J63" s="37"/>
      <c r="O63" s="44">
        <f>I63*0.21</f>
        <v>0</v>
      </c>
      <c r="P63">
        <v>3</v>
      </c>
    </row>
    <row r="64" ht="285">
      <c r="A64" s="37" t="s">
        <v>244</v>
      </c>
      <c r="B64" s="45"/>
      <c r="C64" s="46"/>
      <c r="D64" s="46"/>
      <c r="E64" s="39" t="s">
        <v>2203</v>
      </c>
      <c r="F64" s="46"/>
      <c r="G64" s="46"/>
      <c r="H64" s="46"/>
      <c r="I64" s="46"/>
      <c r="J64" s="48"/>
    </row>
    <row r="65" ht="30">
      <c r="A65" s="37" t="s">
        <v>246</v>
      </c>
      <c r="B65" s="45"/>
      <c r="C65" s="46"/>
      <c r="D65" s="46"/>
      <c r="E65" s="49" t="s">
        <v>2204</v>
      </c>
      <c r="F65" s="46"/>
      <c r="G65" s="46"/>
      <c r="H65" s="46"/>
      <c r="I65" s="46"/>
      <c r="J65" s="48"/>
    </row>
    <row r="66" ht="225">
      <c r="A66" s="37" t="s">
        <v>248</v>
      </c>
      <c r="B66" s="45"/>
      <c r="C66" s="46"/>
      <c r="D66" s="46"/>
      <c r="E66" s="39" t="s">
        <v>2055</v>
      </c>
      <c r="F66" s="46"/>
      <c r="G66" s="46"/>
      <c r="H66" s="46"/>
      <c r="I66" s="46"/>
      <c r="J66" s="48"/>
    </row>
    <row r="67">
      <c r="A67" s="37" t="s">
        <v>240</v>
      </c>
      <c r="B67" s="37">
        <v>19</v>
      </c>
      <c r="C67" s="38" t="s">
        <v>2052</v>
      </c>
      <c r="D67" s="37" t="s">
        <v>245</v>
      </c>
      <c r="E67" s="39" t="s">
        <v>2053</v>
      </c>
      <c r="F67" s="40" t="s">
        <v>354</v>
      </c>
      <c r="G67" s="41">
        <v>6</v>
      </c>
      <c r="H67" s="42">
        <v>0</v>
      </c>
      <c r="I67" s="43">
        <f>ROUND(G67*H67,P4)</f>
        <v>0</v>
      </c>
      <c r="J67" s="37"/>
      <c r="O67" s="44">
        <f>I67*0.21</f>
        <v>0</v>
      </c>
      <c r="P67">
        <v>3</v>
      </c>
    </row>
    <row r="68" ht="255">
      <c r="A68" s="37" t="s">
        <v>244</v>
      </c>
      <c r="B68" s="45"/>
      <c r="C68" s="46"/>
      <c r="D68" s="46"/>
      <c r="E68" s="39" t="s">
        <v>2054</v>
      </c>
      <c r="F68" s="46"/>
      <c r="G68" s="46"/>
      <c r="H68" s="46"/>
      <c r="I68" s="46"/>
      <c r="J68" s="48"/>
    </row>
    <row r="69" ht="225">
      <c r="A69" s="37" t="s">
        <v>248</v>
      </c>
      <c r="B69" s="45"/>
      <c r="C69" s="46"/>
      <c r="D69" s="46"/>
      <c r="E69" s="39" t="s">
        <v>2055</v>
      </c>
      <c r="F69" s="46"/>
      <c r="G69" s="46"/>
      <c r="H69" s="46"/>
      <c r="I69" s="46"/>
      <c r="J69" s="48"/>
    </row>
    <row r="70">
      <c r="A70" s="37" t="s">
        <v>240</v>
      </c>
      <c r="B70" s="37">
        <v>20</v>
      </c>
      <c r="C70" s="38" t="s">
        <v>2205</v>
      </c>
      <c r="D70" s="37" t="s">
        <v>245</v>
      </c>
      <c r="E70" s="39" t="s">
        <v>2206</v>
      </c>
      <c r="F70" s="40" t="s">
        <v>415</v>
      </c>
      <c r="G70" s="41">
        <v>71</v>
      </c>
      <c r="H70" s="42">
        <v>0</v>
      </c>
      <c r="I70" s="43">
        <f>ROUND(G70*H70,P4)</f>
        <v>0</v>
      </c>
      <c r="J70" s="37"/>
      <c r="O70" s="44">
        <f>I70*0.21</f>
        <v>0</v>
      </c>
      <c r="P70">
        <v>3</v>
      </c>
    </row>
    <row r="71" ht="270">
      <c r="A71" s="37" t="s">
        <v>244</v>
      </c>
      <c r="B71" s="45"/>
      <c r="C71" s="46"/>
      <c r="D71" s="46"/>
      <c r="E71" s="39" t="s">
        <v>2207</v>
      </c>
      <c r="F71" s="46"/>
      <c r="G71" s="46"/>
      <c r="H71" s="46"/>
      <c r="I71" s="46"/>
      <c r="J71" s="48"/>
    </row>
    <row r="72" ht="105">
      <c r="A72" s="37" t="s">
        <v>248</v>
      </c>
      <c r="B72" s="45"/>
      <c r="C72" s="46"/>
      <c r="D72" s="46"/>
      <c r="E72" s="39" t="s">
        <v>2208</v>
      </c>
      <c r="F72" s="46"/>
      <c r="G72" s="46"/>
      <c r="H72" s="46"/>
      <c r="I72" s="46"/>
      <c r="J72" s="48"/>
    </row>
    <row r="73">
      <c r="A73" s="37" t="s">
        <v>240</v>
      </c>
      <c r="B73" s="37">
        <v>21</v>
      </c>
      <c r="C73" s="38" t="s">
        <v>2056</v>
      </c>
      <c r="D73" s="37" t="s">
        <v>245</v>
      </c>
      <c r="E73" s="39" t="s">
        <v>2057</v>
      </c>
      <c r="F73" s="40" t="s">
        <v>415</v>
      </c>
      <c r="G73" s="41">
        <v>10.99</v>
      </c>
      <c r="H73" s="42">
        <v>0</v>
      </c>
      <c r="I73" s="43">
        <f>ROUND(G73*H73,P4)</f>
        <v>0</v>
      </c>
      <c r="J73" s="37"/>
      <c r="O73" s="44">
        <f>I73*0.21</f>
        <v>0</v>
      </c>
      <c r="P73">
        <v>3</v>
      </c>
    </row>
    <row r="74" ht="105">
      <c r="A74" s="37" t="s">
        <v>244</v>
      </c>
      <c r="B74" s="45"/>
      <c r="C74" s="46"/>
      <c r="D74" s="46"/>
      <c r="E74" s="39" t="s">
        <v>2058</v>
      </c>
      <c r="F74" s="46"/>
      <c r="G74" s="46"/>
      <c r="H74" s="46"/>
      <c r="I74" s="46"/>
      <c r="J74" s="48"/>
    </row>
    <row r="75" ht="150">
      <c r="A75" s="37" t="s">
        <v>248</v>
      </c>
      <c r="B75" s="45"/>
      <c r="C75" s="46"/>
      <c r="D75" s="46"/>
      <c r="E75" s="39" t="s">
        <v>2059</v>
      </c>
      <c r="F75" s="46"/>
      <c r="G75" s="46"/>
      <c r="H75" s="46"/>
      <c r="I75" s="46"/>
      <c r="J75" s="48"/>
    </row>
    <row r="76" ht="30">
      <c r="A76" s="37" t="s">
        <v>240</v>
      </c>
      <c r="B76" s="37">
        <v>22</v>
      </c>
      <c r="C76" s="38" t="s">
        <v>2209</v>
      </c>
      <c r="D76" s="37" t="s">
        <v>245</v>
      </c>
      <c r="E76" s="39" t="s">
        <v>2210</v>
      </c>
      <c r="F76" s="40" t="s">
        <v>354</v>
      </c>
      <c r="G76" s="41">
        <v>36</v>
      </c>
      <c r="H76" s="42">
        <v>0</v>
      </c>
      <c r="I76" s="43">
        <f>ROUND(G76*H76,P4)</f>
        <v>0</v>
      </c>
      <c r="J76" s="37"/>
      <c r="O76" s="44">
        <f>I76*0.21</f>
        <v>0</v>
      </c>
      <c r="P76">
        <v>3</v>
      </c>
    </row>
    <row r="77" ht="90">
      <c r="A77" s="37" t="s">
        <v>244</v>
      </c>
      <c r="B77" s="45"/>
      <c r="C77" s="46"/>
      <c r="D77" s="46"/>
      <c r="E77" s="39" t="s">
        <v>2211</v>
      </c>
      <c r="F77" s="46"/>
      <c r="G77" s="46"/>
      <c r="H77" s="46"/>
      <c r="I77" s="46"/>
      <c r="J77" s="48"/>
    </row>
    <row r="78">
      <c r="A78" s="37" t="s">
        <v>248</v>
      </c>
      <c r="B78" s="45"/>
      <c r="C78" s="46"/>
      <c r="D78" s="46"/>
      <c r="E78" s="47" t="s">
        <v>245</v>
      </c>
      <c r="F78" s="46"/>
      <c r="G78" s="46"/>
      <c r="H78" s="46"/>
      <c r="I78" s="46"/>
      <c r="J78" s="48"/>
    </row>
    <row r="79" ht="30">
      <c r="A79" s="37" t="s">
        <v>240</v>
      </c>
      <c r="B79" s="37">
        <v>23</v>
      </c>
      <c r="C79" s="38" t="s">
        <v>2060</v>
      </c>
      <c r="D79" s="37" t="s">
        <v>245</v>
      </c>
      <c r="E79" s="39" t="s">
        <v>2061</v>
      </c>
      <c r="F79" s="40" t="s">
        <v>354</v>
      </c>
      <c r="G79" s="41">
        <v>641</v>
      </c>
      <c r="H79" s="42">
        <v>0</v>
      </c>
      <c r="I79" s="43">
        <f>ROUND(G79*H79,P4)</f>
        <v>0</v>
      </c>
      <c r="J79" s="37"/>
      <c r="O79" s="44">
        <f>I79*0.21</f>
        <v>0</v>
      </c>
      <c r="P79">
        <v>3</v>
      </c>
    </row>
    <row r="80" ht="255">
      <c r="A80" s="37" t="s">
        <v>244</v>
      </c>
      <c r="B80" s="45"/>
      <c r="C80" s="46"/>
      <c r="D80" s="46"/>
      <c r="E80" s="39" t="s">
        <v>2212</v>
      </c>
      <c r="F80" s="46"/>
      <c r="G80" s="46"/>
      <c r="H80" s="46"/>
      <c r="I80" s="46"/>
      <c r="J80" s="48"/>
    </row>
    <row r="81" ht="30">
      <c r="A81" s="37" t="s">
        <v>246</v>
      </c>
      <c r="B81" s="45"/>
      <c r="C81" s="46"/>
      <c r="D81" s="46"/>
      <c r="E81" s="49" t="s">
        <v>2213</v>
      </c>
      <c r="F81" s="46"/>
      <c r="G81" s="46"/>
      <c r="H81" s="46"/>
      <c r="I81" s="46"/>
      <c r="J81" s="48"/>
    </row>
    <row r="82" ht="105">
      <c r="A82" s="37" t="s">
        <v>248</v>
      </c>
      <c r="B82" s="45"/>
      <c r="C82" s="46"/>
      <c r="D82" s="46"/>
      <c r="E82" s="39" t="s">
        <v>2063</v>
      </c>
      <c r="F82" s="46"/>
      <c r="G82" s="46"/>
      <c r="H82" s="46"/>
      <c r="I82" s="46"/>
      <c r="J82" s="48"/>
    </row>
    <row r="83" ht="30">
      <c r="A83" s="37" t="s">
        <v>240</v>
      </c>
      <c r="B83" s="37">
        <v>24</v>
      </c>
      <c r="C83" s="38" t="s">
        <v>2064</v>
      </c>
      <c r="D83" s="37" t="s">
        <v>245</v>
      </c>
      <c r="E83" s="39" t="s">
        <v>2065</v>
      </c>
      <c r="F83" s="40" t="s">
        <v>354</v>
      </c>
      <c r="G83" s="41">
        <v>12</v>
      </c>
      <c r="H83" s="42">
        <v>0</v>
      </c>
      <c r="I83" s="43">
        <f>ROUND(G83*H83,P4)</f>
        <v>0</v>
      </c>
      <c r="J83" s="37"/>
      <c r="O83" s="44">
        <f>I83*0.21</f>
        <v>0</v>
      </c>
      <c r="P83">
        <v>3</v>
      </c>
    </row>
    <row r="84" ht="225">
      <c r="A84" s="37" t="s">
        <v>244</v>
      </c>
      <c r="B84" s="45"/>
      <c r="C84" s="46"/>
      <c r="D84" s="46"/>
      <c r="E84" s="39" t="s">
        <v>2214</v>
      </c>
      <c r="F84" s="46"/>
      <c r="G84" s="46"/>
      <c r="H84" s="46"/>
      <c r="I84" s="46"/>
      <c r="J84" s="48"/>
    </row>
    <row r="85" ht="30">
      <c r="A85" s="37" t="s">
        <v>246</v>
      </c>
      <c r="B85" s="45"/>
      <c r="C85" s="46"/>
      <c r="D85" s="46"/>
      <c r="E85" s="49" t="s">
        <v>2215</v>
      </c>
      <c r="F85" s="46"/>
      <c r="G85" s="46"/>
      <c r="H85" s="46"/>
      <c r="I85" s="46"/>
      <c r="J85" s="48"/>
    </row>
    <row r="86" ht="105">
      <c r="A86" s="37" t="s">
        <v>248</v>
      </c>
      <c r="B86" s="45"/>
      <c r="C86" s="46"/>
      <c r="D86" s="46"/>
      <c r="E86" s="39" t="s">
        <v>2063</v>
      </c>
      <c r="F86" s="46"/>
      <c r="G86" s="46"/>
      <c r="H86" s="46"/>
      <c r="I86" s="46"/>
      <c r="J86" s="48"/>
    </row>
    <row r="87" ht="30">
      <c r="A87" s="37" t="s">
        <v>240</v>
      </c>
      <c r="B87" s="37">
        <v>25</v>
      </c>
      <c r="C87" s="38" t="s">
        <v>2067</v>
      </c>
      <c r="D87" s="37" t="s">
        <v>245</v>
      </c>
      <c r="E87" s="39" t="s">
        <v>2068</v>
      </c>
      <c r="F87" s="40" t="s">
        <v>354</v>
      </c>
      <c r="G87" s="41">
        <v>1.2</v>
      </c>
      <c r="H87" s="42">
        <v>0</v>
      </c>
      <c r="I87" s="43">
        <f>ROUND(G87*H87,P4)</f>
        <v>0</v>
      </c>
      <c r="J87" s="37"/>
      <c r="O87" s="44">
        <f>I87*0.21</f>
        <v>0</v>
      </c>
      <c r="P87">
        <v>3</v>
      </c>
    </row>
    <row r="88" ht="195">
      <c r="A88" s="37" t="s">
        <v>244</v>
      </c>
      <c r="B88" s="45"/>
      <c r="C88" s="46"/>
      <c r="D88" s="46"/>
      <c r="E88" s="39" t="s">
        <v>2216</v>
      </c>
      <c r="F88" s="46"/>
      <c r="G88" s="46"/>
      <c r="H88" s="46"/>
      <c r="I88" s="46"/>
      <c r="J88" s="48"/>
    </row>
    <row r="89" ht="30">
      <c r="A89" s="37" t="s">
        <v>246</v>
      </c>
      <c r="B89" s="45"/>
      <c r="C89" s="46"/>
      <c r="D89" s="46"/>
      <c r="E89" s="49" t="s">
        <v>2217</v>
      </c>
      <c r="F89" s="46"/>
      <c r="G89" s="46"/>
      <c r="H89" s="46"/>
      <c r="I89" s="46"/>
      <c r="J89" s="48"/>
    </row>
    <row r="90" ht="105">
      <c r="A90" s="37" t="s">
        <v>248</v>
      </c>
      <c r="B90" s="45"/>
      <c r="C90" s="46"/>
      <c r="D90" s="46"/>
      <c r="E90" s="39" t="s">
        <v>2063</v>
      </c>
      <c r="F90" s="46"/>
      <c r="G90" s="46"/>
      <c r="H90" s="46"/>
      <c r="I90" s="46"/>
      <c r="J90" s="48"/>
    </row>
    <row r="91">
      <c r="A91" s="37" t="s">
        <v>240</v>
      </c>
      <c r="B91" s="37">
        <v>26</v>
      </c>
      <c r="C91" s="38" t="s">
        <v>2073</v>
      </c>
      <c r="D91" s="37" t="s">
        <v>245</v>
      </c>
      <c r="E91" s="39" t="s">
        <v>2074</v>
      </c>
      <c r="F91" s="40" t="s">
        <v>339</v>
      </c>
      <c r="G91" s="41">
        <v>5</v>
      </c>
      <c r="H91" s="42">
        <v>0</v>
      </c>
      <c r="I91" s="43">
        <f>ROUND(G91*H91,P4)</f>
        <v>0</v>
      </c>
      <c r="J91" s="37"/>
      <c r="O91" s="44">
        <f>I91*0.21</f>
        <v>0</v>
      </c>
      <c r="P91">
        <v>3</v>
      </c>
    </row>
    <row r="92" ht="409.5">
      <c r="A92" s="37" t="s">
        <v>244</v>
      </c>
      <c r="B92" s="45"/>
      <c r="C92" s="46"/>
      <c r="D92" s="46"/>
      <c r="E92" s="39" t="s">
        <v>2218</v>
      </c>
      <c r="F92" s="46"/>
      <c r="G92" s="46"/>
      <c r="H92" s="46"/>
      <c r="I92" s="46"/>
      <c r="J92" s="48"/>
    </row>
    <row r="93" ht="30">
      <c r="A93" s="37" t="s">
        <v>246</v>
      </c>
      <c r="B93" s="45"/>
      <c r="C93" s="46"/>
      <c r="D93" s="46"/>
      <c r="E93" s="49" t="s">
        <v>2219</v>
      </c>
      <c r="F93" s="46"/>
      <c r="G93" s="46"/>
      <c r="H93" s="46"/>
      <c r="I93" s="46"/>
      <c r="J93" s="48"/>
    </row>
    <row r="94" ht="409.5">
      <c r="A94" s="37" t="s">
        <v>248</v>
      </c>
      <c r="B94" s="45"/>
      <c r="C94" s="46"/>
      <c r="D94" s="46"/>
      <c r="E94" s="39" t="s">
        <v>2076</v>
      </c>
      <c r="F94" s="46"/>
      <c r="G94" s="46"/>
      <c r="H94" s="46"/>
      <c r="I94" s="46"/>
      <c r="J94" s="48"/>
    </row>
    <row r="95">
      <c r="A95" s="37" t="s">
        <v>240</v>
      </c>
      <c r="B95" s="37">
        <v>27</v>
      </c>
      <c r="C95" s="38" t="s">
        <v>2077</v>
      </c>
      <c r="D95" s="37" t="s">
        <v>245</v>
      </c>
      <c r="E95" s="39" t="s">
        <v>2078</v>
      </c>
      <c r="F95" s="40" t="s">
        <v>939</v>
      </c>
      <c r="G95" s="41">
        <v>0.22500000000000001</v>
      </c>
      <c r="H95" s="42">
        <v>0</v>
      </c>
      <c r="I95" s="43">
        <f>ROUND(G95*H95,P4)</f>
        <v>0</v>
      </c>
      <c r="J95" s="37"/>
      <c r="O95" s="44">
        <f>I95*0.21</f>
        <v>0</v>
      </c>
      <c r="P95">
        <v>3</v>
      </c>
    </row>
    <row r="96" ht="300">
      <c r="A96" s="37" t="s">
        <v>244</v>
      </c>
      <c r="B96" s="45"/>
      <c r="C96" s="46"/>
      <c r="D96" s="46"/>
      <c r="E96" s="39" t="s">
        <v>2079</v>
      </c>
      <c r="F96" s="46"/>
      <c r="G96" s="46"/>
      <c r="H96" s="46"/>
      <c r="I96" s="46"/>
      <c r="J96" s="48"/>
    </row>
    <row r="97" ht="375">
      <c r="A97" s="37" t="s">
        <v>248</v>
      </c>
      <c r="B97" s="45"/>
      <c r="C97" s="46"/>
      <c r="D97" s="46"/>
      <c r="E97" s="39" t="s">
        <v>2080</v>
      </c>
      <c r="F97" s="46"/>
      <c r="G97" s="46"/>
      <c r="H97" s="46"/>
      <c r="I97" s="46"/>
      <c r="J97" s="48"/>
    </row>
    <row r="98" ht="30">
      <c r="A98" s="37" t="s">
        <v>240</v>
      </c>
      <c r="B98" s="37">
        <v>28</v>
      </c>
      <c r="C98" s="38" t="s">
        <v>2085</v>
      </c>
      <c r="D98" s="37" t="s">
        <v>245</v>
      </c>
      <c r="E98" s="39" t="s">
        <v>2086</v>
      </c>
      <c r="F98" s="40" t="s">
        <v>243</v>
      </c>
      <c r="G98" s="41">
        <v>880</v>
      </c>
      <c r="H98" s="42">
        <v>0</v>
      </c>
      <c r="I98" s="43">
        <f>ROUND(G98*H98,P4)</f>
        <v>0</v>
      </c>
      <c r="J98" s="37"/>
      <c r="O98" s="44">
        <f>I98*0.21</f>
        <v>0</v>
      </c>
      <c r="P98">
        <v>3</v>
      </c>
    </row>
    <row r="99" ht="330">
      <c r="A99" s="37" t="s">
        <v>244</v>
      </c>
      <c r="B99" s="45"/>
      <c r="C99" s="46"/>
      <c r="D99" s="46"/>
      <c r="E99" s="39" t="s">
        <v>2220</v>
      </c>
      <c r="F99" s="46"/>
      <c r="G99" s="46"/>
      <c r="H99" s="46"/>
      <c r="I99" s="46"/>
      <c r="J99" s="48"/>
    </row>
    <row r="100" ht="120">
      <c r="A100" s="37" t="s">
        <v>248</v>
      </c>
      <c r="B100" s="45"/>
      <c r="C100" s="46"/>
      <c r="D100" s="46"/>
      <c r="E100" s="39" t="s">
        <v>2088</v>
      </c>
      <c r="F100" s="46"/>
      <c r="G100" s="46"/>
      <c r="H100" s="46"/>
      <c r="I100" s="46"/>
      <c r="J100" s="48"/>
    </row>
    <row r="101">
      <c r="A101" s="37" t="s">
        <v>240</v>
      </c>
      <c r="B101" s="37">
        <v>29</v>
      </c>
      <c r="C101" s="38" t="s">
        <v>2005</v>
      </c>
      <c r="D101" s="37" t="s">
        <v>245</v>
      </c>
      <c r="E101" s="39" t="s">
        <v>2006</v>
      </c>
      <c r="F101" s="40" t="s">
        <v>243</v>
      </c>
      <c r="G101" s="41">
        <v>723</v>
      </c>
      <c r="H101" s="42">
        <v>0</v>
      </c>
      <c r="I101" s="43">
        <f>ROUND(G101*H101,P4)</f>
        <v>0</v>
      </c>
      <c r="J101" s="37"/>
      <c r="O101" s="44">
        <f>I101*0.21</f>
        <v>0</v>
      </c>
      <c r="P101">
        <v>3</v>
      </c>
    </row>
    <row r="102" ht="409.5">
      <c r="A102" s="37" t="s">
        <v>244</v>
      </c>
      <c r="B102" s="45"/>
      <c r="C102" s="46"/>
      <c r="D102" s="46"/>
      <c r="E102" s="39" t="s">
        <v>2221</v>
      </c>
      <c r="F102" s="46"/>
      <c r="G102" s="46"/>
      <c r="H102" s="46"/>
      <c r="I102" s="46"/>
      <c r="J102" s="48"/>
    </row>
    <row r="103" ht="30">
      <c r="A103" s="37" t="s">
        <v>246</v>
      </c>
      <c r="B103" s="45"/>
      <c r="C103" s="46"/>
      <c r="D103" s="46"/>
      <c r="E103" s="49" t="s">
        <v>2222</v>
      </c>
      <c r="F103" s="46"/>
      <c r="G103" s="46"/>
      <c r="H103" s="46"/>
      <c r="I103" s="46"/>
      <c r="J103" s="48"/>
    </row>
    <row r="104" ht="195">
      <c r="A104" s="37" t="s">
        <v>248</v>
      </c>
      <c r="B104" s="45"/>
      <c r="C104" s="46"/>
      <c r="D104" s="46"/>
      <c r="E104" s="39" t="s">
        <v>2008</v>
      </c>
      <c r="F104" s="46"/>
      <c r="G104" s="46"/>
      <c r="H104" s="46"/>
      <c r="I104" s="46"/>
      <c r="J104" s="48"/>
    </row>
    <row r="105">
      <c r="A105" s="37" t="s">
        <v>240</v>
      </c>
      <c r="B105" s="37">
        <v>30</v>
      </c>
      <c r="C105" s="38" t="s">
        <v>2223</v>
      </c>
      <c r="D105" s="37" t="s">
        <v>245</v>
      </c>
      <c r="E105" s="39" t="s">
        <v>2224</v>
      </c>
      <c r="F105" s="40" t="s">
        <v>339</v>
      </c>
      <c r="G105" s="41">
        <v>68.640000000000001</v>
      </c>
      <c r="H105" s="42">
        <v>0</v>
      </c>
      <c r="I105" s="43">
        <f>ROUND(G105*H105,P4)</f>
        <v>0</v>
      </c>
      <c r="J105" s="37"/>
      <c r="O105" s="44">
        <f>I105*0.21</f>
        <v>0</v>
      </c>
      <c r="P105">
        <v>3</v>
      </c>
    </row>
    <row r="106" ht="409.5">
      <c r="A106" s="37" t="s">
        <v>244</v>
      </c>
      <c r="B106" s="45"/>
      <c r="C106" s="46"/>
      <c r="D106" s="46"/>
      <c r="E106" s="39" t="s">
        <v>2225</v>
      </c>
      <c r="F106" s="46"/>
      <c r="G106" s="46"/>
      <c r="H106" s="46"/>
      <c r="I106" s="46"/>
      <c r="J106" s="48"/>
    </row>
    <row r="107" ht="30">
      <c r="A107" s="37" t="s">
        <v>246</v>
      </c>
      <c r="B107" s="45"/>
      <c r="C107" s="46"/>
      <c r="D107" s="46"/>
      <c r="E107" s="49" t="s">
        <v>2226</v>
      </c>
      <c r="F107" s="46"/>
      <c r="G107" s="46"/>
      <c r="H107" s="46"/>
      <c r="I107" s="46"/>
      <c r="J107" s="48"/>
    </row>
    <row r="108" ht="409.5">
      <c r="A108" s="37" t="s">
        <v>248</v>
      </c>
      <c r="B108" s="45"/>
      <c r="C108" s="46"/>
      <c r="D108" s="46"/>
      <c r="E108" s="39" t="s">
        <v>2227</v>
      </c>
      <c r="F108" s="46"/>
      <c r="G108" s="46"/>
      <c r="H108" s="46"/>
      <c r="I108" s="46"/>
      <c r="J108" s="48"/>
    </row>
    <row r="109">
      <c r="A109" s="37" t="s">
        <v>240</v>
      </c>
      <c r="B109" s="37">
        <v>31</v>
      </c>
      <c r="C109" s="38" t="s">
        <v>2228</v>
      </c>
      <c r="D109" s="37" t="s">
        <v>245</v>
      </c>
      <c r="E109" s="39" t="s">
        <v>2229</v>
      </c>
      <c r="F109" s="40" t="s">
        <v>939</v>
      </c>
      <c r="G109" s="41">
        <v>1.8919999999999999</v>
      </c>
      <c r="H109" s="42">
        <v>0</v>
      </c>
      <c r="I109" s="43">
        <f>ROUND(G109*H109,P4)</f>
        <v>0</v>
      </c>
      <c r="J109" s="37"/>
      <c r="O109" s="44">
        <f>I109*0.21</f>
        <v>0</v>
      </c>
      <c r="P109">
        <v>3</v>
      </c>
    </row>
    <row r="110" ht="390">
      <c r="A110" s="37" t="s">
        <v>244</v>
      </c>
      <c r="B110" s="45"/>
      <c r="C110" s="46"/>
      <c r="D110" s="46"/>
      <c r="E110" s="39" t="s">
        <v>2230</v>
      </c>
      <c r="F110" s="46"/>
      <c r="G110" s="46"/>
      <c r="H110" s="46"/>
      <c r="I110" s="46"/>
      <c r="J110" s="48"/>
    </row>
    <row r="111" ht="405">
      <c r="A111" s="37" t="s">
        <v>248</v>
      </c>
      <c r="B111" s="45"/>
      <c r="C111" s="46"/>
      <c r="D111" s="46"/>
      <c r="E111" s="39" t="s">
        <v>2231</v>
      </c>
      <c r="F111" s="46"/>
      <c r="G111" s="46"/>
      <c r="H111" s="46"/>
      <c r="I111" s="46"/>
      <c r="J111" s="48"/>
    </row>
    <row r="112">
      <c r="A112" s="37" t="s">
        <v>240</v>
      </c>
      <c r="B112" s="37">
        <v>32</v>
      </c>
      <c r="C112" s="38" t="s">
        <v>2090</v>
      </c>
      <c r="D112" s="37" t="s">
        <v>245</v>
      </c>
      <c r="E112" s="39" t="s">
        <v>2091</v>
      </c>
      <c r="F112" s="40" t="s">
        <v>354</v>
      </c>
      <c r="G112" s="41">
        <v>9</v>
      </c>
      <c r="H112" s="42">
        <v>0</v>
      </c>
      <c r="I112" s="43">
        <f>ROUND(G112*H112,P4)</f>
        <v>0</v>
      </c>
      <c r="J112" s="37"/>
      <c r="O112" s="44">
        <f>I112*0.21</f>
        <v>0</v>
      </c>
      <c r="P112">
        <v>3</v>
      </c>
    </row>
    <row r="113" ht="240">
      <c r="A113" s="37" t="s">
        <v>244</v>
      </c>
      <c r="B113" s="45"/>
      <c r="C113" s="46"/>
      <c r="D113" s="46"/>
      <c r="E113" s="39" t="s">
        <v>2092</v>
      </c>
      <c r="F113" s="46"/>
      <c r="G113" s="46"/>
      <c r="H113" s="46"/>
      <c r="I113" s="46"/>
      <c r="J113" s="48"/>
    </row>
    <row r="114" ht="120">
      <c r="A114" s="37" t="s">
        <v>248</v>
      </c>
      <c r="B114" s="45"/>
      <c r="C114" s="46"/>
      <c r="D114" s="46"/>
      <c r="E114" s="39" t="s">
        <v>1191</v>
      </c>
      <c r="F114" s="46"/>
      <c r="G114" s="46"/>
      <c r="H114" s="46"/>
      <c r="I114" s="46"/>
      <c r="J114" s="48"/>
    </row>
    <row r="115">
      <c r="A115" s="37" t="s">
        <v>240</v>
      </c>
      <c r="B115" s="37">
        <v>33</v>
      </c>
      <c r="C115" s="38" t="s">
        <v>2090</v>
      </c>
      <c r="D115" s="37" t="s">
        <v>238</v>
      </c>
      <c r="E115" s="39" t="s">
        <v>2091</v>
      </c>
      <c r="F115" s="40" t="s">
        <v>354</v>
      </c>
      <c r="G115" s="41">
        <v>30</v>
      </c>
      <c r="H115" s="42">
        <v>0</v>
      </c>
      <c r="I115" s="43">
        <f>ROUND(G115*H115,P4)</f>
        <v>0</v>
      </c>
      <c r="J115" s="37"/>
      <c r="O115" s="44">
        <f>I115*0.21</f>
        <v>0</v>
      </c>
      <c r="P115">
        <v>3</v>
      </c>
    </row>
    <row r="116" ht="225">
      <c r="A116" s="37" t="s">
        <v>244</v>
      </c>
      <c r="B116" s="45"/>
      <c r="C116" s="46"/>
      <c r="D116" s="46"/>
      <c r="E116" s="39" t="s">
        <v>2093</v>
      </c>
      <c r="F116" s="46"/>
      <c r="G116" s="46"/>
      <c r="H116" s="46"/>
      <c r="I116" s="46"/>
      <c r="J116" s="48"/>
    </row>
    <row r="117" ht="120">
      <c r="A117" s="37" t="s">
        <v>248</v>
      </c>
      <c r="B117" s="45"/>
      <c r="C117" s="46"/>
      <c r="D117" s="46"/>
      <c r="E117" s="39" t="s">
        <v>1191</v>
      </c>
      <c r="F117" s="46"/>
      <c r="G117" s="46"/>
      <c r="H117" s="46"/>
      <c r="I117" s="46"/>
      <c r="J117" s="48"/>
    </row>
    <row r="118">
      <c r="A118" s="37" t="s">
        <v>240</v>
      </c>
      <c r="B118" s="37">
        <v>34</v>
      </c>
      <c r="C118" s="38" t="s">
        <v>2094</v>
      </c>
      <c r="D118" s="37" t="s">
        <v>245</v>
      </c>
      <c r="E118" s="39" t="s">
        <v>2095</v>
      </c>
      <c r="F118" s="40" t="s">
        <v>354</v>
      </c>
      <c r="G118" s="41">
        <v>2223</v>
      </c>
      <c r="H118" s="42">
        <v>0</v>
      </c>
      <c r="I118" s="43">
        <f>ROUND(G118*H118,P4)</f>
        <v>0</v>
      </c>
      <c r="J118" s="37"/>
      <c r="O118" s="44">
        <f>I118*0.21</f>
        <v>0</v>
      </c>
      <c r="P118">
        <v>3</v>
      </c>
    </row>
    <row r="119" ht="225">
      <c r="A119" s="37" t="s">
        <v>244</v>
      </c>
      <c r="B119" s="45"/>
      <c r="C119" s="46"/>
      <c r="D119" s="46"/>
      <c r="E119" s="39" t="s">
        <v>2232</v>
      </c>
      <c r="F119" s="46"/>
      <c r="G119" s="46"/>
      <c r="H119" s="46"/>
      <c r="I119" s="46"/>
      <c r="J119" s="48"/>
    </row>
    <row r="120" ht="120">
      <c r="A120" s="37" t="s">
        <v>248</v>
      </c>
      <c r="B120" s="45"/>
      <c r="C120" s="46"/>
      <c r="D120" s="46"/>
      <c r="E120" s="39" t="s">
        <v>1191</v>
      </c>
      <c r="F120" s="46"/>
      <c r="G120" s="46"/>
      <c r="H120" s="46"/>
      <c r="I120" s="46"/>
      <c r="J120" s="48"/>
    </row>
    <row r="121">
      <c r="A121" s="37" t="s">
        <v>240</v>
      </c>
      <c r="B121" s="37">
        <v>35</v>
      </c>
      <c r="C121" s="38" t="s">
        <v>2094</v>
      </c>
      <c r="D121" s="37" t="s">
        <v>238</v>
      </c>
      <c r="E121" s="39" t="s">
        <v>2095</v>
      </c>
      <c r="F121" s="40" t="s">
        <v>354</v>
      </c>
      <c r="G121" s="41">
        <v>150</v>
      </c>
      <c r="H121" s="42">
        <v>0</v>
      </c>
      <c r="I121" s="43">
        <f>ROUND(G121*H121,P4)</f>
        <v>0</v>
      </c>
      <c r="J121" s="37"/>
      <c r="O121" s="44">
        <f>I121*0.21</f>
        <v>0</v>
      </c>
      <c r="P121">
        <v>3</v>
      </c>
    </row>
    <row r="122" ht="315">
      <c r="A122" s="37" t="s">
        <v>244</v>
      </c>
      <c r="B122" s="45"/>
      <c r="C122" s="46"/>
      <c r="D122" s="46"/>
      <c r="E122" s="39" t="s">
        <v>2233</v>
      </c>
      <c r="F122" s="46"/>
      <c r="G122" s="46"/>
      <c r="H122" s="46"/>
      <c r="I122" s="46"/>
      <c r="J122" s="48"/>
    </row>
    <row r="123" ht="30">
      <c r="A123" s="37" t="s">
        <v>246</v>
      </c>
      <c r="B123" s="45"/>
      <c r="C123" s="46"/>
      <c r="D123" s="46"/>
      <c r="E123" s="49" t="s">
        <v>2234</v>
      </c>
      <c r="F123" s="46"/>
      <c r="G123" s="46"/>
      <c r="H123" s="46"/>
      <c r="I123" s="46"/>
      <c r="J123" s="48"/>
    </row>
    <row r="124" ht="120">
      <c r="A124" s="37" t="s">
        <v>248</v>
      </c>
      <c r="B124" s="45"/>
      <c r="C124" s="46"/>
      <c r="D124" s="46"/>
      <c r="E124" s="39" t="s">
        <v>1191</v>
      </c>
      <c r="F124" s="46"/>
      <c r="G124" s="46"/>
      <c r="H124" s="46"/>
      <c r="I124" s="46"/>
      <c r="J124" s="48"/>
    </row>
    <row r="125" ht="30">
      <c r="A125" s="37" t="s">
        <v>240</v>
      </c>
      <c r="B125" s="37">
        <v>36</v>
      </c>
      <c r="C125" s="38" t="s">
        <v>2099</v>
      </c>
      <c r="D125" s="37" t="s">
        <v>245</v>
      </c>
      <c r="E125" s="39" t="s">
        <v>2100</v>
      </c>
      <c r="F125" s="40" t="s">
        <v>354</v>
      </c>
      <c r="G125" s="41">
        <v>30</v>
      </c>
      <c r="H125" s="42">
        <v>0</v>
      </c>
      <c r="I125" s="43">
        <f>ROUND(G125*H125,P4)</f>
        <v>0</v>
      </c>
      <c r="J125" s="37"/>
      <c r="O125" s="44">
        <f>I125*0.21</f>
        <v>0</v>
      </c>
      <c r="P125">
        <v>3</v>
      </c>
    </row>
    <row r="126" ht="165">
      <c r="A126" s="37" t="s">
        <v>244</v>
      </c>
      <c r="B126" s="45"/>
      <c r="C126" s="46"/>
      <c r="D126" s="46"/>
      <c r="E126" s="39" t="s">
        <v>2101</v>
      </c>
      <c r="F126" s="46"/>
      <c r="G126" s="46"/>
      <c r="H126" s="46"/>
      <c r="I126" s="46"/>
      <c r="J126" s="48"/>
    </row>
    <row r="127" ht="120">
      <c r="A127" s="37" t="s">
        <v>248</v>
      </c>
      <c r="B127" s="45"/>
      <c r="C127" s="46"/>
      <c r="D127" s="46"/>
      <c r="E127" s="39" t="s">
        <v>1191</v>
      </c>
      <c r="F127" s="46"/>
      <c r="G127" s="46"/>
      <c r="H127" s="46"/>
      <c r="I127" s="46"/>
      <c r="J127" s="48"/>
    </row>
    <row r="128">
      <c r="A128" s="37" t="s">
        <v>240</v>
      </c>
      <c r="B128" s="37">
        <v>37</v>
      </c>
      <c r="C128" s="38" t="s">
        <v>2102</v>
      </c>
      <c r="D128" s="37" t="s">
        <v>245</v>
      </c>
      <c r="E128" s="39" t="s">
        <v>2103</v>
      </c>
      <c r="F128" s="40" t="s">
        <v>243</v>
      </c>
      <c r="G128" s="41">
        <v>741</v>
      </c>
      <c r="H128" s="42">
        <v>0</v>
      </c>
      <c r="I128" s="43">
        <f>ROUND(G128*H128,P4)</f>
        <v>0</v>
      </c>
      <c r="J128" s="37"/>
      <c r="O128" s="44">
        <f>I128*0.21</f>
        <v>0</v>
      </c>
      <c r="P128">
        <v>3</v>
      </c>
    </row>
    <row r="129" ht="330">
      <c r="A129" s="37" t="s">
        <v>244</v>
      </c>
      <c r="B129" s="45"/>
      <c r="C129" s="46"/>
      <c r="D129" s="46"/>
      <c r="E129" s="39" t="s">
        <v>2235</v>
      </c>
      <c r="F129" s="46"/>
      <c r="G129" s="46"/>
      <c r="H129" s="46"/>
      <c r="I129" s="46"/>
      <c r="J129" s="48"/>
    </row>
    <row r="130" ht="30">
      <c r="A130" s="37" t="s">
        <v>246</v>
      </c>
      <c r="B130" s="45"/>
      <c r="C130" s="46"/>
      <c r="D130" s="46"/>
      <c r="E130" s="49" t="s">
        <v>2236</v>
      </c>
      <c r="F130" s="46"/>
      <c r="G130" s="46"/>
      <c r="H130" s="46"/>
      <c r="I130" s="46"/>
      <c r="J130" s="48"/>
    </row>
    <row r="131" ht="120">
      <c r="A131" s="37" t="s">
        <v>248</v>
      </c>
      <c r="B131" s="45"/>
      <c r="C131" s="46"/>
      <c r="D131" s="46"/>
      <c r="E131" s="39" t="s">
        <v>1191</v>
      </c>
      <c r="F131" s="46"/>
      <c r="G131" s="46"/>
      <c r="H131" s="46"/>
      <c r="I131" s="46"/>
      <c r="J131" s="48"/>
    </row>
    <row r="132">
      <c r="A132" s="37" t="s">
        <v>240</v>
      </c>
      <c r="B132" s="37">
        <v>38</v>
      </c>
      <c r="C132" s="38" t="s">
        <v>2102</v>
      </c>
      <c r="D132" s="37" t="s">
        <v>238</v>
      </c>
      <c r="E132" s="39" t="s">
        <v>2103</v>
      </c>
      <c r="F132" s="40" t="s">
        <v>243</v>
      </c>
      <c r="G132" s="41">
        <v>52</v>
      </c>
      <c r="H132" s="42">
        <v>0</v>
      </c>
      <c r="I132" s="43">
        <f>ROUND(G132*H132,P4)</f>
        <v>0</v>
      </c>
      <c r="J132" s="37"/>
      <c r="O132" s="44">
        <f>I132*0.21</f>
        <v>0</v>
      </c>
      <c r="P132">
        <v>3</v>
      </c>
    </row>
    <row r="133" ht="300">
      <c r="A133" s="37" t="s">
        <v>244</v>
      </c>
      <c r="B133" s="45"/>
      <c r="C133" s="46"/>
      <c r="D133" s="46"/>
      <c r="E133" s="39" t="s">
        <v>2237</v>
      </c>
      <c r="F133" s="46"/>
      <c r="G133" s="46"/>
      <c r="H133" s="46"/>
      <c r="I133" s="46"/>
      <c r="J133" s="48"/>
    </row>
    <row r="134" ht="120">
      <c r="A134" s="37" t="s">
        <v>248</v>
      </c>
      <c r="B134" s="45"/>
      <c r="C134" s="46"/>
      <c r="D134" s="46"/>
      <c r="E134" s="39" t="s">
        <v>1191</v>
      </c>
      <c r="F134" s="46"/>
      <c r="G134" s="46"/>
      <c r="H134" s="46"/>
      <c r="I134" s="46"/>
      <c r="J134" s="48"/>
    </row>
    <row r="135">
      <c r="A135" s="37" t="s">
        <v>240</v>
      </c>
      <c r="B135" s="37">
        <v>39</v>
      </c>
      <c r="C135" s="38" t="s">
        <v>2238</v>
      </c>
      <c r="D135" s="37" t="s">
        <v>245</v>
      </c>
      <c r="E135" s="39" t="s">
        <v>2082</v>
      </c>
      <c r="F135" s="40" t="s">
        <v>243</v>
      </c>
      <c r="G135" s="41">
        <v>123</v>
      </c>
      <c r="H135" s="42">
        <v>0</v>
      </c>
      <c r="I135" s="43">
        <f>ROUND(G135*H135,P4)</f>
        <v>0</v>
      </c>
      <c r="J135" s="37"/>
      <c r="O135" s="44">
        <f>I135*0.21</f>
        <v>0</v>
      </c>
      <c r="P135">
        <v>3</v>
      </c>
    </row>
    <row r="136" ht="330">
      <c r="A136" s="37" t="s">
        <v>244</v>
      </c>
      <c r="B136" s="45"/>
      <c r="C136" s="46"/>
      <c r="D136" s="46"/>
      <c r="E136" s="39" t="s">
        <v>2239</v>
      </c>
      <c r="F136" s="46"/>
      <c r="G136" s="46"/>
      <c r="H136" s="46"/>
      <c r="I136" s="46"/>
      <c r="J136" s="48"/>
    </row>
    <row r="137" ht="30">
      <c r="A137" s="37" t="s">
        <v>246</v>
      </c>
      <c r="B137" s="45"/>
      <c r="C137" s="46"/>
      <c r="D137" s="46"/>
      <c r="E137" s="49" t="s">
        <v>2240</v>
      </c>
      <c r="F137" s="46"/>
      <c r="G137" s="46"/>
      <c r="H137" s="46"/>
      <c r="I137" s="46"/>
      <c r="J137" s="48"/>
    </row>
    <row r="138" ht="120">
      <c r="A138" s="37" t="s">
        <v>248</v>
      </c>
      <c r="B138" s="45"/>
      <c r="C138" s="46"/>
      <c r="D138" s="46"/>
      <c r="E138" s="39" t="s">
        <v>1191</v>
      </c>
      <c r="F138" s="46"/>
      <c r="G138" s="46"/>
      <c r="H138" s="46"/>
      <c r="I138" s="46"/>
      <c r="J138" s="48"/>
    </row>
    <row r="139">
      <c r="A139" s="37" t="s">
        <v>240</v>
      </c>
      <c r="B139" s="37">
        <v>40</v>
      </c>
      <c r="C139" s="38" t="s">
        <v>2238</v>
      </c>
      <c r="D139" s="37" t="s">
        <v>238</v>
      </c>
      <c r="E139" s="39" t="s">
        <v>2082</v>
      </c>
      <c r="F139" s="40" t="s">
        <v>243</v>
      </c>
      <c r="G139" s="41">
        <v>24</v>
      </c>
      <c r="H139" s="42">
        <v>0</v>
      </c>
      <c r="I139" s="43">
        <f>ROUND(G139*H139,P4)</f>
        <v>0</v>
      </c>
      <c r="J139" s="37"/>
      <c r="O139" s="44">
        <f>I139*0.21</f>
        <v>0</v>
      </c>
      <c r="P139">
        <v>3</v>
      </c>
    </row>
    <row r="140" ht="240">
      <c r="A140" s="37" t="s">
        <v>244</v>
      </c>
      <c r="B140" s="45"/>
      <c r="C140" s="46"/>
      <c r="D140" s="46"/>
      <c r="E140" s="39" t="s">
        <v>2241</v>
      </c>
      <c r="F140" s="46"/>
      <c r="G140" s="46"/>
      <c r="H140" s="46"/>
      <c r="I140" s="46"/>
      <c r="J140" s="48"/>
    </row>
    <row r="141" ht="120">
      <c r="A141" s="37" t="s">
        <v>248</v>
      </c>
      <c r="B141" s="45"/>
      <c r="C141" s="46"/>
      <c r="D141" s="46"/>
      <c r="E141" s="39" t="s">
        <v>1191</v>
      </c>
      <c r="F141" s="46"/>
      <c r="G141" s="46"/>
      <c r="H141" s="46"/>
      <c r="I141" s="46"/>
      <c r="J141" s="48"/>
    </row>
    <row r="142" ht="30">
      <c r="A142" s="37" t="s">
        <v>240</v>
      </c>
      <c r="B142" s="37">
        <v>41</v>
      </c>
      <c r="C142" s="38" t="s">
        <v>2108</v>
      </c>
      <c r="D142" s="37" t="s">
        <v>245</v>
      </c>
      <c r="E142" s="39" t="s">
        <v>2010</v>
      </c>
      <c r="F142" s="40" t="s">
        <v>415</v>
      </c>
      <c r="G142" s="41">
        <v>3728</v>
      </c>
      <c r="H142" s="42">
        <v>0</v>
      </c>
      <c r="I142" s="43">
        <f>ROUND(G142*H142,P4)</f>
        <v>0</v>
      </c>
      <c r="J142" s="37"/>
      <c r="O142" s="44">
        <f>I142*0.21</f>
        <v>0</v>
      </c>
      <c r="P142">
        <v>3</v>
      </c>
    </row>
    <row r="143" ht="345">
      <c r="A143" s="37" t="s">
        <v>244</v>
      </c>
      <c r="B143" s="45"/>
      <c r="C143" s="46"/>
      <c r="D143" s="46"/>
      <c r="E143" s="39" t="s">
        <v>2242</v>
      </c>
      <c r="F143" s="46"/>
      <c r="G143" s="46"/>
      <c r="H143" s="46"/>
      <c r="I143" s="46"/>
      <c r="J143" s="48"/>
    </row>
    <row r="144" ht="30">
      <c r="A144" s="37" t="s">
        <v>246</v>
      </c>
      <c r="B144" s="45"/>
      <c r="C144" s="46"/>
      <c r="D144" s="46"/>
      <c r="E144" s="49" t="s">
        <v>2243</v>
      </c>
      <c r="F144" s="46"/>
      <c r="G144" s="46"/>
      <c r="H144" s="46"/>
      <c r="I144" s="46"/>
      <c r="J144" s="48"/>
    </row>
    <row r="145" ht="120">
      <c r="A145" s="37" t="s">
        <v>248</v>
      </c>
      <c r="B145" s="45"/>
      <c r="C145" s="46"/>
      <c r="D145" s="46"/>
      <c r="E145" s="39" t="s">
        <v>1191</v>
      </c>
      <c r="F145" s="46"/>
      <c r="G145" s="46"/>
      <c r="H145" s="46"/>
      <c r="I145" s="46"/>
      <c r="J145" s="48"/>
    </row>
    <row r="146" ht="30">
      <c r="A146" s="37" t="s">
        <v>240</v>
      </c>
      <c r="B146" s="37">
        <v>42</v>
      </c>
      <c r="C146" s="38" t="s">
        <v>2108</v>
      </c>
      <c r="D146" s="37" t="s">
        <v>238</v>
      </c>
      <c r="E146" s="39" t="s">
        <v>2111</v>
      </c>
      <c r="F146" s="40" t="s">
        <v>415</v>
      </c>
      <c r="G146" s="41">
        <v>185</v>
      </c>
      <c r="H146" s="42">
        <v>0</v>
      </c>
      <c r="I146" s="43">
        <f>ROUND(G146*H146,P4)</f>
        <v>0</v>
      </c>
      <c r="J146" s="37"/>
      <c r="O146" s="44">
        <f>I146*0.21</f>
        <v>0</v>
      </c>
      <c r="P146">
        <v>3</v>
      </c>
    </row>
    <row r="147" ht="150">
      <c r="A147" s="37" t="s">
        <v>244</v>
      </c>
      <c r="B147" s="45"/>
      <c r="C147" s="46"/>
      <c r="D147" s="46"/>
      <c r="E147" s="39" t="s">
        <v>2112</v>
      </c>
      <c r="F147" s="46"/>
      <c r="G147" s="46"/>
      <c r="H147" s="46"/>
      <c r="I147" s="46"/>
      <c r="J147" s="48"/>
    </row>
    <row r="148" ht="120">
      <c r="A148" s="37" t="s">
        <v>248</v>
      </c>
      <c r="B148" s="45"/>
      <c r="C148" s="46"/>
      <c r="D148" s="46"/>
      <c r="E148" s="39" t="s">
        <v>1191</v>
      </c>
      <c r="F148" s="46"/>
      <c r="G148" s="46"/>
      <c r="H148" s="46"/>
      <c r="I148" s="46"/>
      <c r="J148" s="48"/>
    </row>
    <row r="149" ht="30">
      <c r="A149" s="37" t="s">
        <v>240</v>
      </c>
      <c r="B149" s="37">
        <v>43</v>
      </c>
      <c r="C149" s="38" t="s">
        <v>2108</v>
      </c>
      <c r="D149" s="37" t="s">
        <v>320</v>
      </c>
      <c r="E149" s="39" t="s">
        <v>2010</v>
      </c>
      <c r="F149" s="40" t="s">
        <v>415</v>
      </c>
      <c r="G149" s="41">
        <v>754</v>
      </c>
      <c r="H149" s="42">
        <v>0</v>
      </c>
      <c r="I149" s="43">
        <f>ROUND(G149*H149,P4)</f>
        <v>0</v>
      </c>
      <c r="J149" s="37"/>
      <c r="O149" s="44">
        <f>I149*0.21</f>
        <v>0</v>
      </c>
      <c r="P149">
        <v>3</v>
      </c>
    </row>
    <row r="150" ht="180">
      <c r="A150" s="37" t="s">
        <v>244</v>
      </c>
      <c r="B150" s="45"/>
      <c r="C150" s="46"/>
      <c r="D150" s="46"/>
      <c r="E150" s="39" t="s">
        <v>2244</v>
      </c>
      <c r="F150" s="46"/>
      <c r="G150" s="46"/>
      <c r="H150" s="46"/>
      <c r="I150" s="46"/>
      <c r="J150" s="48"/>
    </row>
    <row r="151" ht="120">
      <c r="A151" s="37" t="s">
        <v>248</v>
      </c>
      <c r="B151" s="45"/>
      <c r="C151" s="46"/>
      <c r="D151" s="46"/>
      <c r="E151" s="39" t="s">
        <v>1191</v>
      </c>
      <c r="F151" s="46"/>
      <c r="G151" s="46"/>
      <c r="H151" s="46"/>
      <c r="I151" s="46"/>
      <c r="J151" s="48"/>
    </row>
    <row r="152" ht="30">
      <c r="A152" s="37" t="s">
        <v>240</v>
      </c>
      <c r="B152" s="37">
        <v>44</v>
      </c>
      <c r="C152" s="38" t="s">
        <v>2108</v>
      </c>
      <c r="D152" s="37" t="s">
        <v>402</v>
      </c>
      <c r="E152" s="39" t="s">
        <v>2010</v>
      </c>
      <c r="F152" s="40" t="s">
        <v>415</v>
      </c>
      <c r="G152" s="41">
        <v>108</v>
      </c>
      <c r="H152" s="42">
        <v>0</v>
      </c>
      <c r="I152" s="43">
        <f>ROUND(G152*H152,P4)</f>
        <v>0</v>
      </c>
      <c r="J152" s="37"/>
      <c r="O152" s="44">
        <f>I152*0.21</f>
        <v>0</v>
      </c>
      <c r="P152">
        <v>3</v>
      </c>
    </row>
    <row r="153" ht="240">
      <c r="A153" s="37" t="s">
        <v>244</v>
      </c>
      <c r="B153" s="45"/>
      <c r="C153" s="46"/>
      <c r="D153" s="46"/>
      <c r="E153" s="39" t="s">
        <v>2245</v>
      </c>
      <c r="F153" s="46"/>
      <c r="G153" s="46"/>
      <c r="H153" s="46"/>
      <c r="I153" s="46"/>
      <c r="J153" s="48"/>
    </row>
    <row r="154" ht="30">
      <c r="A154" s="37" t="s">
        <v>246</v>
      </c>
      <c r="B154" s="45"/>
      <c r="C154" s="46"/>
      <c r="D154" s="46"/>
      <c r="E154" s="49" t="s">
        <v>2246</v>
      </c>
      <c r="F154" s="46"/>
      <c r="G154" s="46"/>
      <c r="H154" s="46"/>
      <c r="I154" s="46"/>
      <c r="J154" s="48"/>
    </row>
    <row r="155" ht="120">
      <c r="A155" s="37" t="s">
        <v>248</v>
      </c>
      <c r="B155" s="45"/>
      <c r="C155" s="46"/>
      <c r="D155" s="46"/>
      <c r="E155" s="39" t="s">
        <v>1191</v>
      </c>
      <c r="F155" s="46"/>
      <c r="G155" s="46"/>
      <c r="H155" s="46"/>
      <c r="I155" s="46"/>
      <c r="J155" s="48"/>
    </row>
    <row r="156" ht="30">
      <c r="A156" s="37" t="s">
        <v>240</v>
      </c>
      <c r="B156" s="37">
        <v>45</v>
      </c>
      <c r="C156" s="38" t="s">
        <v>2108</v>
      </c>
      <c r="D156" s="37" t="s">
        <v>926</v>
      </c>
      <c r="E156" s="39" t="s">
        <v>2010</v>
      </c>
      <c r="F156" s="40" t="s">
        <v>415</v>
      </c>
      <c r="G156" s="41">
        <v>108</v>
      </c>
      <c r="H156" s="42">
        <v>0</v>
      </c>
      <c r="I156" s="43">
        <f>ROUND(G156*H156,P4)</f>
        <v>0</v>
      </c>
      <c r="J156" s="37"/>
      <c r="O156" s="44">
        <f>I156*0.21</f>
        <v>0</v>
      </c>
      <c r="P156">
        <v>3</v>
      </c>
    </row>
    <row r="157" ht="300">
      <c r="A157" s="37" t="s">
        <v>244</v>
      </c>
      <c r="B157" s="45"/>
      <c r="C157" s="46"/>
      <c r="D157" s="46"/>
      <c r="E157" s="39" t="s">
        <v>2247</v>
      </c>
      <c r="F157" s="46"/>
      <c r="G157" s="46"/>
      <c r="H157" s="46"/>
      <c r="I157" s="46"/>
      <c r="J157" s="48"/>
    </row>
    <row r="158" ht="120">
      <c r="A158" s="37" t="s">
        <v>248</v>
      </c>
      <c r="B158" s="45"/>
      <c r="C158" s="46"/>
      <c r="D158" s="46"/>
      <c r="E158" s="39" t="s">
        <v>1191</v>
      </c>
      <c r="F158" s="46"/>
      <c r="G158" s="46"/>
      <c r="H158" s="46"/>
      <c r="I158" s="46"/>
      <c r="J158" s="48"/>
    </row>
    <row r="159" ht="30">
      <c r="A159" s="37" t="s">
        <v>240</v>
      </c>
      <c r="B159" s="37">
        <v>46</v>
      </c>
      <c r="C159" s="38" t="s">
        <v>2108</v>
      </c>
      <c r="D159" s="37" t="s">
        <v>1199</v>
      </c>
      <c r="E159" s="39" t="s">
        <v>2010</v>
      </c>
      <c r="F159" s="40" t="s">
        <v>415</v>
      </c>
      <c r="G159" s="41">
        <v>1200</v>
      </c>
      <c r="H159" s="42">
        <v>0</v>
      </c>
      <c r="I159" s="43">
        <f>ROUND(G159*H159,P4)</f>
        <v>0</v>
      </c>
      <c r="J159" s="37"/>
      <c r="O159" s="44">
        <f>I159*0.21</f>
        <v>0</v>
      </c>
      <c r="P159">
        <v>3</v>
      </c>
    </row>
    <row r="160" ht="375">
      <c r="A160" s="37" t="s">
        <v>244</v>
      </c>
      <c r="B160" s="45"/>
      <c r="C160" s="46"/>
      <c r="D160" s="46"/>
      <c r="E160" s="39" t="s">
        <v>2248</v>
      </c>
      <c r="F160" s="46"/>
      <c r="G160" s="46"/>
      <c r="H160" s="46"/>
      <c r="I160" s="46"/>
      <c r="J160" s="48"/>
    </row>
    <row r="161" ht="120">
      <c r="A161" s="37" t="s">
        <v>248</v>
      </c>
      <c r="B161" s="45"/>
      <c r="C161" s="46"/>
      <c r="D161" s="46"/>
      <c r="E161" s="39" t="s">
        <v>1191</v>
      </c>
      <c r="F161" s="46"/>
      <c r="G161" s="46"/>
      <c r="H161" s="46"/>
      <c r="I161" s="46"/>
      <c r="J161" s="48"/>
    </row>
    <row r="162">
      <c r="A162" s="31" t="s">
        <v>237</v>
      </c>
      <c r="B162" s="32"/>
      <c r="C162" s="33" t="s">
        <v>402</v>
      </c>
      <c r="D162" s="34"/>
      <c r="E162" s="31" t="s">
        <v>1972</v>
      </c>
      <c r="F162" s="34"/>
      <c r="G162" s="34"/>
      <c r="H162" s="34"/>
      <c r="I162" s="35">
        <f>SUMIFS(I163:I170,A163:A170,"P")</f>
        <v>0</v>
      </c>
      <c r="J162" s="36"/>
    </row>
    <row r="163">
      <c r="A163" s="37" t="s">
        <v>240</v>
      </c>
      <c r="B163" s="37">
        <v>47</v>
      </c>
      <c r="C163" s="38" t="s">
        <v>2118</v>
      </c>
      <c r="D163" s="37" t="s">
        <v>245</v>
      </c>
      <c r="E163" s="39" t="s">
        <v>1974</v>
      </c>
      <c r="F163" s="40" t="s">
        <v>1975</v>
      </c>
      <c r="G163" s="41">
        <v>73</v>
      </c>
      <c r="H163" s="42">
        <v>0</v>
      </c>
      <c r="I163" s="43">
        <f>ROUND(G163*H163,P4)</f>
        <v>0</v>
      </c>
      <c r="J163" s="37"/>
      <c r="O163" s="44">
        <f>I163*0.21</f>
        <v>0</v>
      </c>
      <c r="P163">
        <v>3</v>
      </c>
    </row>
    <row r="164" ht="375">
      <c r="A164" s="37" t="s">
        <v>244</v>
      </c>
      <c r="B164" s="45"/>
      <c r="C164" s="46"/>
      <c r="D164" s="46"/>
      <c r="E164" s="39" t="s">
        <v>2249</v>
      </c>
      <c r="F164" s="46"/>
      <c r="G164" s="46"/>
      <c r="H164" s="46"/>
      <c r="I164" s="46"/>
      <c r="J164" s="48"/>
    </row>
    <row r="165" ht="30">
      <c r="A165" s="37" t="s">
        <v>246</v>
      </c>
      <c r="B165" s="45"/>
      <c r="C165" s="46"/>
      <c r="D165" s="46"/>
      <c r="E165" s="49" t="s">
        <v>2250</v>
      </c>
      <c r="F165" s="46"/>
      <c r="G165" s="46"/>
      <c r="H165" s="46"/>
      <c r="I165" s="46"/>
      <c r="J165" s="48"/>
    </row>
    <row r="166" ht="120">
      <c r="A166" s="37" t="s">
        <v>248</v>
      </c>
      <c r="B166" s="45"/>
      <c r="C166" s="46"/>
      <c r="D166" s="46"/>
      <c r="E166" s="39" t="s">
        <v>1191</v>
      </c>
      <c r="F166" s="46"/>
      <c r="G166" s="46"/>
      <c r="H166" s="46"/>
      <c r="I166" s="46"/>
      <c r="J166" s="48"/>
    </row>
    <row r="167">
      <c r="A167" s="37" t="s">
        <v>240</v>
      </c>
      <c r="B167" s="37">
        <v>48</v>
      </c>
      <c r="C167" s="38" t="s">
        <v>2118</v>
      </c>
      <c r="D167" s="37" t="s">
        <v>238</v>
      </c>
      <c r="E167" s="39" t="s">
        <v>1974</v>
      </c>
      <c r="F167" s="40" t="s">
        <v>1975</v>
      </c>
      <c r="G167" s="41">
        <v>10</v>
      </c>
      <c r="H167" s="42">
        <v>0</v>
      </c>
      <c r="I167" s="43">
        <f>ROUND(G167*H167,P4)</f>
        <v>0</v>
      </c>
      <c r="J167" s="37"/>
      <c r="O167" s="44">
        <f>I167*0.21</f>
        <v>0</v>
      </c>
      <c r="P167">
        <v>3</v>
      </c>
    </row>
    <row r="168" ht="300">
      <c r="A168" s="37" t="s">
        <v>244</v>
      </c>
      <c r="B168" s="45"/>
      <c r="C168" s="46"/>
      <c r="D168" s="46"/>
      <c r="E168" s="39" t="s">
        <v>2251</v>
      </c>
      <c r="F168" s="46"/>
      <c r="G168" s="46"/>
      <c r="H168" s="46"/>
      <c r="I168" s="46"/>
      <c r="J168" s="48"/>
    </row>
    <row r="169" ht="30">
      <c r="A169" s="37" t="s">
        <v>246</v>
      </c>
      <c r="B169" s="45"/>
      <c r="C169" s="46"/>
      <c r="D169" s="46"/>
      <c r="E169" s="49" t="s">
        <v>2252</v>
      </c>
      <c r="F169" s="46"/>
      <c r="G169" s="46"/>
      <c r="H169" s="46"/>
      <c r="I169" s="46"/>
      <c r="J169" s="48"/>
    </row>
    <row r="170" ht="120">
      <c r="A170" s="37" t="s">
        <v>248</v>
      </c>
      <c r="B170" s="45"/>
      <c r="C170" s="46"/>
      <c r="D170" s="46"/>
      <c r="E170" s="39" t="s">
        <v>1191</v>
      </c>
      <c r="F170" s="46"/>
      <c r="G170" s="46"/>
      <c r="H170" s="46"/>
      <c r="I170" s="46"/>
      <c r="J170" s="48"/>
    </row>
    <row r="171">
      <c r="A171" s="31" t="s">
        <v>237</v>
      </c>
      <c r="B171" s="32"/>
      <c r="C171" s="33" t="s">
        <v>1982</v>
      </c>
      <c r="D171" s="34"/>
      <c r="E171" s="31" t="s">
        <v>1983</v>
      </c>
      <c r="F171" s="34"/>
      <c r="G171" s="34"/>
      <c r="H171" s="34"/>
      <c r="I171" s="35">
        <f>SUMIFS(I172:I174,A172:A174,"P")</f>
        <v>0</v>
      </c>
      <c r="J171" s="36"/>
    </row>
    <row r="172" ht="30">
      <c r="A172" s="37" t="s">
        <v>240</v>
      </c>
      <c r="B172" s="37">
        <v>49</v>
      </c>
      <c r="C172" s="38" t="s">
        <v>2128</v>
      </c>
      <c r="D172" s="37" t="s">
        <v>245</v>
      </c>
      <c r="E172" s="39" t="s">
        <v>2129</v>
      </c>
      <c r="F172" s="40" t="s">
        <v>415</v>
      </c>
      <c r="G172" s="41">
        <v>468</v>
      </c>
      <c r="H172" s="42">
        <v>0</v>
      </c>
      <c r="I172" s="43">
        <f>ROUND(G172*H172,P4)</f>
        <v>0</v>
      </c>
      <c r="J172" s="37"/>
      <c r="O172" s="44">
        <f>I172*0.21</f>
        <v>0</v>
      </c>
      <c r="P172">
        <v>3</v>
      </c>
    </row>
    <row r="173" ht="409.5">
      <c r="A173" s="37" t="s">
        <v>244</v>
      </c>
      <c r="B173" s="45"/>
      <c r="C173" s="46"/>
      <c r="D173" s="46"/>
      <c r="E173" s="39" t="s">
        <v>2253</v>
      </c>
      <c r="F173" s="46"/>
      <c r="G173" s="46"/>
      <c r="H173" s="46"/>
      <c r="I173" s="46"/>
      <c r="J173" s="48"/>
    </row>
    <row r="174" ht="165">
      <c r="A174" s="37" t="s">
        <v>248</v>
      </c>
      <c r="B174" s="45"/>
      <c r="C174" s="46"/>
      <c r="D174" s="46"/>
      <c r="E174" s="39" t="s">
        <v>2131</v>
      </c>
      <c r="F174" s="46"/>
      <c r="G174" s="46"/>
      <c r="H174" s="46"/>
      <c r="I174" s="46"/>
      <c r="J174" s="48"/>
    </row>
    <row r="175">
      <c r="A175" s="31" t="s">
        <v>237</v>
      </c>
      <c r="B175" s="32"/>
      <c r="C175" s="33" t="s">
        <v>2013</v>
      </c>
      <c r="D175" s="34"/>
      <c r="E175" s="31" t="s">
        <v>2014</v>
      </c>
      <c r="F175" s="34"/>
      <c r="G175" s="34"/>
      <c r="H175" s="34"/>
      <c r="I175" s="35">
        <f>SUMIFS(I176:I179,A176:A179,"P")</f>
        <v>0</v>
      </c>
      <c r="J175" s="36"/>
    </row>
    <row r="176">
      <c r="A176" s="37" t="s">
        <v>240</v>
      </c>
      <c r="B176" s="37">
        <v>50</v>
      </c>
      <c r="C176" s="38" t="s">
        <v>2015</v>
      </c>
      <c r="D176" s="37" t="s">
        <v>245</v>
      </c>
      <c r="E176" s="39" t="s">
        <v>2016</v>
      </c>
      <c r="F176" s="40" t="s">
        <v>415</v>
      </c>
      <c r="G176" s="41">
        <v>226.08500000000001</v>
      </c>
      <c r="H176" s="42">
        <v>0</v>
      </c>
      <c r="I176" s="43">
        <f>ROUND(G176*H176,P4)</f>
        <v>0</v>
      </c>
      <c r="J176" s="37"/>
      <c r="O176" s="44">
        <f>I176*0.21</f>
        <v>0</v>
      </c>
      <c r="P176">
        <v>3</v>
      </c>
    </row>
    <row r="177" ht="409.5">
      <c r="A177" s="37" t="s">
        <v>244</v>
      </c>
      <c r="B177" s="45"/>
      <c r="C177" s="46"/>
      <c r="D177" s="46"/>
      <c r="E177" s="39" t="s">
        <v>2254</v>
      </c>
      <c r="F177" s="46"/>
      <c r="G177" s="46"/>
      <c r="H177" s="46"/>
      <c r="I177" s="46"/>
      <c r="J177" s="48"/>
    </row>
    <row r="178" ht="30">
      <c r="A178" s="37" t="s">
        <v>246</v>
      </c>
      <c r="B178" s="45"/>
      <c r="C178" s="46"/>
      <c r="D178" s="46"/>
      <c r="E178" s="49" t="s">
        <v>2255</v>
      </c>
      <c r="F178" s="46"/>
      <c r="G178" s="46"/>
      <c r="H178" s="46"/>
      <c r="I178" s="46"/>
      <c r="J178" s="48"/>
    </row>
    <row r="179" ht="120">
      <c r="A179" s="37" t="s">
        <v>248</v>
      </c>
      <c r="B179" s="45"/>
      <c r="C179" s="46"/>
      <c r="D179" s="46"/>
      <c r="E179" s="39" t="s">
        <v>2018</v>
      </c>
      <c r="F179" s="46"/>
      <c r="G179" s="46"/>
      <c r="H179" s="46"/>
      <c r="I179" s="46"/>
      <c r="J179" s="48"/>
    </row>
    <row r="180">
      <c r="A180" s="31" t="s">
        <v>237</v>
      </c>
      <c r="B180" s="32"/>
      <c r="C180" s="33" t="s">
        <v>1210</v>
      </c>
      <c r="D180" s="34"/>
      <c r="E180" s="31" t="s">
        <v>2133</v>
      </c>
      <c r="F180" s="34"/>
      <c r="G180" s="34"/>
      <c r="H180" s="34"/>
      <c r="I180" s="35">
        <f>SUMIFS(I181:I187,A181:A187,"P")</f>
        <v>0</v>
      </c>
      <c r="J180" s="36"/>
    </row>
    <row r="181">
      <c r="A181" s="37" t="s">
        <v>240</v>
      </c>
      <c r="B181" s="37">
        <v>51</v>
      </c>
      <c r="C181" s="38" t="s">
        <v>2134</v>
      </c>
      <c r="D181" s="37" t="s">
        <v>245</v>
      </c>
      <c r="E181" s="39" t="s">
        <v>2135</v>
      </c>
      <c r="F181" s="40" t="s">
        <v>243</v>
      </c>
      <c r="G181" s="41">
        <v>6</v>
      </c>
      <c r="H181" s="42">
        <v>0</v>
      </c>
      <c r="I181" s="43">
        <f>ROUND(G181*H181,P4)</f>
        <v>0</v>
      </c>
      <c r="J181" s="37"/>
      <c r="O181" s="44">
        <f>I181*0.21</f>
        <v>0</v>
      </c>
      <c r="P181">
        <v>3</v>
      </c>
    </row>
    <row r="182" ht="150">
      <c r="A182" s="37" t="s">
        <v>244</v>
      </c>
      <c r="B182" s="45"/>
      <c r="C182" s="46"/>
      <c r="D182" s="46"/>
      <c r="E182" s="39" t="s">
        <v>2256</v>
      </c>
      <c r="F182" s="46"/>
      <c r="G182" s="46"/>
      <c r="H182" s="46"/>
      <c r="I182" s="46"/>
      <c r="J182" s="48"/>
    </row>
    <row r="183" ht="30">
      <c r="A183" s="37" t="s">
        <v>246</v>
      </c>
      <c r="B183" s="45"/>
      <c r="C183" s="46"/>
      <c r="D183" s="46"/>
      <c r="E183" s="49" t="s">
        <v>2257</v>
      </c>
      <c r="F183" s="46"/>
      <c r="G183" s="46"/>
      <c r="H183" s="46"/>
      <c r="I183" s="46"/>
      <c r="J183" s="48"/>
    </row>
    <row r="184" ht="120">
      <c r="A184" s="37" t="s">
        <v>248</v>
      </c>
      <c r="B184" s="45"/>
      <c r="C184" s="46"/>
      <c r="D184" s="46"/>
      <c r="E184" s="39" t="s">
        <v>2137</v>
      </c>
      <c r="F184" s="46"/>
      <c r="G184" s="46"/>
      <c r="H184" s="46"/>
      <c r="I184" s="46"/>
      <c r="J184" s="48"/>
    </row>
    <row r="185">
      <c r="A185" s="37" t="s">
        <v>240</v>
      </c>
      <c r="B185" s="37">
        <v>52</v>
      </c>
      <c r="C185" s="38" t="s">
        <v>2138</v>
      </c>
      <c r="D185" s="37" t="s">
        <v>245</v>
      </c>
      <c r="E185" s="39" t="s">
        <v>2139</v>
      </c>
      <c r="F185" s="40" t="s">
        <v>243</v>
      </c>
      <c r="G185" s="41">
        <v>3</v>
      </c>
      <c r="H185" s="42">
        <v>0</v>
      </c>
      <c r="I185" s="43">
        <f>ROUND(G185*H185,P4)</f>
        <v>0</v>
      </c>
      <c r="J185" s="37"/>
      <c r="O185" s="44">
        <f>I185*0.21</f>
        <v>0</v>
      </c>
      <c r="P185">
        <v>3</v>
      </c>
    </row>
    <row r="186" ht="195">
      <c r="A186" s="37" t="s">
        <v>244</v>
      </c>
      <c r="B186" s="45"/>
      <c r="C186" s="46"/>
      <c r="D186" s="46"/>
      <c r="E186" s="39" t="s">
        <v>2140</v>
      </c>
      <c r="F186" s="46"/>
      <c r="G186" s="46"/>
      <c r="H186" s="46"/>
      <c r="I186" s="46"/>
      <c r="J186" s="48"/>
    </row>
    <row r="187" ht="225">
      <c r="A187" s="37" t="s">
        <v>248</v>
      </c>
      <c r="B187" s="45"/>
      <c r="C187" s="46"/>
      <c r="D187" s="46"/>
      <c r="E187" s="39" t="s">
        <v>2141</v>
      </c>
      <c r="F187" s="46"/>
      <c r="G187" s="46"/>
      <c r="H187" s="46"/>
      <c r="I187" s="46"/>
      <c r="J187" s="48"/>
    </row>
    <row r="188">
      <c r="A188" s="31" t="s">
        <v>237</v>
      </c>
      <c r="B188" s="32"/>
      <c r="C188" s="33" t="s">
        <v>1213</v>
      </c>
      <c r="D188" s="34"/>
      <c r="E188" s="31" t="s">
        <v>1988</v>
      </c>
      <c r="F188" s="34"/>
      <c r="G188" s="34"/>
      <c r="H188" s="34"/>
      <c r="I188" s="35">
        <f>SUMIFS(I189:I194,A189:A194,"P")</f>
        <v>0</v>
      </c>
      <c r="J188" s="36"/>
    </row>
    <row r="189">
      <c r="A189" s="37" t="s">
        <v>240</v>
      </c>
      <c r="B189" s="37">
        <v>53</v>
      </c>
      <c r="C189" s="38" t="s">
        <v>1989</v>
      </c>
      <c r="D189" s="37" t="s">
        <v>245</v>
      </c>
      <c r="E189" s="39" t="s">
        <v>1990</v>
      </c>
      <c r="F189" s="40" t="s">
        <v>415</v>
      </c>
      <c r="G189" s="41">
        <v>240</v>
      </c>
      <c r="H189" s="42">
        <v>0</v>
      </c>
      <c r="I189" s="43">
        <f>ROUND(G189*H189,P4)</f>
        <v>0</v>
      </c>
      <c r="J189" s="37"/>
      <c r="O189" s="44">
        <f>I189*0.21</f>
        <v>0</v>
      </c>
      <c r="P189">
        <v>3</v>
      </c>
    </row>
    <row r="190" ht="165">
      <c r="A190" s="37" t="s">
        <v>244</v>
      </c>
      <c r="B190" s="45"/>
      <c r="C190" s="46"/>
      <c r="D190" s="46"/>
      <c r="E190" s="39" t="s">
        <v>2154</v>
      </c>
      <c r="F190" s="46"/>
      <c r="G190" s="46"/>
      <c r="H190" s="46"/>
      <c r="I190" s="46"/>
      <c r="J190" s="48"/>
    </row>
    <row r="191" ht="120">
      <c r="A191" s="37" t="s">
        <v>248</v>
      </c>
      <c r="B191" s="45"/>
      <c r="C191" s="46"/>
      <c r="D191" s="46"/>
      <c r="E191" s="39" t="s">
        <v>1191</v>
      </c>
      <c r="F191" s="46"/>
      <c r="G191" s="46"/>
      <c r="H191" s="46"/>
      <c r="I191" s="46"/>
      <c r="J191" s="48"/>
    </row>
    <row r="192">
      <c r="A192" s="37" t="s">
        <v>240</v>
      </c>
      <c r="B192" s="37">
        <v>54</v>
      </c>
      <c r="C192" s="38" t="s">
        <v>1989</v>
      </c>
      <c r="D192" s="37" t="s">
        <v>238</v>
      </c>
      <c r="E192" s="39" t="s">
        <v>1990</v>
      </c>
      <c r="F192" s="40" t="s">
        <v>1991</v>
      </c>
      <c r="G192" s="41">
        <v>42</v>
      </c>
      <c r="H192" s="42">
        <v>0</v>
      </c>
      <c r="I192" s="43">
        <f>ROUND(G192*H192,P4)</f>
        <v>0</v>
      </c>
      <c r="J192" s="37"/>
      <c r="O192" s="44">
        <f>I192*0.21</f>
        <v>0</v>
      </c>
      <c r="P192">
        <v>3</v>
      </c>
    </row>
    <row r="193" ht="90">
      <c r="A193" s="37" t="s">
        <v>244</v>
      </c>
      <c r="B193" s="45"/>
      <c r="C193" s="46"/>
      <c r="D193" s="46"/>
      <c r="E193" s="39" t="s">
        <v>1992</v>
      </c>
      <c r="F193" s="46"/>
      <c r="G193" s="46"/>
      <c r="H193" s="46"/>
      <c r="I193" s="46"/>
      <c r="J193" s="48"/>
    </row>
    <row r="194" ht="120">
      <c r="A194" s="37" t="s">
        <v>248</v>
      </c>
      <c r="B194" s="50"/>
      <c r="C194" s="51"/>
      <c r="D194" s="51"/>
      <c r="E194" s="39" t="s">
        <v>1191</v>
      </c>
      <c r="F194" s="51"/>
      <c r="G194" s="51"/>
      <c r="H194" s="51"/>
      <c r="I194" s="51"/>
      <c r="J194" s="52"/>
    </row>
  </sheetData>
  <sheetProtection sheet="1" objects="1" scenarios="1" spinCount="100000" saltValue="v5x0wL6copLDH64o2G0op/f7Pjzr3rY1d9H/1MhsOhhz0aRVD8EgJ5h+kjYCnVLl6eaM7iCFghln107e485VDA==" hashValue="Q52oHocnuJ6kDlmiGlnn6hb0TXn3TAUiv+y49DW0QzQmVvRJGdQfoZ+iRds8NU1GcUy+IeWZ+fM1YAHSQEXQVA=="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2258</v>
      </c>
      <c r="I3" s="25">
        <f>SUMIFS(I9:I139,A9:A139,"SD")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2258</v>
      </c>
      <c r="D5" s="22"/>
      <c r="E5" s="23" t="s">
        <v>72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SUMIFS(I10:I45,A10:A45,"P")</f>
        <v>0</v>
      </c>
      <c r="J9" s="36"/>
    </row>
    <row r="10">
      <c r="A10" s="37" t="s">
        <v>240</v>
      </c>
      <c r="B10" s="37">
        <v>1</v>
      </c>
      <c r="C10" s="38" t="s">
        <v>1032</v>
      </c>
      <c r="D10" s="37" t="s">
        <v>245</v>
      </c>
      <c r="E10" s="39" t="s">
        <v>658</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45">
      <c r="A12" s="37" t="s">
        <v>246</v>
      </c>
      <c r="B12" s="45"/>
      <c r="C12" s="46"/>
      <c r="D12" s="46"/>
      <c r="E12" s="49" t="s">
        <v>2259</v>
      </c>
      <c r="F12" s="46"/>
      <c r="G12" s="46"/>
      <c r="H12" s="46"/>
      <c r="I12" s="46"/>
      <c r="J12" s="48"/>
    </row>
    <row r="13" ht="60">
      <c r="A13" s="37" t="s">
        <v>248</v>
      </c>
      <c r="B13" s="45"/>
      <c r="C13" s="46"/>
      <c r="D13" s="46"/>
      <c r="E13" s="39" t="s">
        <v>1825</v>
      </c>
      <c r="F13" s="46"/>
      <c r="G13" s="46"/>
      <c r="H13" s="46"/>
      <c r="I13" s="46"/>
      <c r="J13" s="48"/>
    </row>
    <row r="14" ht="45">
      <c r="A14" s="37" t="s">
        <v>240</v>
      </c>
      <c r="B14" s="37">
        <v>3</v>
      </c>
      <c r="C14" s="38" t="s">
        <v>1377</v>
      </c>
      <c r="D14" s="37" t="s">
        <v>1378</v>
      </c>
      <c r="E14" s="39" t="s">
        <v>1379</v>
      </c>
      <c r="F14" s="40" t="s">
        <v>939</v>
      </c>
      <c r="G14" s="41">
        <v>3101.5140000000001</v>
      </c>
      <c r="H14" s="42">
        <v>0</v>
      </c>
      <c r="I14" s="43">
        <f>ROUND(G14*H14,P4)</f>
        <v>0</v>
      </c>
      <c r="J14" s="37"/>
      <c r="O14" s="44">
        <f>I14*0.21</f>
        <v>0</v>
      </c>
      <c r="P14">
        <v>3</v>
      </c>
    </row>
    <row r="15" ht="30">
      <c r="A15" s="37" t="s">
        <v>244</v>
      </c>
      <c r="B15" s="45"/>
      <c r="C15" s="46"/>
      <c r="D15" s="46"/>
      <c r="E15" s="39" t="s">
        <v>940</v>
      </c>
      <c r="F15" s="46"/>
      <c r="G15" s="46"/>
      <c r="H15" s="46"/>
      <c r="I15" s="46"/>
      <c r="J15" s="48"/>
    </row>
    <row r="16" ht="90">
      <c r="A16" s="37" t="s">
        <v>246</v>
      </c>
      <c r="B16" s="45"/>
      <c r="C16" s="46"/>
      <c r="D16" s="46"/>
      <c r="E16" s="49" t="s">
        <v>2260</v>
      </c>
      <c r="F16" s="46"/>
      <c r="G16" s="46"/>
      <c r="H16" s="46"/>
      <c r="I16" s="46"/>
      <c r="J16" s="48"/>
    </row>
    <row r="17" ht="225">
      <c r="A17" s="37" t="s">
        <v>248</v>
      </c>
      <c r="B17" s="45"/>
      <c r="C17" s="46"/>
      <c r="D17" s="46"/>
      <c r="E17" s="39" t="s">
        <v>941</v>
      </c>
      <c r="F17" s="46"/>
      <c r="G17" s="46"/>
      <c r="H17" s="46"/>
      <c r="I17" s="46"/>
      <c r="J17" s="48"/>
    </row>
    <row r="18" ht="45">
      <c r="A18" s="37" t="s">
        <v>240</v>
      </c>
      <c r="B18" s="37">
        <v>4</v>
      </c>
      <c r="C18" s="38" t="s">
        <v>2261</v>
      </c>
      <c r="D18" s="37" t="s">
        <v>2262</v>
      </c>
      <c r="E18" s="39" t="s">
        <v>2263</v>
      </c>
      <c r="F18" s="40" t="s">
        <v>939</v>
      </c>
      <c r="G18" s="41">
        <v>15892.305</v>
      </c>
      <c r="H18" s="42">
        <v>0</v>
      </c>
      <c r="I18" s="43">
        <f>ROUND(G18*H18,P4)</f>
        <v>0</v>
      </c>
      <c r="J18" s="37"/>
      <c r="O18" s="44">
        <f>I18*0.21</f>
        <v>0</v>
      </c>
      <c r="P18">
        <v>3</v>
      </c>
    </row>
    <row r="19" ht="30">
      <c r="A19" s="37" t="s">
        <v>244</v>
      </c>
      <c r="B19" s="45"/>
      <c r="C19" s="46"/>
      <c r="D19" s="46"/>
      <c r="E19" s="39" t="s">
        <v>940</v>
      </c>
      <c r="F19" s="46"/>
      <c r="G19" s="46"/>
      <c r="H19" s="46"/>
      <c r="I19" s="46"/>
      <c r="J19" s="48"/>
    </row>
    <row r="20" ht="30">
      <c r="A20" s="37" t="s">
        <v>246</v>
      </c>
      <c r="B20" s="45"/>
      <c r="C20" s="46"/>
      <c r="D20" s="46"/>
      <c r="E20" s="49" t="s">
        <v>2264</v>
      </c>
      <c r="F20" s="46"/>
      <c r="G20" s="46"/>
      <c r="H20" s="46"/>
      <c r="I20" s="46"/>
      <c r="J20" s="48"/>
    </row>
    <row r="21" ht="225">
      <c r="A21" s="37" t="s">
        <v>248</v>
      </c>
      <c r="B21" s="45"/>
      <c r="C21" s="46"/>
      <c r="D21" s="46"/>
      <c r="E21" s="39" t="s">
        <v>941</v>
      </c>
      <c r="F21" s="46"/>
      <c r="G21" s="46"/>
      <c r="H21" s="46"/>
      <c r="I21" s="46"/>
      <c r="J21" s="48"/>
    </row>
    <row r="22" ht="45">
      <c r="A22" s="37" t="s">
        <v>240</v>
      </c>
      <c r="B22" s="37">
        <v>5</v>
      </c>
      <c r="C22" s="38" t="s">
        <v>2265</v>
      </c>
      <c r="D22" s="37" t="s">
        <v>2266</v>
      </c>
      <c r="E22" s="39" t="s">
        <v>2267</v>
      </c>
      <c r="F22" s="40" t="s">
        <v>939</v>
      </c>
      <c r="G22" s="41">
        <v>2.0819999999999999</v>
      </c>
      <c r="H22" s="42">
        <v>0</v>
      </c>
      <c r="I22" s="43">
        <f>ROUND(G22*H22,P4)</f>
        <v>0</v>
      </c>
      <c r="J22" s="37"/>
      <c r="O22" s="44">
        <f>I22*0.21</f>
        <v>0</v>
      </c>
      <c r="P22">
        <v>3</v>
      </c>
    </row>
    <row r="23" ht="30">
      <c r="A23" s="37" t="s">
        <v>244</v>
      </c>
      <c r="B23" s="45"/>
      <c r="C23" s="46"/>
      <c r="D23" s="46"/>
      <c r="E23" s="39" t="s">
        <v>940</v>
      </c>
      <c r="F23" s="46"/>
      <c r="G23" s="46"/>
      <c r="H23" s="46"/>
      <c r="I23" s="46"/>
      <c r="J23" s="48"/>
    </row>
    <row r="24" ht="30">
      <c r="A24" s="37" t="s">
        <v>246</v>
      </c>
      <c r="B24" s="45"/>
      <c r="C24" s="46"/>
      <c r="D24" s="46"/>
      <c r="E24" s="49" t="s">
        <v>2268</v>
      </c>
      <c r="F24" s="46"/>
      <c r="G24" s="46"/>
      <c r="H24" s="46"/>
      <c r="I24" s="46"/>
      <c r="J24" s="48"/>
    </row>
    <row r="25" ht="225">
      <c r="A25" s="37" t="s">
        <v>248</v>
      </c>
      <c r="B25" s="45"/>
      <c r="C25" s="46"/>
      <c r="D25" s="46"/>
      <c r="E25" s="39" t="s">
        <v>941</v>
      </c>
      <c r="F25" s="46"/>
      <c r="G25" s="46"/>
      <c r="H25" s="46"/>
      <c r="I25" s="46"/>
      <c r="J25" s="48"/>
    </row>
    <row r="26" ht="45">
      <c r="A26" s="37" t="s">
        <v>240</v>
      </c>
      <c r="B26" s="37">
        <v>6</v>
      </c>
      <c r="C26" s="38" t="s">
        <v>2269</v>
      </c>
      <c r="D26" s="37" t="s">
        <v>2270</v>
      </c>
      <c r="E26" s="39" t="s">
        <v>2271</v>
      </c>
      <c r="F26" s="40" t="s">
        <v>939</v>
      </c>
      <c r="G26" s="41">
        <v>7.3179999999999996</v>
      </c>
      <c r="H26" s="42">
        <v>0</v>
      </c>
      <c r="I26" s="43">
        <f>ROUND(G26*H26,P4)</f>
        <v>0</v>
      </c>
      <c r="J26" s="37"/>
      <c r="O26" s="44">
        <f>I26*0.21</f>
        <v>0</v>
      </c>
      <c r="P26">
        <v>3</v>
      </c>
    </row>
    <row r="27" ht="30">
      <c r="A27" s="37" t="s">
        <v>244</v>
      </c>
      <c r="B27" s="45"/>
      <c r="C27" s="46"/>
      <c r="D27" s="46"/>
      <c r="E27" s="39" t="s">
        <v>940</v>
      </c>
      <c r="F27" s="46"/>
      <c r="G27" s="46"/>
      <c r="H27" s="46"/>
      <c r="I27" s="46"/>
      <c r="J27" s="48"/>
    </row>
    <row r="28" ht="30">
      <c r="A28" s="37" t="s">
        <v>246</v>
      </c>
      <c r="B28" s="45"/>
      <c r="C28" s="46"/>
      <c r="D28" s="46"/>
      <c r="E28" s="49" t="s">
        <v>2272</v>
      </c>
      <c r="F28" s="46"/>
      <c r="G28" s="46"/>
      <c r="H28" s="46"/>
      <c r="I28" s="46"/>
      <c r="J28" s="48"/>
    </row>
    <row r="29" ht="225">
      <c r="A29" s="37" t="s">
        <v>248</v>
      </c>
      <c r="B29" s="45"/>
      <c r="C29" s="46"/>
      <c r="D29" s="46"/>
      <c r="E29" s="39" t="s">
        <v>941</v>
      </c>
      <c r="F29" s="46"/>
      <c r="G29" s="46"/>
      <c r="H29" s="46"/>
      <c r="I29" s="46"/>
      <c r="J29" s="48"/>
    </row>
    <row r="30" ht="30">
      <c r="A30" s="37" t="s">
        <v>240</v>
      </c>
      <c r="B30" s="37">
        <v>7</v>
      </c>
      <c r="C30" s="38" t="s">
        <v>2273</v>
      </c>
      <c r="D30" s="37" t="s">
        <v>2274</v>
      </c>
      <c r="E30" s="39" t="s">
        <v>2275</v>
      </c>
      <c r="F30" s="40" t="s">
        <v>939</v>
      </c>
      <c r="G30" s="41">
        <v>4.7199999999999998</v>
      </c>
      <c r="H30" s="42">
        <v>0</v>
      </c>
      <c r="I30" s="43">
        <f>ROUND(G30*H30,P4)</f>
        <v>0</v>
      </c>
      <c r="J30" s="37"/>
      <c r="O30" s="44">
        <f>I30*0.21</f>
        <v>0</v>
      </c>
      <c r="P30">
        <v>3</v>
      </c>
    </row>
    <row r="31" ht="30">
      <c r="A31" s="37" t="s">
        <v>244</v>
      </c>
      <c r="B31" s="45"/>
      <c r="C31" s="46"/>
      <c r="D31" s="46"/>
      <c r="E31" s="39" t="s">
        <v>940</v>
      </c>
      <c r="F31" s="46"/>
      <c r="G31" s="46"/>
      <c r="H31" s="46"/>
      <c r="I31" s="46"/>
      <c r="J31" s="48"/>
    </row>
    <row r="32" ht="45">
      <c r="A32" s="37" t="s">
        <v>246</v>
      </c>
      <c r="B32" s="45"/>
      <c r="C32" s="46"/>
      <c r="D32" s="46"/>
      <c r="E32" s="49" t="s">
        <v>2276</v>
      </c>
      <c r="F32" s="46"/>
      <c r="G32" s="46"/>
      <c r="H32" s="46"/>
      <c r="I32" s="46"/>
      <c r="J32" s="48"/>
    </row>
    <row r="33" ht="225">
      <c r="A33" s="37" t="s">
        <v>248</v>
      </c>
      <c r="B33" s="45"/>
      <c r="C33" s="46"/>
      <c r="D33" s="46"/>
      <c r="E33" s="39" t="s">
        <v>941</v>
      </c>
      <c r="F33" s="46"/>
      <c r="G33" s="46"/>
      <c r="H33" s="46"/>
      <c r="I33" s="46"/>
      <c r="J33" s="48"/>
    </row>
    <row r="34">
      <c r="A34" s="37" t="s">
        <v>240</v>
      </c>
      <c r="B34" s="37">
        <v>8</v>
      </c>
      <c r="C34" s="38" t="s">
        <v>2277</v>
      </c>
      <c r="D34" s="37" t="s">
        <v>245</v>
      </c>
      <c r="E34" s="39" t="s">
        <v>2278</v>
      </c>
      <c r="F34" s="40" t="s">
        <v>702</v>
      </c>
      <c r="G34" s="41">
        <v>11.656000000000001</v>
      </c>
      <c r="H34" s="42">
        <v>0</v>
      </c>
      <c r="I34" s="43">
        <f>ROUND(G34*H34,P4)</f>
        <v>0</v>
      </c>
      <c r="J34" s="37"/>
      <c r="O34" s="44">
        <f>I34*0.21</f>
        <v>0</v>
      </c>
      <c r="P34">
        <v>3</v>
      </c>
    </row>
    <row r="35">
      <c r="A35" s="37" t="s">
        <v>244</v>
      </c>
      <c r="B35" s="45"/>
      <c r="C35" s="46"/>
      <c r="D35" s="46"/>
      <c r="E35" s="39" t="s">
        <v>2278</v>
      </c>
      <c r="F35" s="46"/>
      <c r="G35" s="46"/>
      <c r="H35" s="46"/>
      <c r="I35" s="46"/>
      <c r="J35" s="48"/>
    </row>
    <row r="36" ht="30">
      <c r="A36" s="37" t="s">
        <v>246</v>
      </c>
      <c r="B36" s="45"/>
      <c r="C36" s="46"/>
      <c r="D36" s="46"/>
      <c r="E36" s="49" t="s">
        <v>2279</v>
      </c>
      <c r="F36" s="46"/>
      <c r="G36" s="46"/>
      <c r="H36" s="46"/>
      <c r="I36" s="46"/>
      <c r="J36" s="48"/>
    </row>
    <row r="37" ht="105">
      <c r="A37" s="37" t="s">
        <v>248</v>
      </c>
      <c r="B37" s="45"/>
      <c r="C37" s="46"/>
      <c r="D37" s="46"/>
      <c r="E37" s="39" t="s">
        <v>2280</v>
      </c>
      <c r="F37" s="46"/>
      <c r="G37" s="46"/>
      <c r="H37" s="46"/>
      <c r="I37" s="46"/>
      <c r="J37" s="48"/>
    </row>
    <row r="38">
      <c r="A38" s="37" t="s">
        <v>240</v>
      </c>
      <c r="B38" s="37">
        <v>9</v>
      </c>
      <c r="C38" s="38" t="s">
        <v>1948</v>
      </c>
      <c r="D38" s="37" t="s">
        <v>245</v>
      </c>
      <c r="E38" s="39" t="s">
        <v>2281</v>
      </c>
      <c r="F38" s="40" t="s">
        <v>702</v>
      </c>
      <c r="G38" s="41">
        <v>11.656000000000001</v>
      </c>
      <c r="H38" s="42">
        <v>0</v>
      </c>
      <c r="I38" s="43">
        <f>ROUND(G38*H38,P4)</f>
        <v>0</v>
      </c>
      <c r="J38" s="37"/>
      <c r="O38" s="44">
        <f>I38*0.21</f>
        <v>0</v>
      </c>
      <c r="P38">
        <v>3</v>
      </c>
    </row>
    <row r="39">
      <c r="A39" s="37" t="s">
        <v>244</v>
      </c>
      <c r="B39" s="45"/>
      <c r="C39" s="46"/>
      <c r="D39" s="46"/>
      <c r="E39" s="39" t="s">
        <v>2281</v>
      </c>
      <c r="F39" s="46"/>
      <c r="G39" s="46"/>
      <c r="H39" s="46"/>
      <c r="I39" s="46"/>
      <c r="J39" s="48"/>
    </row>
    <row r="40" ht="30">
      <c r="A40" s="37" t="s">
        <v>246</v>
      </c>
      <c r="B40" s="45"/>
      <c r="C40" s="46"/>
      <c r="D40" s="46"/>
      <c r="E40" s="49" t="s">
        <v>2279</v>
      </c>
      <c r="F40" s="46"/>
      <c r="G40" s="46"/>
      <c r="H40" s="46"/>
      <c r="I40" s="46"/>
      <c r="J40" s="48"/>
    </row>
    <row r="41" ht="60">
      <c r="A41" s="37" t="s">
        <v>248</v>
      </c>
      <c r="B41" s="45"/>
      <c r="C41" s="46"/>
      <c r="D41" s="46"/>
      <c r="E41" s="39" t="s">
        <v>2282</v>
      </c>
      <c r="F41" s="46"/>
      <c r="G41" s="46"/>
      <c r="H41" s="46"/>
      <c r="I41" s="46"/>
      <c r="J41" s="48"/>
    </row>
    <row r="42">
      <c r="A42" s="37" t="s">
        <v>240</v>
      </c>
      <c r="B42" s="37">
        <v>2</v>
      </c>
      <c r="C42" s="38" t="s">
        <v>2283</v>
      </c>
      <c r="D42" s="37" t="s">
        <v>245</v>
      </c>
      <c r="E42" s="39" t="s">
        <v>2284</v>
      </c>
      <c r="F42" s="40" t="s">
        <v>243</v>
      </c>
      <c r="G42" s="41">
        <v>4</v>
      </c>
      <c r="H42" s="42">
        <v>0</v>
      </c>
      <c r="I42" s="43">
        <f>ROUND(G42*H42,P4)</f>
        <v>0</v>
      </c>
      <c r="J42" s="37"/>
      <c r="O42" s="44">
        <f>I42*0.21</f>
        <v>0</v>
      </c>
      <c r="P42">
        <v>3</v>
      </c>
    </row>
    <row r="43">
      <c r="A43" s="37" t="s">
        <v>244</v>
      </c>
      <c r="B43" s="45"/>
      <c r="C43" s="46"/>
      <c r="D43" s="46"/>
      <c r="E43" s="39" t="s">
        <v>2284</v>
      </c>
      <c r="F43" s="46"/>
      <c r="G43" s="46"/>
      <c r="H43" s="46"/>
      <c r="I43" s="46"/>
      <c r="J43" s="48"/>
    </row>
    <row r="44" ht="30">
      <c r="A44" s="37" t="s">
        <v>246</v>
      </c>
      <c r="B44" s="45"/>
      <c r="C44" s="46"/>
      <c r="D44" s="46"/>
      <c r="E44" s="49" t="s">
        <v>2285</v>
      </c>
      <c r="F44" s="46"/>
      <c r="G44" s="46"/>
      <c r="H44" s="46"/>
      <c r="I44" s="46"/>
      <c r="J44" s="48"/>
    </row>
    <row r="45" ht="60">
      <c r="A45" s="37" t="s">
        <v>248</v>
      </c>
      <c r="B45" s="45"/>
      <c r="C45" s="46"/>
      <c r="D45" s="46"/>
      <c r="E45" s="39" t="s">
        <v>2286</v>
      </c>
      <c r="F45" s="46"/>
      <c r="G45" s="46"/>
      <c r="H45" s="46"/>
      <c r="I45" s="46"/>
      <c r="J45" s="48"/>
    </row>
    <row r="46">
      <c r="A46" s="31" t="s">
        <v>237</v>
      </c>
      <c r="B46" s="32"/>
      <c r="C46" s="33" t="s">
        <v>1199</v>
      </c>
      <c r="D46" s="34"/>
      <c r="E46" s="31" t="s">
        <v>2287</v>
      </c>
      <c r="F46" s="34"/>
      <c r="G46" s="34"/>
      <c r="H46" s="34"/>
      <c r="I46" s="35">
        <f>SUMIFS(I47:I122,A47:A122,"P")</f>
        <v>0</v>
      </c>
      <c r="J46" s="36"/>
    </row>
    <row r="47">
      <c r="A47" s="37" t="s">
        <v>240</v>
      </c>
      <c r="B47" s="37">
        <v>10</v>
      </c>
      <c r="C47" s="38" t="s">
        <v>2288</v>
      </c>
      <c r="D47" s="37" t="s">
        <v>245</v>
      </c>
      <c r="E47" s="39" t="s">
        <v>2289</v>
      </c>
      <c r="F47" s="40" t="s">
        <v>339</v>
      </c>
      <c r="G47" s="41">
        <v>19644.599999999999</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2290</v>
      </c>
      <c r="F49" s="46"/>
      <c r="G49" s="46"/>
      <c r="H49" s="46"/>
      <c r="I49" s="46"/>
      <c r="J49" s="48"/>
    </row>
    <row r="50" ht="105">
      <c r="A50" s="37" t="s">
        <v>248</v>
      </c>
      <c r="B50" s="45"/>
      <c r="C50" s="46"/>
      <c r="D50" s="46"/>
      <c r="E50" s="39" t="s">
        <v>2291</v>
      </c>
      <c r="F50" s="46"/>
      <c r="G50" s="46"/>
      <c r="H50" s="46"/>
      <c r="I50" s="46"/>
      <c r="J50" s="48"/>
    </row>
    <row r="51">
      <c r="A51" s="37" t="s">
        <v>240</v>
      </c>
      <c r="B51" s="37">
        <v>11</v>
      </c>
      <c r="C51" s="38" t="s">
        <v>2292</v>
      </c>
      <c r="D51" s="37" t="s">
        <v>245</v>
      </c>
      <c r="E51" s="39" t="s">
        <v>2293</v>
      </c>
      <c r="F51" s="40" t="s">
        <v>339</v>
      </c>
      <c r="G51" s="41">
        <v>9779.8999999999996</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2294</v>
      </c>
      <c r="F53" s="46"/>
      <c r="G53" s="46"/>
      <c r="H53" s="46"/>
      <c r="I53" s="46"/>
      <c r="J53" s="48"/>
    </row>
    <row r="54" ht="105">
      <c r="A54" s="37" t="s">
        <v>248</v>
      </c>
      <c r="B54" s="45"/>
      <c r="C54" s="46"/>
      <c r="D54" s="46"/>
      <c r="E54" s="39" t="s">
        <v>2291</v>
      </c>
      <c r="F54" s="46"/>
      <c r="G54" s="46"/>
      <c r="H54" s="46"/>
      <c r="I54" s="46"/>
      <c r="J54" s="48"/>
    </row>
    <row r="55">
      <c r="A55" s="37" t="s">
        <v>240</v>
      </c>
      <c r="B55" s="37">
        <v>12</v>
      </c>
      <c r="C55" s="38" t="s">
        <v>2295</v>
      </c>
      <c r="D55" s="37" t="s">
        <v>245</v>
      </c>
      <c r="E55" s="39" t="s">
        <v>2296</v>
      </c>
      <c r="F55" s="40" t="s">
        <v>339</v>
      </c>
      <c r="G55" s="41">
        <v>26.643999999999998</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2297</v>
      </c>
      <c r="F57" s="46"/>
      <c r="G57" s="46"/>
      <c r="H57" s="46"/>
      <c r="I57" s="46"/>
      <c r="J57" s="48"/>
    </row>
    <row r="58" ht="105">
      <c r="A58" s="37" t="s">
        <v>248</v>
      </c>
      <c r="B58" s="45"/>
      <c r="C58" s="46"/>
      <c r="D58" s="46"/>
      <c r="E58" s="39" t="s">
        <v>2291</v>
      </c>
      <c r="F58" s="46"/>
      <c r="G58" s="46"/>
      <c r="H58" s="46"/>
      <c r="I58" s="46"/>
      <c r="J58" s="48"/>
    </row>
    <row r="59" ht="30">
      <c r="A59" s="37" t="s">
        <v>240</v>
      </c>
      <c r="B59" s="37">
        <v>13</v>
      </c>
      <c r="C59" s="38" t="s">
        <v>2298</v>
      </c>
      <c r="D59" s="37" t="s">
        <v>245</v>
      </c>
      <c r="E59" s="39" t="s">
        <v>2299</v>
      </c>
      <c r="F59" s="40" t="s">
        <v>354</v>
      </c>
      <c r="G59" s="41">
        <v>3838.4749999999999</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2300</v>
      </c>
      <c r="F61" s="46"/>
      <c r="G61" s="46"/>
      <c r="H61" s="46"/>
      <c r="I61" s="46"/>
      <c r="J61" s="48"/>
    </row>
    <row r="62" ht="409.5">
      <c r="A62" s="37" t="s">
        <v>248</v>
      </c>
      <c r="B62" s="45"/>
      <c r="C62" s="46"/>
      <c r="D62" s="46"/>
      <c r="E62" s="39" t="s">
        <v>2301</v>
      </c>
      <c r="F62" s="46"/>
      <c r="G62" s="46"/>
      <c r="H62" s="46"/>
      <c r="I62" s="46"/>
      <c r="J62" s="48"/>
    </row>
    <row r="63" ht="30">
      <c r="A63" s="37" t="s">
        <v>240</v>
      </c>
      <c r="B63" s="37">
        <v>14</v>
      </c>
      <c r="C63" s="38" t="s">
        <v>2302</v>
      </c>
      <c r="D63" s="37" t="s">
        <v>245</v>
      </c>
      <c r="E63" s="39" t="s">
        <v>2303</v>
      </c>
      <c r="F63" s="40" t="s">
        <v>354</v>
      </c>
      <c r="G63" s="41">
        <v>7817.1769999999997</v>
      </c>
      <c r="H63" s="42">
        <v>0</v>
      </c>
      <c r="I63" s="43">
        <f>ROUND(G63*H63,P4)</f>
        <v>0</v>
      </c>
      <c r="J63" s="37"/>
      <c r="O63" s="44">
        <f>I63*0.21</f>
        <v>0</v>
      </c>
      <c r="P63">
        <v>3</v>
      </c>
    </row>
    <row r="64">
      <c r="A64" s="37" t="s">
        <v>244</v>
      </c>
      <c r="B64" s="45"/>
      <c r="C64" s="46"/>
      <c r="D64" s="46"/>
      <c r="E64" s="47" t="s">
        <v>245</v>
      </c>
      <c r="F64" s="46"/>
      <c r="G64" s="46"/>
      <c r="H64" s="46"/>
      <c r="I64" s="46"/>
      <c r="J64" s="48"/>
    </row>
    <row r="65" ht="45">
      <c r="A65" s="37" t="s">
        <v>246</v>
      </c>
      <c r="B65" s="45"/>
      <c r="C65" s="46"/>
      <c r="D65" s="46"/>
      <c r="E65" s="49" t="s">
        <v>2304</v>
      </c>
      <c r="F65" s="46"/>
      <c r="G65" s="46"/>
      <c r="H65" s="46"/>
      <c r="I65" s="46"/>
      <c r="J65" s="48"/>
    </row>
    <row r="66" ht="409.5">
      <c r="A66" s="37" t="s">
        <v>248</v>
      </c>
      <c r="B66" s="45"/>
      <c r="C66" s="46"/>
      <c r="D66" s="46"/>
      <c r="E66" s="39" t="s">
        <v>2305</v>
      </c>
      <c r="F66" s="46"/>
      <c r="G66" s="46"/>
      <c r="H66" s="46"/>
      <c r="I66" s="46"/>
      <c r="J66" s="48"/>
    </row>
    <row r="67" ht="30">
      <c r="A67" s="37" t="s">
        <v>240</v>
      </c>
      <c r="B67" s="37">
        <v>15</v>
      </c>
      <c r="C67" s="38" t="s">
        <v>2306</v>
      </c>
      <c r="D67" s="37" t="s">
        <v>245</v>
      </c>
      <c r="E67" s="39" t="s">
        <v>2307</v>
      </c>
      <c r="F67" s="40" t="s">
        <v>354</v>
      </c>
      <c r="G67" s="41">
        <v>154</v>
      </c>
      <c r="H67" s="42">
        <v>0</v>
      </c>
      <c r="I67" s="43">
        <f>ROUND(G67*H67,P4)</f>
        <v>0</v>
      </c>
      <c r="J67" s="37"/>
      <c r="O67" s="44">
        <f>I67*0.21</f>
        <v>0</v>
      </c>
      <c r="P67">
        <v>3</v>
      </c>
    </row>
    <row r="68">
      <c r="A68" s="37" t="s">
        <v>244</v>
      </c>
      <c r="B68" s="45"/>
      <c r="C68" s="46"/>
      <c r="D68" s="46"/>
      <c r="E68" s="47" t="s">
        <v>245</v>
      </c>
      <c r="F68" s="46"/>
      <c r="G68" s="46"/>
      <c r="H68" s="46"/>
      <c r="I68" s="46"/>
      <c r="J68" s="48"/>
    </row>
    <row r="69" ht="30">
      <c r="A69" s="37" t="s">
        <v>246</v>
      </c>
      <c r="B69" s="45"/>
      <c r="C69" s="46"/>
      <c r="D69" s="46"/>
      <c r="E69" s="49" t="s">
        <v>2308</v>
      </c>
      <c r="F69" s="46"/>
      <c r="G69" s="46"/>
      <c r="H69" s="46"/>
      <c r="I69" s="46"/>
      <c r="J69" s="48"/>
    </row>
    <row r="70" ht="135">
      <c r="A70" s="37" t="s">
        <v>248</v>
      </c>
      <c r="B70" s="45"/>
      <c r="C70" s="46"/>
      <c r="D70" s="46"/>
      <c r="E70" s="39" t="s">
        <v>2309</v>
      </c>
      <c r="F70" s="46"/>
      <c r="G70" s="46"/>
      <c r="H70" s="46"/>
      <c r="I70" s="46"/>
      <c r="J70" s="48"/>
    </row>
    <row r="71" ht="30">
      <c r="A71" s="37" t="s">
        <v>240</v>
      </c>
      <c r="B71" s="37">
        <v>16</v>
      </c>
      <c r="C71" s="38" t="s">
        <v>2310</v>
      </c>
      <c r="D71" s="37" t="s">
        <v>245</v>
      </c>
      <c r="E71" s="39" t="s">
        <v>2311</v>
      </c>
      <c r="F71" s="40" t="s">
        <v>354</v>
      </c>
      <c r="G71" s="41">
        <v>107.21599999999999</v>
      </c>
      <c r="H71" s="42">
        <v>0</v>
      </c>
      <c r="I71" s="43">
        <f>ROUND(G71*H71,P4)</f>
        <v>0</v>
      </c>
      <c r="J71" s="37"/>
      <c r="O71" s="44">
        <f>I71*0.21</f>
        <v>0</v>
      </c>
      <c r="P71">
        <v>3</v>
      </c>
    </row>
    <row r="72">
      <c r="A72" s="37" t="s">
        <v>244</v>
      </c>
      <c r="B72" s="45"/>
      <c r="C72" s="46"/>
      <c r="D72" s="46"/>
      <c r="E72" s="47" t="s">
        <v>245</v>
      </c>
      <c r="F72" s="46"/>
      <c r="G72" s="46"/>
      <c r="H72" s="46"/>
      <c r="I72" s="46"/>
      <c r="J72" s="48"/>
    </row>
    <row r="73" ht="30">
      <c r="A73" s="37" t="s">
        <v>246</v>
      </c>
      <c r="B73" s="45"/>
      <c r="C73" s="46"/>
      <c r="D73" s="46"/>
      <c r="E73" s="49" t="s">
        <v>2312</v>
      </c>
      <c r="F73" s="46"/>
      <c r="G73" s="46"/>
      <c r="H73" s="46"/>
      <c r="I73" s="46"/>
      <c r="J73" s="48"/>
    </row>
    <row r="74" ht="135">
      <c r="A74" s="37" t="s">
        <v>248</v>
      </c>
      <c r="B74" s="45"/>
      <c r="C74" s="46"/>
      <c r="D74" s="46"/>
      <c r="E74" s="39" t="s">
        <v>2309</v>
      </c>
      <c r="F74" s="46"/>
      <c r="G74" s="46"/>
      <c r="H74" s="46"/>
      <c r="I74" s="46"/>
      <c r="J74" s="48"/>
    </row>
    <row r="75" ht="30">
      <c r="A75" s="37" t="s">
        <v>240</v>
      </c>
      <c r="B75" s="37">
        <v>33</v>
      </c>
      <c r="C75" s="38" t="s">
        <v>2313</v>
      </c>
      <c r="D75" s="37" t="s">
        <v>245</v>
      </c>
      <c r="E75" s="39" t="s">
        <v>2314</v>
      </c>
      <c r="F75" s="40" t="s">
        <v>354</v>
      </c>
      <c r="G75" s="41">
        <v>11655.652</v>
      </c>
      <c r="H75" s="42">
        <v>0</v>
      </c>
      <c r="I75" s="43">
        <f>ROUND(G75*H75,P4)</f>
        <v>0</v>
      </c>
      <c r="J75" s="37"/>
      <c r="O75" s="44">
        <f>I75*0.21</f>
        <v>0</v>
      </c>
      <c r="P75">
        <v>3</v>
      </c>
    </row>
    <row r="76">
      <c r="A76" s="37" t="s">
        <v>244</v>
      </c>
      <c r="B76" s="45"/>
      <c r="C76" s="46"/>
      <c r="D76" s="46"/>
      <c r="E76" s="47" t="s">
        <v>245</v>
      </c>
      <c r="F76" s="46"/>
      <c r="G76" s="46"/>
      <c r="H76" s="46"/>
      <c r="I76" s="46"/>
      <c r="J76" s="48"/>
    </row>
    <row r="77" ht="45">
      <c r="A77" s="37" t="s">
        <v>246</v>
      </c>
      <c r="B77" s="45"/>
      <c r="C77" s="46"/>
      <c r="D77" s="46"/>
      <c r="E77" s="49" t="s">
        <v>2315</v>
      </c>
      <c r="F77" s="46"/>
      <c r="G77" s="46"/>
      <c r="H77" s="46"/>
      <c r="I77" s="46"/>
      <c r="J77" s="48"/>
    </row>
    <row r="78" ht="330">
      <c r="A78" s="37" t="s">
        <v>248</v>
      </c>
      <c r="B78" s="45"/>
      <c r="C78" s="46"/>
      <c r="D78" s="46"/>
      <c r="E78" s="39" t="s">
        <v>2316</v>
      </c>
      <c r="F78" s="46"/>
      <c r="G78" s="46"/>
      <c r="H78" s="46"/>
      <c r="I78" s="46"/>
      <c r="J78" s="48"/>
    </row>
    <row r="79" ht="30">
      <c r="A79" s="37" t="s">
        <v>240</v>
      </c>
      <c r="B79" s="37">
        <v>17</v>
      </c>
      <c r="C79" s="38" t="s">
        <v>2317</v>
      </c>
      <c r="D79" s="37" t="s">
        <v>245</v>
      </c>
      <c r="E79" s="39" t="s">
        <v>2318</v>
      </c>
      <c r="F79" s="40" t="s">
        <v>243</v>
      </c>
      <c r="G79" s="41">
        <v>24</v>
      </c>
      <c r="H79" s="42">
        <v>0</v>
      </c>
      <c r="I79" s="43">
        <f>ROUND(G79*H79,P4)</f>
        <v>0</v>
      </c>
      <c r="J79" s="37"/>
      <c r="O79" s="44">
        <f>I79*0.21</f>
        <v>0</v>
      </c>
      <c r="P79">
        <v>3</v>
      </c>
    </row>
    <row r="80">
      <c r="A80" s="37" t="s">
        <v>244</v>
      </c>
      <c r="B80" s="45"/>
      <c r="C80" s="46"/>
      <c r="D80" s="46"/>
      <c r="E80" s="47" t="s">
        <v>245</v>
      </c>
      <c r="F80" s="46"/>
      <c r="G80" s="46"/>
      <c r="H80" s="46"/>
      <c r="I80" s="46"/>
      <c r="J80" s="48"/>
    </row>
    <row r="81" ht="45">
      <c r="A81" s="37" t="s">
        <v>246</v>
      </c>
      <c r="B81" s="45"/>
      <c r="C81" s="46"/>
      <c r="D81" s="46"/>
      <c r="E81" s="49" t="s">
        <v>2319</v>
      </c>
      <c r="F81" s="46"/>
      <c r="G81" s="46"/>
      <c r="H81" s="46"/>
      <c r="I81" s="46"/>
      <c r="J81" s="48"/>
    </row>
    <row r="82" ht="240">
      <c r="A82" s="37" t="s">
        <v>248</v>
      </c>
      <c r="B82" s="45"/>
      <c r="C82" s="46"/>
      <c r="D82" s="46"/>
      <c r="E82" s="39" t="s">
        <v>2320</v>
      </c>
      <c r="F82" s="46"/>
      <c r="G82" s="46"/>
      <c r="H82" s="46"/>
      <c r="I82" s="46"/>
      <c r="J82" s="48"/>
    </row>
    <row r="83" ht="30">
      <c r="A83" s="37" t="s">
        <v>240</v>
      </c>
      <c r="B83" s="37">
        <v>18</v>
      </c>
      <c r="C83" s="38" t="s">
        <v>2321</v>
      </c>
      <c r="D83" s="37" t="s">
        <v>245</v>
      </c>
      <c r="E83" s="39" t="s">
        <v>2322</v>
      </c>
      <c r="F83" s="40" t="s">
        <v>243</v>
      </c>
      <c r="G83" s="41">
        <v>16</v>
      </c>
      <c r="H83" s="42">
        <v>0</v>
      </c>
      <c r="I83" s="43">
        <f>ROUND(G83*H83,P4)</f>
        <v>0</v>
      </c>
      <c r="J83" s="37"/>
      <c r="O83" s="44">
        <f>I83*0.21</f>
        <v>0</v>
      </c>
      <c r="P83">
        <v>3</v>
      </c>
    </row>
    <row r="84">
      <c r="A84" s="37" t="s">
        <v>244</v>
      </c>
      <c r="B84" s="45"/>
      <c r="C84" s="46"/>
      <c r="D84" s="46"/>
      <c r="E84" s="47" t="s">
        <v>245</v>
      </c>
      <c r="F84" s="46"/>
      <c r="G84" s="46"/>
      <c r="H84" s="46"/>
      <c r="I84" s="46"/>
      <c r="J84" s="48"/>
    </row>
    <row r="85" ht="45">
      <c r="A85" s="37" t="s">
        <v>246</v>
      </c>
      <c r="B85" s="45"/>
      <c r="C85" s="46"/>
      <c r="D85" s="46"/>
      <c r="E85" s="49" t="s">
        <v>2323</v>
      </c>
      <c r="F85" s="46"/>
      <c r="G85" s="46"/>
      <c r="H85" s="46"/>
      <c r="I85" s="46"/>
      <c r="J85" s="48"/>
    </row>
    <row r="86" ht="255">
      <c r="A86" s="37" t="s">
        <v>248</v>
      </c>
      <c r="B86" s="45"/>
      <c r="C86" s="46"/>
      <c r="D86" s="46"/>
      <c r="E86" s="39" t="s">
        <v>2324</v>
      </c>
      <c r="F86" s="46"/>
      <c r="G86" s="46"/>
      <c r="H86" s="46"/>
      <c r="I86" s="46"/>
      <c r="J86" s="48"/>
    </row>
    <row r="87">
      <c r="A87" s="37" t="s">
        <v>240</v>
      </c>
      <c r="B87" s="37">
        <v>19</v>
      </c>
      <c r="C87" s="38" t="s">
        <v>2325</v>
      </c>
      <c r="D87" s="37" t="s">
        <v>245</v>
      </c>
      <c r="E87" s="39" t="s">
        <v>2326</v>
      </c>
      <c r="F87" s="40" t="s">
        <v>243</v>
      </c>
      <c r="G87" s="41">
        <v>88</v>
      </c>
      <c r="H87" s="42">
        <v>0</v>
      </c>
      <c r="I87" s="43">
        <f>ROUND(G87*H87,P4)</f>
        <v>0</v>
      </c>
      <c r="J87" s="37"/>
      <c r="O87" s="44">
        <f>I87*0.21</f>
        <v>0</v>
      </c>
      <c r="P87">
        <v>3</v>
      </c>
    </row>
    <row r="88">
      <c r="A88" s="37" t="s">
        <v>244</v>
      </c>
      <c r="B88" s="45"/>
      <c r="C88" s="46"/>
      <c r="D88" s="46"/>
      <c r="E88" s="47" t="s">
        <v>245</v>
      </c>
      <c r="F88" s="46"/>
      <c r="G88" s="46"/>
      <c r="H88" s="46"/>
      <c r="I88" s="46"/>
      <c r="J88" s="48"/>
    </row>
    <row r="89" ht="30">
      <c r="A89" s="37" t="s">
        <v>246</v>
      </c>
      <c r="B89" s="45"/>
      <c r="C89" s="46"/>
      <c r="D89" s="46"/>
      <c r="E89" s="49" t="s">
        <v>2327</v>
      </c>
      <c r="F89" s="46"/>
      <c r="G89" s="46"/>
      <c r="H89" s="46"/>
      <c r="I89" s="46"/>
      <c r="J89" s="48"/>
    </row>
    <row r="90" ht="360">
      <c r="A90" s="37" t="s">
        <v>248</v>
      </c>
      <c r="B90" s="45"/>
      <c r="C90" s="46"/>
      <c r="D90" s="46"/>
      <c r="E90" s="39" t="s">
        <v>2328</v>
      </c>
      <c r="F90" s="46"/>
      <c r="G90" s="46"/>
      <c r="H90" s="46"/>
      <c r="I90" s="46"/>
      <c r="J90" s="48"/>
    </row>
    <row r="91">
      <c r="A91" s="37" t="s">
        <v>240</v>
      </c>
      <c r="B91" s="37">
        <v>20</v>
      </c>
      <c r="C91" s="38" t="s">
        <v>2329</v>
      </c>
      <c r="D91" s="37" t="s">
        <v>245</v>
      </c>
      <c r="E91" s="39" t="s">
        <v>2330</v>
      </c>
      <c r="F91" s="40" t="s">
        <v>243</v>
      </c>
      <c r="G91" s="41">
        <v>240</v>
      </c>
      <c r="H91" s="42">
        <v>0</v>
      </c>
      <c r="I91" s="43">
        <f>ROUND(G91*H91,P4)</f>
        <v>0</v>
      </c>
      <c r="J91" s="37"/>
      <c r="O91" s="44">
        <f>I91*0.21</f>
        <v>0</v>
      </c>
      <c r="P91">
        <v>3</v>
      </c>
    </row>
    <row r="92">
      <c r="A92" s="37" t="s">
        <v>244</v>
      </c>
      <c r="B92" s="45"/>
      <c r="C92" s="46"/>
      <c r="D92" s="46"/>
      <c r="E92" s="47" t="s">
        <v>245</v>
      </c>
      <c r="F92" s="46"/>
      <c r="G92" s="46"/>
      <c r="H92" s="46"/>
      <c r="I92" s="46"/>
      <c r="J92" s="48"/>
    </row>
    <row r="93" ht="30">
      <c r="A93" s="37" t="s">
        <v>246</v>
      </c>
      <c r="B93" s="45"/>
      <c r="C93" s="46"/>
      <c r="D93" s="46"/>
      <c r="E93" s="49" t="s">
        <v>2331</v>
      </c>
      <c r="F93" s="46"/>
      <c r="G93" s="46"/>
      <c r="H93" s="46"/>
      <c r="I93" s="46"/>
      <c r="J93" s="48"/>
    </row>
    <row r="94" ht="360">
      <c r="A94" s="37" t="s">
        <v>248</v>
      </c>
      <c r="B94" s="45"/>
      <c r="C94" s="46"/>
      <c r="D94" s="46"/>
      <c r="E94" s="39" t="s">
        <v>2328</v>
      </c>
      <c r="F94" s="46"/>
      <c r="G94" s="46"/>
      <c r="H94" s="46"/>
      <c r="I94" s="46"/>
      <c r="J94" s="48"/>
    </row>
    <row r="95">
      <c r="A95" s="37" t="s">
        <v>240</v>
      </c>
      <c r="B95" s="37">
        <v>21</v>
      </c>
      <c r="C95" s="38" t="s">
        <v>2332</v>
      </c>
      <c r="D95" s="37" t="s">
        <v>245</v>
      </c>
      <c r="E95" s="39" t="s">
        <v>2333</v>
      </c>
      <c r="F95" s="40" t="s">
        <v>243</v>
      </c>
      <c r="G95" s="41">
        <v>4</v>
      </c>
      <c r="H95" s="42">
        <v>0</v>
      </c>
      <c r="I95" s="43">
        <f>ROUND(G95*H95,P4)</f>
        <v>0</v>
      </c>
      <c r="J95" s="37"/>
      <c r="O95" s="44">
        <f>I95*0.21</f>
        <v>0</v>
      </c>
      <c r="P95">
        <v>3</v>
      </c>
    </row>
    <row r="96">
      <c r="A96" s="37" t="s">
        <v>244</v>
      </c>
      <c r="B96" s="45"/>
      <c r="C96" s="46"/>
      <c r="D96" s="46"/>
      <c r="E96" s="47" t="s">
        <v>245</v>
      </c>
      <c r="F96" s="46"/>
      <c r="G96" s="46"/>
      <c r="H96" s="46"/>
      <c r="I96" s="46"/>
      <c r="J96" s="48"/>
    </row>
    <row r="97" ht="45">
      <c r="A97" s="37" t="s">
        <v>246</v>
      </c>
      <c r="B97" s="45"/>
      <c r="C97" s="46"/>
      <c r="D97" s="46"/>
      <c r="E97" s="49" t="s">
        <v>2334</v>
      </c>
      <c r="F97" s="46"/>
      <c r="G97" s="46"/>
      <c r="H97" s="46"/>
      <c r="I97" s="46"/>
      <c r="J97" s="48"/>
    </row>
    <row r="98" ht="210">
      <c r="A98" s="37" t="s">
        <v>248</v>
      </c>
      <c r="B98" s="45"/>
      <c r="C98" s="46"/>
      <c r="D98" s="46"/>
      <c r="E98" s="39" t="s">
        <v>2335</v>
      </c>
      <c r="F98" s="46"/>
      <c r="G98" s="46"/>
      <c r="H98" s="46"/>
      <c r="I98" s="46"/>
      <c r="J98" s="48"/>
    </row>
    <row r="99">
      <c r="A99" s="37" t="s">
        <v>240</v>
      </c>
      <c r="B99" s="37">
        <v>22</v>
      </c>
      <c r="C99" s="38" t="s">
        <v>2336</v>
      </c>
      <c r="D99" s="37" t="s">
        <v>245</v>
      </c>
      <c r="E99" s="39" t="s">
        <v>2337</v>
      </c>
      <c r="F99" s="40" t="s">
        <v>354</v>
      </c>
      <c r="G99" s="41">
        <v>11655.652</v>
      </c>
      <c r="H99" s="42">
        <v>0</v>
      </c>
      <c r="I99" s="43">
        <f>ROUND(G99*H99,P4)</f>
        <v>0</v>
      </c>
      <c r="J99" s="37"/>
      <c r="O99" s="44">
        <f>I99*0.21</f>
        <v>0</v>
      </c>
      <c r="P99">
        <v>3</v>
      </c>
    </row>
    <row r="100">
      <c r="A100" s="37" t="s">
        <v>244</v>
      </c>
      <c r="B100" s="45"/>
      <c r="C100" s="46"/>
      <c r="D100" s="46"/>
      <c r="E100" s="47" t="s">
        <v>245</v>
      </c>
      <c r="F100" s="46"/>
      <c r="G100" s="46"/>
      <c r="H100" s="46"/>
      <c r="I100" s="46"/>
      <c r="J100" s="48"/>
    </row>
    <row r="101" ht="45">
      <c r="A101" s="37" t="s">
        <v>246</v>
      </c>
      <c r="B101" s="45"/>
      <c r="C101" s="46"/>
      <c r="D101" s="46"/>
      <c r="E101" s="49" t="s">
        <v>2315</v>
      </c>
      <c r="F101" s="46"/>
      <c r="G101" s="46"/>
      <c r="H101" s="46"/>
      <c r="I101" s="46"/>
      <c r="J101" s="48"/>
    </row>
    <row r="102" ht="210">
      <c r="A102" s="37" t="s">
        <v>248</v>
      </c>
      <c r="B102" s="45"/>
      <c r="C102" s="46"/>
      <c r="D102" s="46"/>
      <c r="E102" s="39" t="s">
        <v>2338</v>
      </c>
      <c r="F102" s="46"/>
      <c r="G102" s="46"/>
      <c r="H102" s="46"/>
      <c r="I102" s="46"/>
      <c r="J102" s="48"/>
    </row>
    <row r="103" ht="30">
      <c r="A103" s="37" t="s">
        <v>240</v>
      </c>
      <c r="B103" s="37">
        <v>23</v>
      </c>
      <c r="C103" s="38" t="s">
        <v>2339</v>
      </c>
      <c r="D103" s="37" t="s">
        <v>245</v>
      </c>
      <c r="E103" s="39" t="s">
        <v>2340</v>
      </c>
      <c r="F103" s="40" t="s">
        <v>354</v>
      </c>
      <c r="G103" s="41">
        <v>154</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30">
      <c r="A105" s="37" t="s">
        <v>246</v>
      </c>
      <c r="B105" s="45"/>
      <c r="C105" s="46"/>
      <c r="D105" s="46"/>
      <c r="E105" s="49" t="s">
        <v>2308</v>
      </c>
      <c r="F105" s="46"/>
      <c r="G105" s="46"/>
      <c r="H105" s="46"/>
      <c r="I105" s="46"/>
      <c r="J105" s="48"/>
    </row>
    <row r="106" ht="225">
      <c r="A106" s="37" t="s">
        <v>248</v>
      </c>
      <c r="B106" s="45"/>
      <c r="C106" s="46"/>
      <c r="D106" s="46"/>
      <c r="E106" s="39" t="s">
        <v>2341</v>
      </c>
      <c r="F106" s="46"/>
      <c r="G106" s="46"/>
      <c r="H106" s="46"/>
      <c r="I106" s="46"/>
      <c r="J106" s="48"/>
    </row>
    <row r="107" ht="30">
      <c r="A107" s="37" t="s">
        <v>240</v>
      </c>
      <c r="B107" s="37">
        <v>24</v>
      </c>
      <c r="C107" s="38" t="s">
        <v>2342</v>
      </c>
      <c r="D107" s="37" t="s">
        <v>245</v>
      </c>
      <c r="E107" s="39" t="s">
        <v>2343</v>
      </c>
      <c r="F107" s="40" t="s">
        <v>354</v>
      </c>
      <c r="G107" s="41">
        <v>107.21599999999999</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30">
      <c r="A109" s="37" t="s">
        <v>246</v>
      </c>
      <c r="B109" s="45"/>
      <c r="C109" s="46"/>
      <c r="D109" s="46"/>
      <c r="E109" s="49" t="s">
        <v>2312</v>
      </c>
      <c r="F109" s="46"/>
      <c r="G109" s="46"/>
      <c r="H109" s="46"/>
      <c r="I109" s="46"/>
      <c r="J109" s="48"/>
    </row>
    <row r="110" ht="225">
      <c r="A110" s="37" t="s">
        <v>248</v>
      </c>
      <c r="B110" s="45"/>
      <c r="C110" s="46"/>
      <c r="D110" s="46"/>
      <c r="E110" s="39" t="s">
        <v>2341</v>
      </c>
      <c r="F110" s="46"/>
      <c r="G110" s="46"/>
      <c r="H110" s="46"/>
      <c r="I110" s="46"/>
      <c r="J110" s="48"/>
    </row>
    <row r="111">
      <c r="A111" s="37" t="s">
        <v>240</v>
      </c>
      <c r="B111" s="37">
        <v>25</v>
      </c>
      <c r="C111" s="38" t="s">
        <v>2344</v>
      </c>
      <c r="D111" s="37" t="s">
        <v>245</v>
      </c>
      <c r="E111" s="39" t="s">
        <v>2345</v>
      </c>
      <c r="F111" s="40" t="s">
        <v>354</v>
      </c>
      <c r="G111" s="41">
        <v>11655.652</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2346</v>
      </c>
      <c r="F113" s="46"/>
      <c r="G113" s="46"/>
      <c r="H113" s="46"/>
      <c r="I113" s="46"/>
      <c r="J113" s="48"/>
    </row>
    <row r="114" ht="135">
      <c r="A114" s="37" t="s">
        <v>248</v>
      </c>
      <c r="B114" s="45"/>
      <c r="C114" s="46"/>
      <c r="D114" s="46"/>
      <c r="E114" s="39" t="s">
        <v>2347</v>
      </c>
      <c r="F114" s="46"/>
      <c r="G114" s="46"/>
      <c r="H114" s="46"/>
      <c r="I114" s="46"/>
      <c r="J114" s="48"/>
    </row>
    <row r="115">
      <c r="A115" s="37" t="s">
        <v>240</v>
      </c>
      <c r="B115" s="37">
        <v>26</v>
      </c>
      <c r="C115" s="38" t="s">
        <v>2348</v>
      </c>
      <c r="D115" s="37" t="s">
        <v>245</v>
      </c>
      <c r="E115" s="39" t="s">
        <v>2349</v>
      </c>
      <c r="F115" s="40" t="s">
        <v>243</v>
      </c>
      <c r="G115" s="41">
        <v>96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45">
      <c r="A117" s="37" t="s">
        <v>246</v>
      </c>
      <c r="B117" s="45"/>
      <c r="C117" s="46"/>
      <c r="D117" s="46"/>
      <c r="E117" s="49" t="s">
        <v>2350</v>
      </c>
      <c r="F117" s="46"/>
      <c r="G117" s="46"/>
      <c r="H117" s="46"/>
      <c r="I117" s="46"/>
      <c r="J117" s="48"/>
    </row>
    <row r="118" ht="120">
      <c r="A118" s="37" t="s">
        <v>248</v>
      </c>
      <c r="B118" s="45"/>
      <c r="C118" s="46"/>
      <c r="D118" s="46"/>
      <c r="E118" s="39" t="s">
        <v>2351</v>
      </c>
      <c r="F118" s="46"/>
      <c r="G118" s="46"/>
      <c r="H118" s="46"/>
      <c r="I118" s="46"/>
      <c r="J118" s="48"/>
    </row>
    <row r="119" ht="30">
      <c r="A119" s="37" t="s">
        <v>240</v>
      </c>
      <c r="B119" s="37">
        <v>27</v>
      </c>
      <c r="C119" s="38" t="s">
        <v>2352</v>
      </c>
      <c r="D119" s="37" t="s">
        <v>245</v>
      </c>
      <c r="E119" s="39" t="s">
        <v>2307</v>
      </c>
      <c r="F119" s="40" t="s">
        <v>354</v>
      </c>
      <c r="G119" s="41">
        <v>1000</v>
      </c>
      <c r="H119" s="42">
        <v>0</v>
      </c>
      <c r="I119" s="43">
        <f>ROUND(G119*H119,P4)</f>
        <v>0</v>
      </c>
      <c r="J119" s="37"/>
      <c r="O119" s="44">
        <f>I119*0.21</f>
        <v>0</v>
      </c>
      <c r="P119">
        <v>3</v>
      </c>
    </row>
    <row r="120" ht="30">
      <c r="A120" s="37" t="s">
        <v>244</v>
      </c>
      <c r="B120" s="45"/>
      <c r="C120" s="46"/>
      <c r="D120" s="46"/>
      <c r="E120" s="39" t="s">
        <v>2307</v>
      </c>
      <c r="F120" s="46"/>
      <c r="G120" s="46"/>
      <c r="H120" s="46"/>
      <c r="I120" s="46"/>
      <c r="J120" s="48"/>
    </row>
    <row r="121" ht="60">
      <c r="A121" s="37" t="s">
        <v>246</v>
      </c>
      <c r="B121" s="45"/>
      <c r="C121" s="46"/>
      <c r="D121" s="46"/>
      <c r="E121" s="49" t="s">
        <v>2353</v>
      </c>
      <c r="F121" s="46"/>
      <c r="G121" s="46"/>
      <c r="H121" s="46"/>
      <c r="I121" s="46"/>
      <c r="J121" s="48"/>
    </row>
    <row r="122" ht="135">
      <c r="A122" s="37" t="s">
        <v>248</v>
      </c>
      <c r="B122" s="45"/>
      <c r="C122" s="46"/>
      <c r="D122" s="46"/>
      <c r="E122" s="39" t="s">
        <v>2354</v>
      </c>
      <c r="F122" s="46"/>
      <c r="G122" s="46"/>
      <c r="H122" s="46"/>
      <c r="I122" s="46"/>
      <c r="J122" s="48"/>
    </row>
    <row r="123">
      <c r="A123" s="31" t="s">
        <v>237</v>
      </c>
      <c r="B123" s="32"/>
      <c r="C123" s="33" t="s">
        <v>1213</v>
      </c>
      <c r="D123" s="34"/>
      <c r="E123" s="31" t="s">
        <v>2355</v>
      </c>
      <c r="F123" s="34"/>
      <c r="G123" s="34"/>
      <c r="H123" s="34"/>
      <c r="I123" s="35">
        <f>SUMIFS(I124:I139,A124:A139,"P")</f>
        <v>0</v>
      </c>
      <c r="J123" s="36"/>
    </row>
    <row r="124">
      <c r="A124" s="37" t="s">
        <v>240</v>
      </c>
      <c r="B124" s="37">
        <v>29</v>
      </c>
      <c r="C124" s="38" t="s">
        <v>2356</v>
      </c>
      <c r="D124" s="37" t="s">
        <v>245</v>
      </c>
      <c r="E124" s="39" t="s">
        <v>2357</v>
      </c>
      <c r="F124" s="40" t="s">
        <v>339</v>
      </c>
      <c r="G124" s="41">
        <v>22638.700000000001</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30">
      <c r="A126" s="37" t="s">
        <v>246</v>
      </c>
      <c r="B126" s="45"/>
      <c r="C126" s="46"/>
      <c r="D126" s="46"/>
      <c r="E126" s="49" t="s">
        <v>2358</v>
      </c>
      <c r="F126" s="46"/>
      <c r="G126" s="46"/>
      <c r="H126" s="46"/>
      <c r="I126" s="46"/>
      <c r="J126" s="48"/>
    </row>
    <row r="127" ht="180">
      <c r="A127" s="37" t="s">
        <v>248</v>
      </c>
      <c r="B127" s="45"/>
      <c r="C127" s="46"/>
      <c r="D127" s="46"/>
      <c r="E127" s="39" t="s">
        <v>2359</v>
      </c>
      <c r="F127" s="46"/>
      <c r="G127" s="46"/>
      <c r="H127" s="46"/>
      <c r="I127" s="46"/>
      <c r="J127" s="48"/>
    </row>
    <row r="128" ht="30">
      <c r="A128" s="37" t="s">
        <v>240</v>
      </c>
      <c r="B128" s="37">
        <v>30</v>
      </c>
      <c r="C128" s="38" t="s">
        <v>2360</v>
      </c>
      <c r="D128" s="37" t="s">
        <v>245</v>
      </c>
      <c r="E128" s="39" t="s">
        <v>2361</v>
      </c>
      <c r="F128" s="40" t="s">
        <v>2362</v>
      </c>
      <c r="G128" s="41">
        <v>294303.09999999998</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45">
      <c r="A130" s="37" t="s">
        <v>246</v>
      </c>
      <c r="B130" s="45"/>
      <c r="C130" s="46"/>
      <c r="D130" s="46"/>
      <c r="E130" s="49" t="s">
        <v>2363</v>
      </c>
      <c r="F130" s="46"/>
      <c r="G130" s="46"/>
      <c r="H130" s="46"/>
      <c r="I130" s="46"/>
      <c r="J130" s="48"/>
    </row>
    <row r="131" ht="165">
      <c r="A131" s="37" t="s">
        <v>248</v>
      </c>
      <c r="B131" s="45"/>
      <c r="C131" s="46"/>
      <c r="D131" s="46"/>
      <c r="E131" s="39" t="s">
        <v>2364</v>
      </c>
      <c r="F131" s="46"/>
      <c r="G131" s="46"/>
      <c r="H131" s="46"/>
      <c r="I131" s="46"/>
      <c r="J131" s="48"/>
    </row>
    <row r="132" ht="30">
      <c r="A132" s="37" t="s">
        <v>240</v>
      </c>
      <c r="B132" s="37">
        <v>31</v>
      </c>
      <c r="C132" s="38" t="s">
        <v>2365</v>
      </c>
      <c r="D132" s="37" t="s">
        <v>245</v>
      </c>
      <c r="E132" s="39" t="s">
        <v>2366</v>
      </c>
      <c r="F132" s="40" t="s">
        <v>354</v>
      </c>
      <c r="G132" s="41">
        <v>11636.994000000001</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2367</v>
      </c>
      <c r="F134" s="46"/>
      <c r="G134" s="46"/>
      <c r="H134" s="46"/>
      <c r="I134" s="46"/>
      <c r="J134" s="48"/>
    </row>
    <row r="135" ht="240">
      <c r="A135" s="37" t="s">
        <v>248</v>
      </c>
      <c r="B135" s="45"/>
      <c r="C135" s="46"/>
      <c r="D135" s="46"/>
      <c r="E135" s="39" t="s">
        <v>2368</v>
      </c>
      <c r="F135" s="46"/>
      <c r="G135" s="46"/>
      <c r="H135" s="46"/>
      <c r="I135" s="46"/>
      <c r="J135" s="48"/>
    </row>
    <row r="136" ht="30">
      <c r="A136" s="37" t="s">
        <v>240</v>
      </c>
      <c r="B136" s="37">
        <v>32</v>
      </c>
      <c r="C136" s="38" t="s">
        <v>2369</v>
      </c>
      <c r="D136" s="37" t="s">
        <v>245</v>
      </c>
      <c r="E136" s="39" t="s">
        <v>2370</v>
      </c>
      <c r="F136" s="40" t="s">
        <v>354</v>
      </c>
      <c r="G136" s="41">
        <v>32.095999999999997</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45">
      <c r="A138" s="37" t="s">
        <v>246</v>
      </c>
      <c r="B138" s="45"/>
      <c r="C138" s="46"/>
      <c r="D138" s="46"/>
      <c r="E138" s="49" t="s">
        <v>2371</v>
      </c>
      <c r="F138" s="46"/>
      <c r="G138" s="46"/>
      <c r="H138" s="46"/>
      <c r="I138" s="46"/>
      <c r="J138" s="48"/>
    </row>
    <row r="139" ht="240">
      <c r="A139" s="37" t="s">
        <v>248</v>
      </c>
      <c r="B139" s="50"/>
      <c r="C139" s="51"/>
      <c r="D139" s="51"/>
      <c r="E139" s="39" t="s">
        <v>2372</v>
      </c>
      <c r="F139" s="51"/>
      <c r="G139" s="51"/>
      <c r="H139" s="51"/>
      <c r="I139" s="51"/>
      <c r="J139" s="52"/>
    </row>
  </sheetData>
  <sheetProtection sheet="1" objects="1" scenarios="1" spinCount="100000" saltValue="seL6mjOd0Ell4cq6GPniYXYCDcAcyNYhk4VM2G7ybjrycvMVp9Wtu/+LLKws4Shc/1ysCZAx4ZDUGGsJEqB6aA==" hashValue="wjAECw02POw5XFNSPN85xsAAHTi9fDk3ubQn0fICznDtNFMeMcIGAG7K+duPVvPTr/sfbMw6YIxcty2Z4ijMT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2373</v>
      </c>
      <c r="I3" s="25">
        <f>SUMIFS(I9:I219,A9:A219,"SD")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2373</v>
      </c>
      <c r="D5" s="22"/>
      <c r="E5" s="23" t="s">
        <v>74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SUMIFS(I10:I25,A10:A25,"P")</f>
        <v>0</v>
      </c>
      <c r="J9" s="36"/>
    </row>
    <row r="10" ht="45">
      <c r="A10" s="37" t="s">
        <v>240</v>
      </c>
      <c r="B10" s="37">
        <v>1</v>
      </c>
      <c r="C10" s="38" t="s">
        <v>936</v>
      </c>
      <c r="D10" s="37" t="s">
        <v>937</v>
      </c>
      <c r="E10" s="39" t="s">
        <v>938</v>
      </c>
      <c r="F10" s="40" t="s">
        <v>939</v>
      </c>
      <c r="G10" s="41">
        <v>72154.399999999994</v>
      </c>
      <c r="H10" s="42">
        <v>0</v>
      </c>
      <c r="I10" s="43">
        <f>ROUND(G10*H10,P4)</f>
        <v>0</v>
      </c>
      <c r="J10" s="37"/>
      <c r="O10" s="44">
        <f>I10*0.21</f>
        <v>0</v>
      </c>
      <c r="P10">
        <v>3</v>
      </c>
    </row>
    <row r="11" ht="30">
      <c r="A11" s="37" t="s">
        <v>244</v>
      </c>
      <c r="B11" s="45"/>
      <c r="C11" s="46"/>
      <c r="D11" s="46"/>
      <c r="E11" s="39" t="s">
        <v>940</v>
      </c>
      <c r="F11" s="46"/>
      <c r="G11" s="46"/>
      <c r="H11" s="46"/>
      <c r="I11" s="46"/>
      <c r="J11" s="48"/>
    </row>
    <row r="12" ht="45">
      <c r="A12" s="37" t="s">
        <v>246</v>
      </c>
      <c r="B12" s="45"/>
      <c r="C12" s="46"/>
      <c r="D12" s="46"/>
      <c r="E12" s="49" t="s">
        <v>2374</v>
      </c>
      <c r="F12" s="46"/>
      <c r="G12" s="46"/>
      <c r="H12" s="46"/>
      <c r="I12" s="46"/>
      <c r="J12" s="48"/>
    </row>
    <row r="13" ht="225">
      <c r="A13" s="37" t="s">
        <v>248</v>
      </c>
      <c r="B13" s="45"/>
      <c r="C13" s="46"/>
      <c r="D13" s="46"/>
      <c r="E13" s="39" t="s">
        <v>941</v>
      </c>
      <c r="F13" s="46"/>
      <c r="G13" s="46"/>
      <c r="H13" s="46"/>
      <c r="I13" s="46"/>
      <c r="J13" s="48"/>
    </row>
    <row r="14" ht="45">
      <c r="A14" s="37" t="s">
        <v>240</v>
      </c>
      <c r="B14" s="37">
        <v>2</v>
      </c>
      <c r="C14" s="38" t="s">
        <v>2375</v>
      </c>
      <c r="D14" s="37" t="s">
        <v>2376</v>
      </c>
      <c r="E14" s="39" t="s">
        <v>2377</v>
      </c>
      <c r="F14" s="40" t="s">
        <v>939</v>
      </c>
      <c r="G14" s="41">
        <v>57472.248</v>
      </c>
      <c r="H14" s="42">
        <v>0</v>
      </c>
      <c r="I14" s="43">
        <f>ROUND(G14*H14,P4)</f>
        <v>0</v>
      </c>
      <c r="J14" s="37"/>
      <c r="O14" s="44">
        <f>I14*0.21</f>
        <v>0</v>
      </c>
      <c r="P14">
        <v>3</v>
      </c>
    </row>
    <row r="15" ht="30">
      <c r="A15" s="37" t="s">
        <v>244</v>
      </c>
      <c r="B15" s="45"/>
      <c r="C15" s="46"/>
      <c r="D15" s="46"/>
      <c r="E15" s="39" t="s">
        <v>940</v>
      </c>
      <c r="F15" s="46"/>
      <c r="G15" s="46"/>
      <c r="H15" s="46"/>
      <c r="I15" s="46"/>
      <c r="J15" s="48"/>
    </row>
    <row r="16">
      <c r="A16" s="37" t="s">
        <v>246</v>
      </c>
      <c r="B16" s="45"/>
      <c r="C16" s="46"/>
      <c r="D16" s="46"/>
      <c r="E16" s="49" t="s">
        <v>2378</v>
      </c>
      <c r="F16" s="46"/>
      <c r="G16" s="46"/>
      <c r="H16" s="46"/>
      <c r="I16" s="46"/>
      <c r="J16" s="48"/>
    </row>
    <row r="17" ht="225">
      <c r="A17" s="37" t="s">
        <v>248</v>
      </c>
      <c r="B17" s="45"/>
      <c r="C17" s="46"/>
      <c r="D17" s="46"/>
      <c r="E17" s="39" t="s">
        <v>941</v>
      </c>
      <c r="F17" s="46"/>
      <c r="G17" s="46"/>
      <c r="H17" s="46"/>
      <c r="I17" s="46"/>
      <c r="J17" s="48"/>
    </row>
    <row r="18" ht="45">
      <c r="A18" s="37" t="s">
        <v>240</v>
      </c>
      <c r="B18" s="37">
        <v>3</v>
      </c>
      <c r="C18" s="38" t="s">
        <v>2379</v>
      </c>
      <c r="D18" s="37" t="s">
        <v>2380</v>
      </c>
      <c r="E18" s="39" t="s">
        <v>2381</v>
      </c>
      <c r="F18" s="40" t="s">
        <v>939</v>
      </c>
      <c r="G18" s="41">
        <v>1399.556</v>
      </c>
      <c r="H18" s="42">
        <v>0</v>
      </c>
      <c r="I18" s="43">
        <f>ROUND(G18*H18,P4)</f>
        <v>0</v>
      </c>
      <c r="J18" s="37"/>
      <c r="O18" s="44">
        <f>I18*0.21</f>
        <v>0</v>
      </c>
      <c r="P18">
        <v>3</v>
      </c>
    </row>
    <row r="19" ht="30">
      <c r="A19" s="37" t="s">
        <v>244</v>
      </c>
      <c r="B19" s="45"/>
      <c r="C19" s="46"/>
      <c r="D19" s="46"/>
      <c r="E19" s="39" t="s">
        <v>940</v>
      </c>
      <c r="F19" s="46"/>
      <c r="G19" s="46"/>
      <c r="H19" s="46"/>
      <c r="I19" s="46"/>
      <c r="J19" s="48"/>
    </row>
    <row r="20" ht="30">
      <c r="A20" s="37" t="s">
        <v>246</v>
      </c>
      <c r="B20" s="45"/>
      <c r="C20" s="46"/>
      <c r="D20" s="46"/>
      <c r="E20" s="49" t="s">
        <v>2382</v>
      </c>
      <c r="F20" s="46"/>
      <c r="G20" s="46"/>
      <c r="H20" s="46"/>
      <c r="I20" s="46"/>
      <c r="J20" s="48"/>
    </row>
    <row r="21" ht="225">
      <c r="A21" s="37" t="s">
        <v>248</v>
      </c>
      <c r="B21" s="45"/>
      <c r="C21" s="46"/>
      <c r="D21" s="46"/>
      <c r="E21" s="39" t="s">
        <v>941</v>
      </c>
      <c r="F21" s="46"/>
      <c r="G21" s="46"/>
      <c r="H21" s="46"/>
      <c r="I21" s="46"/>
      <c r="J21" s="48"/>
    </row>
    <row r="22" ht="45">
      <c r="A22" s="37" t="s">
        <v>240</v>
      </c>
      <c r="B22" s="37">
        <v>4</v>
      </c>
      <c r="C22" s="38" t="s">
        <v>2383</v>
      </c>
      <c r="D22" s="37" t="s">
        <v>2384</v>
      </c>
      <c r="E22" s="39" t="s">
        <v>2385</v>
      </c>
      <c r="F22" s="40" t="s">
        <v>939</v>
      </c>
      <c r="G22" s="41">
        <v>118.86</v>
      </c>
      <c r="H22" s="42">
        <v>0</v>
      </c>
      <c r="I22" s="43">
        <f>ROUND(G22*H22,P4)</f>
        <v>0</v>
      </c>
      <c r="J22" s="37"/>
      <c r="O22" s="44">
        <f>I22*0.21</f>
        <v>0</v>
      </c>
      <c r="P22">
        <v>3</v>
      </c>
    </row>
    <row r="23" ht="30">
      <c r="A23" s="37" t="s">
        <v>244</v>
      </c>
      <c r="B23" s="45"/>
      <c r="C23" s="46"/>
      <c r="D23" s="46"/>
      <c r="E23" s="39" t="s">
        <v>940</v>
      </c>
      <c r="F23" s="46"/>
      <c r="G23" s="46"/>
      <c r="H23" s="46"/>
      <c r="I23" s="46"/>
      <c r="J23" s="48"/>
    </row>
    <row r="24">
      <c r="A24" s="37" t="s">
        <v>246</v>
      </c>
      <c r="B24" s="45"/>
      <c r="C24" s="46"/>
      <c r="D24" s="46"/>
      <c r="E24" s="49" t="s">
        <v>2386</v>
      </c>
      <c r="F24" s="46"/>
      <c r="G24" s="46"/>
      <c r="H24" s="46"/>
      <c r="I24" s="46"/>
      <c r="J24" s="48"/>
    </row>
    <row r="25" ht="225">
      <c r="A25" s="37" t="s">
        <v>248</v>
      </c>
      <c r="B25" s="45"/>
      <c r="C25" s="46"/>
      <c r="D25" s="46"/>
      <c r="E25" s="39" t="s">
        <v>941</v>
      </c>
      <c r="F25" s="46"/>
      <c r="G25" s="46"/>
      <c r="H25" s="46"/>
      <c r="I25" s="46"/>
      <c r="J25" s="48"/>
    </row>
    <row r="26">
      <c r="A26" s="31" t="s">
        <v>237</v>
      </c>
      <c r="B26" s="32"/>
      <c r="C26" s="33" t="s">
        <v>238</v>
      </c>
      <c r="D26" s="34"/>
      <c r="E26" s="31" t="s">
        <v>336</v>
      </c>
      <c r="F26" s="34"/>
      <c r="G26" s="34"/>
      <c r="H26" s="34"/>
      <c r="I26" s="35">
        <f>SUMIFS(I27:I82,A27:A82,"P")</f>
        <v>0</v>
      </c>
      <c r="J26" s="36"/>
    </row>
    <row r="27">
      <c r="A27" s="37" t="s">
        <v>240</v>
      </c>
      <c r="B27" s="37">
        <v>5</v>
      </c>
      <c r="C27" s="38" t="s">
        <v>2387</v>
      </c>
      <c r="D27" s="37" t="s">
        <v>245</v>
      </c>
      <c r="E27" s="39" t="s">
        <v>2388</v>
      </c>
      <c r="F27" s="40" t="s">
        <v>339</v>
      </c>
      <c r="G27" s="41">
        <v>9262.8999999999996</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2389</v>
      </c>
      <c r="F29" s="46"/>
      <c r="G29" s="46"/>
      <c r="H29" s="46"/>
      <c r="I29" s="46"/>
      <c r="J29" s="48"/>
    </row>
    <row r="30" ht="409.5">
      <c r="A30" s="37" t="s">
        <v>248</v>
      </c>
      <c r="B30" s="45"/>
      <c r="C30" s="46"/>
      <c r="D30" s="46"/>
      <c r="E30" s="39" t="s">
        <v>2046</v>
      </c>
      <c r="F30" s="46"/>
      <c r="G30" s="46"/>
      <c r="H30" s="46"/>
      <c r="I30" s="46"/>
      <c r="J30" s="48"/>
    </row>
    <row r="31">
      <c r="A31" s="37" t="s">
        <v>240</v>
      </c>
      <c r="B31" s="37">
        <v>6</v>
      </c>
      <c r="C31" s="38" t="s">
        <v>2390</v>
      </c>
      <c r="D31" s="37" t="s">
        <v>245</v>
      </c>
      <c r="E31" s="39" t="s">
        <v>2391</v>
      </c>
      <c r="F31" s="40" t="s">
        <v>339</v>
      </c>
      <c r="G31" s="41">
        <v>31683.5</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2392</v>
      </c>
      <c r="F33" s="46"/>
      <c r="G33" s="46"/>
      <c r="H33" s="46"/>
      <c r="I33" s="46"/>
      <c r="J33" s="48"/>
    </row>
    <row r="34" ht="409.5">
      <c r="A34" s="37" t="s">
        <v>248</v>
      </c>
      <c r="B34" s="45"/>
      <c r="C34" s="46"/>
      <c r="D34" s="46"/>
      <c r="E34" s="39" t="s">
        <v>2046</v>
      </c>
      <c r="F34" s="46"/>
      <c r="G34" s="46"/>
      <c r="H34" s="46"/>
      <c r="I34" s="46"/>
      <c r="J34" s="48"/>
    </row>
    <row r="35">
      <c r="A35" s="37" t="s">
        <v>240</v>
      </c>
      <c r="B35" s="37">
        <v>7</v>
      </c>
      <c r="C35" s="38" t="s">
        <v>2393</v>
      </c>
      <c r="D35" s="37" t="s">
        <v>245</v>
      </c>
      <c r="E35" s="39" t="s">
        <v>2394</v>
      </c>
      <c r="F35" s="40" t="s">
        <v>339</v>
      </c>
      <c r="G35" s="41">
        <v>29462.619999999999</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2395</v>
      </c>
      <c r="F37" s="46"/>
      <c r="G37" s="46"/>
      <c r="H37" s="46"/>
      <c r="I37" s="46"/>
      <c r="J37" s="48"/>
    </row>
    <row r="38" ht="409.5">
      <c r="A38" s="37" t="s">
        <v>248</v>
      </c>
      <c r="B38" s="45"/>
      <c r="C38" s="46"/>
      <c r="D38" s="46"/>
      <c r="E38" s="39" t="s">
        <v>2046</v>
      </c>
      <c r="F38" s="46"/>
      <c r="G38" s="46"/>
      <c r="H38" s="46"/>
      <c r="I38" s="46"/>
      <c r="J38" s="48"/>
    </row>
    <row r="39">
      <c r="A39" s="37" t="s">
        <v>240</v>
      </c>
      <c r="B39" s="37">
        <v>8</v>
      </c>
      <c r="C39" s="38" t="s">
        <v>2396</v>
      </c>
      <c r="D39" s="37" t="s">
        <v>245</v>
      </c>
      <c r="E39" s="39" t="s">
        <v>2397</v>
      </c>
      <c r="F39" s="40" t="s">
        <v>339</v>
      </c>
      <c r="G39" s="41">
        <v>336</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2398</v>
      </c>
      <c r="F41" s="46"/>
      <c r="G41" s="46"/>
      <c r="H41" s="46"/>
      <c r="I41" s="46"/>
      <c r="J41" s="48"/>
    </row>
    <row r="42" ht="409.5">
      <c r="A42" s="37" t="s">
        <v>248</v>
      </c>
      <c r="B42" s="45"/>
      <c r="C42" s="46"/>
      <c r="D42" s="46"/>
      <c r="E42" s="39" t="s">
        <v>666</v>
      </c>
      <c r="F42" s="46"/>
      <c r="G42" s="46"/>
      <c r="H42" s="46"/>
      <c r="I42" s="46"/>
      <c r="J42" s="48"/>
    </row>
    <row r="43">
      <c r="A43" s="37" t="s">
        <v>240</v>
      </c>
      <c r="B43" s="37">
        <v>9</v>
      </c>
      <c r="C43" s="38" t="s">
        <v>2399</v>
      </c>
      <c r="D43" s="37" t="s">
        <v>245</v>
      </c>
      <c r="E43" s="39" t="s">
        <v>2400</v>
      </c>
      <c r="F43" s="40" t="s">
        <v>339</v>
      </c>
      <c r="G43" s="41">
        <v>5298.0039999999999</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2401</v>
      </c>
      <c r="F45" s="46"/>
      <c r="G45" s="46"/>
      <c r="H45" s="46"/>
      <c r="I45" s="46"/>
      <c r="J45" s="48"/>
    </row>
    <row r="46" ht="409.5">
      <c r="A46" s="37" t="s">
        <v>248</v>
      </c>
      <c r="B46" s="45"/>
      <c r="C46" s="46"/>
      <c r="D46" s="46"/>
      <c r="E46" s="39" t="s">
        <v>666</v>
      </c>
      <c r="F46" s="46"/>
      <c r="G46" s="46"/>
      <c r="H46" s="46"/>
      <c r="I46" s="46"/>
      <c r="J46" s="48"/>
    </row>
    <row r="47">
      <c r="A47" s="37" t="s">
        <v>240</v>
      </c>
      <c r="B47" s="37">
        <v>10</v>
      </c>
      <c r="C47" s="38" t="s">
        <v>2402</v>
      </c>
      <c r="D47" s="37" t="s">
        <v>245</v>
      </c>
      <c r="E47" s="39" t="s">
        <v>2403</v>
      </c>
      <c r="F47" s="40" t="s">
        <v>339</v>
      </c>
      <c r="G47" s="41">
        <v>699.77800000000002</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2404</v>
      </c>
      <c r="F49" s="46"/>
      <c r="G49" s="46"/>
      <c r="H49" s="46"/>
      <c r="I49" s="46"/>
      <c r="J49" s="48"/>
    </row>
    <row r="50" ht="409.5">
      <c r="A50" s="37" t="s">
        <v>248</v>
      </c>
      <c r="B50" s="45"/>
      <c r="C50" s="46"/>
      <c r="D50" s="46"/>
      <c r="E50" s="39" t="s">
        <v>666</v>
      </c>
      <c r="F50" s="46"/>
      <c r="G50" s="46"/>
      <c r="H50" s="46"/>
      <c r="I50" s="46"/>
      <c r="J50" s="48"/>
    </row>
    <row r="51">
      <c r="A51" s="37" t="s">
        <v>240</v>
      </c>
      <c r="B51" s="37">
        <v>11</v>
      </c>
      <c r="C51" s="38" t="s">
        <v>344</v>
      </c>
      <c r="D51" s="37" t="s">
        <v>245</v>
      </c>
      <c r="E51" s="39" t="s">
        <v>345</v>
      </c>
      <c r="F51" s="40" t="s">
        <v>339</v>
      </c>
      <c r="G51" s="41">
        <v>3103.5</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2405</v>
      </c>
      <c r="F53" s="46"/>
      <c r="G53" s="46"/>
      <c r="H53" s="46"/>
      <c r="I53" s="46"/>
      <c r="J53" s="48"/>
    </row>
    <row r="54" ht="330">
      <c r="A54" s="37" t="s">
        <v>248</v>
      </c>
      <c r="B54" s="45"/>
      <c r="C54" s="46"/>
      <c r="D54" s="46"/>
      <c r="E54" s="39" t="s">
        <v>347</v>
      </c>
      <c r="F54" s="46"/>
      <c r="G54" s="46"/>
      <c r="H54" s="46"/>
      <c r="I54" s="46"/>
      <c r="J54" s="48"/>
    </row>
    <row r="55">
      <c r="A55" s="37" t="s">
        <v>240</v>
      </c>
      <c r="B55" s="37">
        <v>12</v>
      </c>
      <c r="C55" s="38" t="s">
        <v>2406</v>
      </c>
      <c r="D55" s="37" t="s">
        <v>245</v>
      </c>
      <c r="E55" s="39" t="s">
        <v>2407</v>
      </c>
      <c r="F55" s="40" t="s">
        <v>339</v>
      </c>
      <c r="G55" s="41">
        <v>492.53199999999998</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2408</v>
      </c>
      <c r="F57" s="46"/>
      <c r="G57" s="46"/>
      <c r="H57" s="46"/>
      <c r="I57" s="46"/>
      <c r="J57" s="48"/>
    </row>
    <row r="58" ht="409.5">
      <c r="A58" s="37" t="s">
        <v>248</v>
      </c>
      <c r="B58" s="45"/>
      <c r="C58" s="46"/>
      <c r="D58" s="46"/>
      <c r="E58" s="39" t="s">
        <v>2409</v>
      </c>
      <c r="F58" s="46"/>
      <c r="G58" s="46"/>
      <c r="H58" s="46"/>
      <c r="I58" s="46"/>
      <c r="J58" s="48"/>
    </row>
    <row r="59">
      <c r="A59" s="37" t="s">
        <v>240</v>
      </c>
      <c r="B59" s="37">
        <v>13</v>
      </c>
      <c r="C59" s="38" t="s">
        <v>2410</v>
      </c>
      <c r="D59" s="37" t="s">
        <v>245</v>
      </c>
      <c r="E59" s="39" t="s">
        <v>2411</v>
      </c>
      <c r="F59" s="40" t="s">
        <v>339</v>
      </c>
      <c r="G59" s="41">
        <v>6987.6000000000004</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2412</v>
      </c>
      <c r="F61" s="46"/>
      <c r="G61" s="46"/>
      <c r="H61" s="46"/>
      <c r="I61" s="46"/>
      <c r="J61" s="48"/>
    </row>
    <row r="62" ht="409.5">
      <c r="A62" s="37" t="s">
        <v>248</v>
      </c>
      <c r="B62" s="45"/>
      <c r="C62" s="46"/>
      <c r="D62" s="46"/>
      <c r="E62" s="39" t="s">
        <v>2413</v>
      </c>
      <c r="F62" s="46"/>
      <c r="G62" s="46"/>
      <c r="H62" s="46"/>
      <c r="I62" s="46"/>
      <c r="J62" s="48"/>
    </row>
    <row r="63">
      <c r="A63" s="37" t="s">
        <v>240</v>
      </c>
      <c r="B63" s="37">
        <v>14</v>
      </c>
      <c r="C63" s="38" t="s">
        <v>2414</v>
      </c>
      <c r="D63" s="37" t="s">
        <v>245</v>
      </c>
      <c r="E63" s="39" t="s">
        <v>2415</v>
      </c>
      <c r="F63" s="40" t="s">
        <v>415</v>
      </c>
      <c r="G63" s="41">
        <v>19584</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2416</v>
      </c>
      <c r="F65" s="46"/>
      <c r="G65" s="46"/>
      <c r="H65" s="46"/>
      <c r="I65" s="46"/>
      <c r="J65" s="48"/>
    </row>
    <row r="66" ht="75">
      <c r="A66" s="37" t="s">
        <v>248</v>
      </c>
      <c r="B66" s="45"/>
      <c r="C66" s="46"/>
      <c r="D66" s="46"/>
      <c r="E66" s="39" t="s">
        <v>2417</v>
      </c>
      <c r="F66" s="46"/>
      <c r="G66" s="46"/>
      <c r="H66" s="46"/>
      <c r="I66" s="46"/>
      <c r="J66" s="48"/>
    </row>
    <row r="67">
      <c r="A67" s="37" t="s">
        <v>240</v>
      </c>
      <c r="B67" s="37">
        <v>15</v>
      </c>
      <c r="C67" s="38" t="s">
        <v>2418</v>
      </c>
      <c r="D67" s="37" t="s">
        <v>245</v>
      </c>
      <c r="E67" s="39" t="s">
        <v>2419</v>
      </c>
      <c r="F67" s="40" t="s">
        <v>415</v>
      </c>
      <c r="G67" s="41">
        <v>25407.900000000001</v>
      </c>
      <c r="H67" s="42">
        <v>0</v>
      </c>
      <c r="I67" s="43">
        <f>ROUND(G67*H67,P4)</f>
        <v>0</v>
      </c>
      <c r="J67" s="37"/>
      <c r="O67" s="44">
        <f>I67*0.21</f>
        <v>0</v>
      </c>
      <c r="P67">
        <v>3</v>
      </c>
    </row>
    <row r="68">
      <c r="A68" s="37" t="s">
        <v>244</v>
      </c>
      <c r="B68" s="45"/>
      <c r="C68" s="46"/>
      <c r="D68" s="46"/>
      <c r="E68" s="47" t="s">
        <v>245</v>
      </c>
      <c r="F68" s="46"/>
      <c r="G68" s="46"/>
      <c r="H68" s="46"/>
      <c r="I68" s="46"/>
      <c r="J68" s="48"/>
    </row>
    <row r="69" ht="45">
      <c r="A69" s="37" t="s">
        <v>246</v>
      </c>
      <c r="B69" s="45"/>
      <c r="C69" s="46"/>
      <c r="D69" s="46"/>
      <c r="E69" s="49" t="s">
        <v>2420</v>
      </c>
      <c r="F69" s="46"/>
      <c r="G69" s="46"/>
      <c r="H69" s="46"/>
      <c r="I69" s="46"/>
      <c r="J69" s="48"/>
    </row>
    <row r="70" ht="75">
      <c r="A70" s="37" t="s">
        <v>248</v>
      </c>
      <c r="B70" s="45"/>
      <c r="C70" s="46"/>
      <c r="D70" s="46"/>
      <c r="E70" s="39" t="s">
        <v>2417</v>
      </c>
      <c r="F70" s="46"/>
      <c r="G70" s="46"/>
      <c r="H70" s="46"/>
      <c r="I70" s="46"/>
      <c r="J70" s="48"/>
    </row>
    <row r="71">
      <c r="A71" s="37" t="s">
        <v>240</v>
      </c>
      <c r="B71" s="37">
        <v>16</v>
      </c>
      <c r="C71" s="38" t="s">
        <v>2421</v>
      </c>
      <c r="D71" s="37" t="s">
        <v>245</v>
      </c>
      <c r="E71" s="39" t="s">
        <v>2422</v>
      </c>
      <c r="F71" s="40" t="s">
        <v>339</v>
      </c>
      <c r="G71" s="41">
        <v>1765.7</v>
      </c>
      <c r="H71" s="42">
        <v>0</v>
      </c>
      <c r="I71" s="43">
        <f>ROUND(G71*H71,P4)</f>
        <v>0</v>
      </c>
      <c r="J71" s="37"/>
      <c r="O71" s="44">
        <f>I71*0.21</f>
        <v>0</v>
      </c>
      <c r="P71">
        <v>3</v>
      </c>
    </row>
    <row r="72">
      <c r="A72" s="37" t="s">
        <v>244</v>
      </c>
      <c r="B72" s="45"/>
      <c r="C72" s="46"/>
      <c r="D72" s="46"/>
      <c r="E72" s="47" t="s">
        <v>245</v>
      </c>
      <c r="F72" s="46"/>
      <c r="G72" s="46"/>
      <c r="H72" s="46"/>
      <c r="I72" s="46"/>
      <c r="J72" s="48"/>
    </row>
    <row r="73" ht="45">
      <c r="A73" s="37" t="s">
        <v>246</v>
      </c>
      <c r="B73" s="45"/>
      <c r="C73" s="46"/>
      <c r="D73" s="46"/>
      <c r="E73" s="49" t="s">
        <v>2423</v>
      </c>
      <c r="F73" s="46"/>
      <c r="G73" s="46"/>
      <c r="H73" s="46"/>
      <c r="I73" s="46"/>
      <c r="J73" s="48"/>
    </row>
    <row r="74" ht="75">
      <c r="A74" s="37" t="s">
        <v>248</v>
      </c>
      <c r="B74" s="45"/>
      <c r="C74" s="46"/>
      <c r="D74" s="46"/>
      <c r="E74" s="39" t="s">
        <v>2424</v>
      </c>
      <c r="F74" s="46"/>
      <c r="G74" s="46"/>
      <c r="H74" s="46"/>
      <c r="I74" s="46"/>
      <c r="J74" s="48"/>
    </row>
    <row r="75">
      <c r="A75" s="37" t="s">
        <v>240</v>
      </c>
      <c r="B75" s="37">
        <v>17</v>
      </c>
      <c r="C75" s="38" t="s">
        <v>2425</v>
      </c>
      <c r="D75" s="37" t="s">
        <v>245</v>
      </c>
      <c r="E75" s="39" t="s">
        <v>2426</v>
      </c>
      <c r="F75" s="40" t="s">
        <v>415</v>
      </c>
      <c r="G75" s="41">
        <v>11771.333000000001</v>
      </c>
      <c r="H75" s="42">
        <v>0</v>
      </c>
      <c r="I75" s="43">
        <f>ROUND(G75*H75,P4)</f>
        <v>0</v>
      </c>
      <c r="J75" s="37"/>
      <c r="O75" s="44">
        <f>I75*0.21</f>
        <v>0</v>
      </c>
      <c r="P75">
        <v>3</v>
      </c>
    </row>
    <row r="76">
      <c r="A76" s="37" t="s">
        <v>244</v>
      </c>
      <c r="B76" s="45"/>
      <c r="C76" s="46"/>
      <c r="D76" s="46"/>
      <c r="E76" s="47" t="s">
        <v>245</v>
      </c>
      <c r="F76" s="46"/>
      <c r="G76" s="46"/>
      <c r="H76" s="46"/>
      <c r="I76" s="46"/>
      <c r="J76" s="48"/>
    </row>
    <row r="77" ht="30">
      <c r="A77" s="37" t="s">
        <v>246</v>
      </c>
      <c r="B77" s="45"/>
      <c r="C77" s="46"/>
      <c r="D77" s="46"/>
      <c r="E77" s="49" t="s">
        <v>2427</v>
      </c>
      <c r="F77" s="46"/>
      <c r="G77" s="46"/>
      <c r="H77" s="46"/>
      <c r="I77" s="46"/>
      <c r="J77" s="48"/>
    </row>
    <row r="78" ht="75">
      <c r="A78" s="37" t="s">
        <v>248</v>
      </c>
      <c r="B78" s="45"/>
      <c r="C78" s="46"/>
      <c r="D78" s="46"/>
      <c r="E78" s="39" t="s">
        <v>2428</v>
      </c>
      <c r="F78" s="46"/>
      <c r="G78" s="46"/>
      <c r="H78" s="46"/>
      <c r="I78" s="46"/>
      <c r="J78" s="48"/>
    </row>
    <row r="79">
      <c r="A79" s="37" t="s">
        <v>240</v>
      </c>
      <c r="B79" s="37">
        <v>18</v>
      </c>
      <c r="C79" s="38" t="s">
        <v>2429</v>
      </c>
      <c r="D79" s="37" t="s">
        <v>245</v>
      </c>
      <c r="E79" s="39" t="s">
        <v>2430</v>
      </c>
      <c r="F79" s="40" t="s">
        <v>415</v>
      </c>
      <c r="G79" s="41">
        <v>9416.7999999999993</v>
      </c>
      <c r="H79" s="42">
        <v>0</v>
      </c>
      <c r="I79" s="43">
        <f>ROUND(G79*H79,P4)</f>
        <v>0</v>
      </c>
      <c r="J79" s="37"/>
      <c r="O79" s="44">
        <f>I79*0.21</f>
        <v>0</v>
      </c>
      <c r="P79">
        <v>3</v>
      </c>
    </row>
    <row r="80">
      <c r="A80" s="37" t="s">
        <v>244</v>
      </c>
      <c r="B80" s="45"/>
      <c r="C80" s="46"/>
      <c r="D80" s="46"/>
      <c r="E80" s="47" t="s">
        <v>245</v>
      </c>
      <c r="F80" s="46"/>
      <c r="G80" s="46"/>
      <c r="H80" s="46"/>
      <c r="I80" s="46"/>
      <c r="J80" s="48"/>
    </row>
    <row r="81" ht="30">
      <c r="A81" s="37" t="s">
        <v>246</v>
      </c>
      <c r="B81" s="45"/>
      <c r="C81" s="46"/>
      <c r="D81" s="46"/>
      <c r="E81" s="49" t="s">
        <v>2431</v>
      </c>
      <c r="F81" s="46"/>
      <c r="G81" s="46"/>
      <c r="H81" s="46"/>
      <c r="I81" s="46"/>
      <c r="J81" s="48"/>
    </row>
    <row r="82" ht="75">
      <c r="A82" s="37" t="s">
        <v>248</v>
      </c>
      <c r="B82" s="45"/>
      <c r="C82" s="46"/>
      <c r="D82" s="46"/>
      <c r="E82" s="39" t="s">
        <v>2432</v>
      </c>
      <c r="F82" s="46"/>
      <c r="G82" s="46"/>
      <c r="H82" s="46"/>
      <c r="I82" s="46"/>
      <c r="J82" s="48"/>
    </row>
    <row r="83">
      <c r="A83" s="31" t="s">
        <v>237</v>
      </c>
      <c r="B83" s="32"/>
      <c r="C83" s="33" t="s">
        <v>320</v>
      </c>
      <c r="D83" s="34"/>
      <c r="E83" s="31" t="s">
        <v>2433</v>
      </c>
      <c r="F83" s="34"/>
      <c r="G83" s="34"/>
      <c r="H83" s="34"/>
      <c r="I83" s="35">
        <f>SUMIFS(I84:I99,A84:A99,"P")</f>
        <v>0</v>
      </c>
      <c r="J83" s="36"/>
    </row>
    <row r="84">
      <c r="A84" s="37" t="s">
        <v>240</v>
      </c>
      <c r="B84" s="37">
        <v>19</v>
      </c>
      <c r="C84" s="38" t="s">
        <v>2434</v>
      </c>
      <c r="D84" s="37" t="s">
        <v>245</v>
      </c>
      <c r="E84" s="39" t="s">
        <v>2435</v>
      </c>
      <c r="F84" s="40" t="s">
        <v>415</v>
      </c>
      <c r="G84" s="41">
        <v>5751.1000000000004</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2436</v>
      </c>
      <c r="F86" s="46"/>
      <c r="G86" s="46"/>
      <c r="H86" s="46"/>
      <c r="I86" s="46"/>
      <c r="J86" s="48"/>
    </row>
    <row r="87" ht="150">
      <c r="A87" s="37" t="s">
        <v>248</v>
      </c>
      <c r="B87" s="45"/>
      <c r="C87" s="46"/>
      <c r="D87" s="46"/>
      <c r="E87" s="39" t="s">
        <v>2059</v>
      </c>
      <c r="F87" s="46"/>
      <c r="G87" s="46"/>
      <c r="H87" s="46"/>
      <c r="I87" s="46"/>
      <c r="J87" s="48"/>
    </row>
    <row r="88">
      <c r="A88" s="37" t="s">
        <v>240</v>
      </c>
      <c r="B88" s="37">
        <v>20</v>
      </c>
      <c r="C88" s="38" t="s">
        <v>2437</v>
      </c>
      <c r="D88" s="37" t="s">
        <v>245</v>
      </c>
      <c r="E88" s="39" t="s">
        <v>2438</v>
      </c>
      <c r="F88" s="40" t="s">
        <v>939</v>
      </c>
      <c r="G88" s="41">
        <v>136.84</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2439</v>
      </c>
      <c r="F90" s="46"/>
      <c r="G90" s="46"/>
      <c r="H90" s="46"/>
      <c r="I90" s="46"/>
      <c r="J90" s="48"/>
    </row>
    <row r="91" ht="120">
      <c r="A91" s="37" t="s">
        <v>248</v>
      </c>
      <c r="B91" s="45"/>
      <c r="C91" s="46"/>
      <c r="D91" s="46"/>
      <c r="E91" s="39" t="s">
        <v>2440</v>
      </c>
      <c r="F91" s="46"/>
      <c r="G91" s="46"/>
      <c r="H91" s="46"/>
      <c r="I91" s="46"/>
      <c r="J91" s="48"/>
    </row>
    <row r="92">
      <c r="A92" s="37" t="s">
        <v>240</v>
      </c>
      <c r="B92" s="37">
        <v>21</v>
      </c>
      <c r="C92" s="38" t="s">
        <v>2441</v>
      </c>
      <c r="D92" s="37" t="s">
        <v>245</v>
      </c>
      <c r="E92" s="39" t="s">
        <v>2442</v>
      </c>
      <c r="F92" s="40" t="s">
        <v>415</v>
      </c>
      <c r="G92" s="41">
        <v>3396</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2443</v>
      </c>
      <c r="F94" s="46"/>
      <c r="G94" s="46"/>
      <c r="H94" s="46"/>
      <c r="I94" s="46"/>
      <c r="J94" s="48"/>
    </row>
    <row r="95" ht="90">
      <c r="A95" s="37" t="s">
        <v>248</v>
      </c>
      <c r="B95" s="45"/>
      <c r="C95" s="46"/>
      <c r="D95" s="46"/>
      <c r="E95" s="39" t="s">
        <v>2444</v>
      </c>
      <c r="F95" s="46"/>
      <c r="G95" s="46"/>
      <c r="H95" s="46"/>
      <c r="I95" s="46"/>
      <c r="J95" s="48"/>
    </row>
    <row r="96">
      <c r="A96" s="37" t="s">
        <v>240</v>
      </c>
      <c r="B96" s="37">
        <v>22</v>
      </c>
      <c r="C96" s="38" t="s">
        <v>2445</v>
      </c>
      <c r="D96" s="37" t="s">
        <v>245</v>
      </c>
      <c r="E96" s="39" t="s">
        <v>2446</v>
      </c>
      <c r="F96" s="40" t="s">
        <v>415</v>
      </c>
      <c r="G96" s="41">
        <v>9932.2999999999993</v>
      </c>
      <c r="H96" s="42">
        <v>0</v>
      </c>
      <c r="I96" s="43">
        <f>ROUND(G96*H96,P4)</f>
        <v>0</v>
      </c>
      <c r="J96" s="37"/>
      <c r="O96" s="44">
        <f>I96*0.21</f>
        <v>0</v>
      </c>
      <c r="P96">
        <v>3</v>
      </c>
    </row>
    <row r="97">
      <c r="A97" s="37" t="s">
        <v>244</v>
      </c>
      <c r="B97" s="45"/>
      <c r="C97" s="46"/>
      <c r="D97" s="46"/>
      <c r="E97" s="47" t="s">
        <v>245</v>
      </c>
      <c r="F97" s="46"/>
      <c r="G97" s="46"/>
      <c r="H97" s="46"/>
      <c r="I97" s="46"/>
      <c r="J97" s="48"/>
    </row>
    <row r="98" ht="45">
      <c r="A98" s="37" t="s">
        <v>246</v>
      </c>
      <c r="B98" s="45"/>
      <c r="C98" s="46"/>
      <c r="D98" s="46"/>
      <c r="E98" s="49" t="s">
        <v>2447</v>
      </c>
      <c r="F98" s="46"/>
      <c r="G98" s="46"/>
      <c r="H98" s="46"/>
      <c r="I98" s="46"/>
      <c r="J98" s="48"/>
    </row>
    <row r="99" ht="180">
      <c r="A99" s="37" t="s">
        <v>248</v>
      </c>
      <c r="B99" s="45"/>
      <c r="C99" s="46"/>
      <c r="D99" s="46"/>
      <c r="E99" s="39" t="s">
        <v>2448</v>
      </c>
      <c r="F99" s="46"/>
      <c r="G99" s="46"/>
      <c r="H99" s="46"/>
      <c r="I99" s="46"/>
      <c r="J99" s="48"/>
    </row>
    <row r="100">
      <c r="A100" s="31" t="s">
        <v>237</v>
      </c>
      <c r="B100" s="32"/>
      <c r="C100" s="33" t="s">
        <v>926</v>
      </c>
      <c r="D100" s="34"/>
      <c r="E100" s="31" t="s">
        <v>2120</v>
      </c>
      <c r="F100" s="34"/>
      <c r="G100" s="34"/>
      <c r="H100" s="34"/>
      <c r="I100" s="35">
        <f>SUMIFS(I101:I124,A101:A124,"P")</f>
        <v>0</v>
      </c>
      <c r="J100" s="36"/>
    </row>
    <row r="101">
      <c r="A101" s="37" t="s">
        <v>240</v>
      </c>
      <c r="B101" s="37">
        <v>23</v>
      </c>
      <c r="C101" s="38" t="s">
        <v>2449</v>
      </c>
      <c r="D101" s="37" t="s">
        <v>245</v>
      </c>
      <c r="E101" s="39" t="s">
        <v>2450</v>
      </c>
      <c r="F101" s="40" t="s">
        <v>339</v>
      </c>
      <c r="G101" s="41">
        <v>3145.4949999999999</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60">
      <c r="A103" s="37" t="s">
        <v>246</v>
      </c>
      <c r="B103" s="45"/>
      <c r="C103" s="46"/>
      <c r="D103" s="46"/>
      <c r="E103" s="49" t="s">
        <v>2451</v>
      </c>
      <c r="F103" s="46"/>
      <c r="G103" s="46"/>
      <c r="H103" s="46"/>
      <c r="I103" s="46"/>
      <c r="J103" s="48"/>
    </row>
    <row r="104" ht="409.5">
      <c r="A104" s="37" t="s">
        <v>248</v>
      </c>
      <c r="B104" s="45"/>
      <c r="C104" s="46"/>
      <c r="D104" s="46"/>
      <c r="E104" s="39" t="s">
        <v>2076</v>
      </c>
      <c r="F104" s="46"/>
      <c r="G104" s="46"/>
      <c r="H104" s="46"/>
      <c r="I104" s="46"/>
      <c r="J104" s="48"/>
    </row>
    <row r="105">
      <c r="A105" s="37" t="s">
        <v>240</v>
      </c>
      <c r="B105" s="37">
        <v>24</v>
      </c>
      <c r="C105" s="38" t="s">
        <v>2452</v>
      </c>
      <c r="D105" s="37" t="s">
        <v>245</v>
      </c>
      <c r="E105" s="39" t="s">
        <v>2453</v>
      </c>
      <c r="F105" s="40" t="s">
        <v>339</v>
      </c>
      <c r="G105" s="41">
        <v>2.7999999999999998</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75">
      <c r="A107" s="37" t="s">
        <v>246</v>
      </c>
      <c r="B107" s="45"/>
      <c r="C107" s="46"/>
      <c r="D107" s="46"/>
      <c r="E107" s="49" t="s">
        <v>2454</v>
      </c>
      <c r="F107" s="46"/>
      <c r="G107" s="46"/>
      <c r="H107" s="46"/>
      <c r="I107" s="46"/>
      <c r="J107" s="48"/>
    </row>
    <row r="108" ht="105">
      <c r="A108" s="37" t="s">
        <v>248</v>
      </c>
      <c r="B108" s="45"/>
      <c r="C108" s="46"/>
      <c r="D108" s="46"/>
      <c r="E108" s="39" t="s">
        <v>2455</v>
      </c>
      <c r="F108" s="46"/>
      <c r="G108" s="46"/>
      <c r="H108" s="46"/>
      <c r="I108" s="46"/>
      <c r="J108" s="48"/>
    </row>
    <row r="109">
      <c r="A109" s="37" t="s">
        <v>240</v>
      </c>
      <c r="B109" s="37">
        <v>25</v>
      </c>
      <c r="C109" s="38" t="s">
        <v>2456</v>
      </c>
      <c r="D109" s="37" t="s">
        <v>245</v>
      </c>
      <c r="E109" s="39" t="s">
        <v>2457</v>
      </c>
      <c r="F109" s="40" t="s">
        <v>339</v>
      </c>
      <c r="G109" s="41">
        <v>8.1999999999999993</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2458</v>
      </c>
      <c r="F111" s="46"/>
      <c r="G111" s="46"/>
      <c r="H111" s="46"/>
      <c r="I111" s="46"/>
      <c r="J111" s="48"/>
    </row>
    <row r="112" ht="105">
      <c r="A112" s="37" t="s">
        <v>248</v>
      </c>
      <c r="B112" s="45"/>
      <c r="C112" s="46"/>
      <c r="D112" s="46"/>
      <c r="E112" s="39" t="s">
        <v>2455</v>
      </c>
      <c r="F112" s="46"/>
      <c r="G112" s="46"/>
      <c r="H112" s="46"/>
      <c r="I112" s="46"/>
      <c r="J112" s="48"/>
    </row>
    <row r="113">
      <c r="A113" s="37" t="s">
        <v>240</v>
      </c>
      <c r="B113" s="37">
        <v>26</v>
      </c>
      <c r="C113" s="38" t="s">
        <v>2459</v>
      </c>
      <c r="D113" s="37" t="s">
        <v>245</v>
      </c>
      <c r="E113" s="39" t="s">
        <v>2460</v>
      </c>
      <c r="F113" s="40" t="s">
        <v>339</v>
      </c>
      <c r="G113" s="41">
        <v>6928.8000000000002</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2461</v>
      </c>
      <c r="F115" s="46"/>
      <c r="G115" s="46"/>
      <c r="H115" s="46"/>
      <c r="I115" s="46"/>
      <c r="J115" s="48"/>
    </row>
    <row r="116" ht="105">
      <c r="A116" s="37" t="s">
        <v>248</v>
      </c>
      <c r="B116" s="45"/>
      <c r="C116" s="46"/>
      <c r="D116" s="46"/>
      <c r="E116" s="39" t="s">
        <v>2455</v>
      </c>
      <c r="F116" s="46"/>
      <c r="G116" s="46"/>
      <c r="H116" s="46"/>
      <c r="I116" s="46"/>
      <c r="J116" s="48"/>
    </row>
    <row r="117">
      <c r="A117" s="37" t="s">
        <v>240</v>
      </c>
      <c r="B117" s="37">
        <v>27</v>
      </c>
      <c r="C117" s="38" t="s">
        <v>2462</v>
      </c>
      <c r="D117" s="37" t="s">
        <v>245</v>
      </c>
      <c r="E117" s="39" t="s">
        <v>2463</v>
      </c>
      <c r="F117" s="40" t="s">
        <v>415</v>
      </c>
      <c r="G117" s="41">
        <v>41</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2464</v>
      </c>
      <c r="F119" s="46"/>
      <c r="G119" s="46"/>
      <c r="H119" s="46"/>
      <c r="I119" s="46"/>
      <c r="J119" s="48"/>
    </row>
    <row r="120" ht="135">
      <c r="A120" s="37" t="s">
        <v>248</v>
      </c>
      <c r="B120" s="45"/>
      <c r="C120" s="46"/>
      <c r="D120" s="46"/>
      <c r="E120" s="39" t="s">
        <v>2465</v>
      </c>
      <c r="F120" s="46"/>
      <c r="G120" s="46"/>
      <c r="H120" s="46"/>
      <c r="I120" s="46"/>
      <c r="J120" s="48"/>
    </row>
    <row r="121">
      <c r="A121" s="37" t="s">
        <v>240</v>
      </c>
      <c r="B121" s="37">
        <v>28</v>
      </c>
      <c r="C121" s="38" t="s">
        <v>2466</v>
      </c>
      <c r="D121" s="37" t="s">
        <v>245</v>
      </c>
      <c r="E121" s="39" t="s">
        <v>2467</v>
      </c>
      <c r="F121" s="40" t="s">
        <v>415</v>
      </c>
      <c r="G121" s="41">
        <v>5</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2468</v>
      </c>
      <c r="F123" s="46"/>
      <c r="G123" s="46"/>
      <c r="H123" s="46"/>
      <c r="I123" s="46"/>
      <c r="J123" s="48"/>
    </row>
    <row r="124" ht="150">
      <c r="A124" s="37" t="s">
        <v>248</v>
      </c>
      <c r="B124" s="45"/>
      <c r="C124" s="46"/>
      <c r="D124" s="46"/>
      <c r="E124" s="39" t="s">
        <v>2469</v>
      </c>
      <c r="F124" s="46"/>
      <c r="G124" s="46"/>
      <c r="H124" s="46"/>
      <c r="I124" s="46"/>
      <c r="J124" s="48"/>
    </row>
    <row r="125">
      <c r="A125" s="31" t="s">
        <v>237</v>
      </c>
      <c r="B125" s="32"/>
      <c r="C125" s="33" t="s">
        <v>1199</v>
      </c>
      <c r="D125" s="34"/>
      <c r="E125" s="31" t="s">
        <v>2287</v>
      </c>
      <c r="F125" s="34"/>
      <c r="G125" s="34"/>
      <c r="H125" s="34"/>
      <c r="I125" s="35">
        <f>SUMIFS(I126:I157,A126:A157,"P")</f>
        <v>0</v>
      </c>
      <c r="J125" s="36"/>
    </row>
    <row r="126" ht="30">
      <c r="A126" s="37" t="s">
        <v>240</v>
      </c>
      <c r="B126" s="37">
        <v>29</v>
      </c>
      <c r="C126" s="38" t="s">
        <v>2470</v>
      </c>
      <c r="D126" s="37" t="s">
        <v>245</v>
      </c>
      <c r="E126" s="39" t="s">
        <v>2471</v>
      </c>
      <c r="F126" s="40" t="s">
        <v>339</v>
      </c>
      <c r="G126" s="41">
        <v>2055.0999999999999</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45">
      <c r="A128" s="37" t="s">
        <v>246</v>
      </c>
      <c r="B128" s="45"/>
      <c r="C128" s="46"/>
      <c r="D128" s="46"/>
      <c r="E128" s="49" t="s">
        <v>2472</v>
      </c>
      <c r="F128" s="46"/>
      <c r="G128" s="46"/>
      <c r="H128" s="46"/>
      <c r="I128" s="46"/>
      <c r="J128" s="48"/>
    </row>
    <row r="129" ht="360">
      <c r="A129" s="37" t="s">
        <v>248</v>
      </c>
      <c r="B129" s="45"/>
      <c r="C129" s="46"/>
      <c r="D129" s="46"/>
      <c r="E129" s="39" t="s">
        <v>2473</v>
      </c>
      <c r="F129" s="46"/>
      <c r="G129" s="46"/>
      <c r="H129" s="46"/>
      <c r="I129" s="46"/>
      <c r="J129" s="48"/>
    </row>
    <row r="130" ht="30">
      <c r="A130" s="37" t="s">
        <v>240</v>
      </c>
      <c r="B130" s="37">
        <v>30</v>
      </c>
      <c r="C130" s="38" t="s">
        <v>2474</v>
      </c>
      <c r="D130" s="37" t="s">
        <v>245</v>
      </c>
      <c r="E130" s="39" t="s">
        <v>2475</v>
      </c>
      <c r="F130" s="40" t="s">
        <v>339</v>
      </c>
      <c r="G130" s="41">
        <v>2445</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45">
      <c r="A132" s="37" t="s">
        <v>246</v>
      </c>
      <c r="B132" s="45"/>
      <c r="C132" s="46"/>
      <c r="D132" s="46"/>
      <c r="E132" s="49" t="s">
        <v>2476</v>
      </c>
      <c r="F132" s="46"/>
      <c r="G132" s="46"/>
      <c r="H132" s="46"/>
      <c r="I132" s="46"/>
      <c r="J132" s="48"/>
    </row>
    <row r="133" ht="409.5">
      <c r="A133" s="37" t="s">
        <v>248</v>
      </c>
      <c r="B133" s="45"/>
      <c r="C133" s="46"/>
      <c r="D133" s="46"/>
      <c r="E133" s="39" t="s">
        <v>2477</v>
      </c>
      <c r="F133" s="46"/>
      <c r="G133" s="46"/>
      <c r="H133" s="46"/>
      <c r="I133" s="46"/>
      <c r="J133" s="48"/>
    </row>
    <row r="134" ht="30">
      <c r="A134" s="37" t="s">
        <v>240</v>
      </c>
      <c r="B134" s="37">
        <v>31</v>
      </c>
      <c r="C134" s="38" t="s">
        <v>2478</v>
      </c>
      <c r="D134" s="37" t="s">
        <v>245</v>
      </c>
      <c r="E134" s="39" t="s">
        <v>2479</v>
      </c>
      <c r="F134" s="40" t="s">
        <v>339</v>
      </c>
      <c r="G134" s="41">
        <v>9262.8999999999996</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30">
      <c r="A136" s="37" t="s">
        <v>246</v>
      </c>
      <c r="B136" s="45"/>
      <c r="C136" s="46"/>
      <c r="D136" s="46"/>
      <c r="E136" s="49" t="s">
        <v>2480</v>
      </c>
      <c r="F136" s="46"/>
      <c r="G136" s="46"/>
      <c r="H136" s="46"/>
      <c r="I136" s="46"/>
      <c r="J136" s="48"/>
    </row>
    <row r="137" ht="360">
      <c r="A137" s="37" t="s">
        <v>248</v>
      </c>
      <c r="B137" s="45"/>
      <c r="C137" s="46"/>
      <c r="D137" s="46"/>
      <c r="E137" s="39" t="s">
        <v>2481</v>
      </c>
      <c r="F137" s="46"/>
      <c r="G137" s="46"/>
      <c r="H137" s="46"/>
      <c r="I137" s="46"/>
      <c r="J137" s="48"/>
    </row>
    <row r="138" ht="30">
      <c r="A138" s="37" t="s">
        <v>240</v>
      </c>
      <c r="B138" s="37">
        <v>32</v>
      </c>
      <c r="C138" s="38" t="s">
        <v>2482</v>
      </c>
      <c r="D138" s="37" t="s">
        <v>245</v>
      </c>
      <c r="E138" s="39" t="s">
        <v>2483</v>
      </c>
      <c r="F138" s="40" t="s">
        <v>339</v>
      </c>
      <c r="G138" s="41">
        <v>1765.7</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30">
      <c r="A140" s="37" t="s">
        <v>246</v>
      </c>
      <c r="B140" s="45"/>
      <c r="C140" s="46"/>
      <c r="D140" s="46"/>
      <c r="E140" s="49" t="s">
        <v>2484</v>
      </c>
      <c r="F140" s="46"/>
      <c r="G140" s="46"/>
      <c r="H140" s="46"/>
      <c r="I140" s="46"/>
      <c r="J140" s="48"/>
    </row>
    <row r="141" ht="345">
      <c r="A141" s="37" t="s">
        <v>248</v>
      </c>
      <c r="B141" s="45"/>
      <c r="C141" s="46"/>
      <c r="D141" s="46"/>
      <c r="E141" s="39" t="s">
        <v>2485</v>
      </c>
      <c r="F141" s="46"/>
      <c r="G141" s="46"/>
      <c r="H141" s="46"/>
      <c r="I141" s="46"/>
      <c r="J141" s="48"/>
    </row>
    <row r="142" ht="30">
      <c r="A142" s="37" t="s">
        <v>240</v>
      </c>
      <c r="B142" s="37">
        <v>33</v>
      </c>
      <c r="C142" s="38" t="s">
        <v>2486</v>
      </c>
      <c r="D142" s="37" t="s">
        <v>245</v>
      </c>
      <c r="E142" s="39" t="s">
        <v>2487</v>
      </c>
      <c r="F142" s="40" t="s">
        <v>415</v>
      </c>
      <c r="G142" s="41">
        <v>38994.199999999997</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30">
      <c r="A144" s="37" t="s">
        <v>246</v>
      </c>
      <c r="B144" s="45"/>
      <c r="C144" s="46"/>
      <c r="D144" s="46"/>
      <c r="E144" s="49" t="s">
        <v>2488</v>
      </c>
      <c r="F144" s="46"/>
      <c r="G144" s="46"/>
      <c r="H144" s="46"/>
      <c r="I144" s="46"/>
      <c r="J144" s="48"/>
    </row>
    <row r="145" ht="225">
      <c r="A145" s="37" t="s">
        <v>248</v>
      </c>
      <c r="B145" s="45"/>
      <c r="C145" s="46"/>
      <c r="D145" s="46"/>
      <c r="E145" s="39" t="s">
        <v>2489</v>
      </c>
      <c r="F145" s="46"/>
      <c r="G145" s="46"/>
      <c r="H145" s="46"/>
      <c r="I145" s="46"/>
      <c r="J145" s="48"/>
    </row>
    <row r="146" ht="30">
      <c r="A146" s="37" t="s">
        <v>240</v>
      </c>
      <c r="B146" s="37">
        <v>34</v>
      </c>
      <c r="C146" s="38" t="s">
        <v>2490</v>
      </c>
      <c r="D146" s="37" t="s">
        <v>245</v>
      </c>
      <c r="E146" s="39" t="s">
        <v>2491</v>
      </c>
      <c r="F146" s="40" t="s">
        <v>415</v>
      </c>
      <c r="G146" s="41">
        <v>10164.5</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45">
      <c r="A148" s="37" t="s">
        <v>246</v>
      </c>
      <c r="B148" s="45"/>
      <c r="C148" s="46"/>
      <c r="D148" s="46"/>
      <c r="E148" s="49" t="s">
        <v>2492</v>
      </c>
      <c r="F148" s="46"/>
      <c r="G148" s="46"/>
      <c r="H148" s="46"/>
      <c r="I148" s="46"/>
      <c r="J148" s="48"/>
    </row>
    <row r="149" ht="225">
      <c r="A149" s="37" t="s">
        <v>248</v>
      </c>
      <c r="B149" s="45"/>
      <c r="C149" s="46"/>
      <c r="D149" s="46"/>
      <c r="E149" s="39" t="s">
        <v>2489</v>
      </c>
      <c r="F149" s="46"/>
      <c r="G149" s="46"/>
      <c r="H149" s="46"/>
      <c r="I149" s="46"/>
      <c r="J149" s="48"/>
    </row>
    <row r="150" ht="30">
      <c r="A150" s="37" t="s">
        <v>240</v>
      </c>
      <c r="B150" s="37">
        <v>35</v>
      </c>
      <c r="C150" s="38" t="s">
        <v>2493</v>
      </c>
      <c r="D150" s="37" t="s">
        <v>245</v>
      </c>
      <c r="E150" s="39" t="s">
        <v>2471</v>
      </c>
      <c r="F150" s="40" t="s">
        <v>339</v>
      </c>
      <c r="G150" s="41">
        <v>8281.2000000000007</v>
      </c>
      <c r="H150" s="42">
        <v>0</v>
      </c>
      <c r="I150" s="43">
        <f>ROUND(G150*H150,P4)</f>
        <v>0</v>
      </c>
      <c r="J150" s="37"/>
      <c r="O150" s="44">
        <f>I150*0.21</f>
        <v>0</v>
      </c>
      <c r="P150">
        <v>3</v>
      </c>
    </row>
    <row r="151" ht="30">
      <c r="A151" s="37" t="s">
        <v>244</v>
      </c>
      <c r="B151" s="45"/>
      <c r="C151" s="46"/>
      <c r="D151" s="46"/>
      <c r="E151" s="39" t="s">
        <v>2471</v>
      </c>
      <c r="F151" s="46"/>
      <c r="G151" s="46"/>
      <c r="H151" s="46"/>
      <c r="I151" s="46"/>
      <c r="J151" s="48"/>
    </row>
    <row r="152" ht="30">
      <c r="A152" s="37" t="s">
        <v>246</v>
      </c>
      <c r="B152" s="45"/>
      <c r="C152" s="46"/>
      <c r="D152" s="46"/>
      <c r="E152" s="49" t="s">
        <v>2494</v>
      </c>
      <c r="F152" s="46"/>
      <c r="G152" s="46"/>
      <c r="H152" s="46"/>
      <c r="I152" s="46"/>
      <c r="J152" s="48"/>
    </row>
    <row r="153" ht="360">
      <c r="A153" s="37" t="s">
        <v>248</v>
      </c>
      <c r="B153" s="45"/>
      <c r="C153" s="46"/>
      <c r="D153" s="46"/>
      <c r="E153" s="39" t="s">
        <v>2495</v>
      </c>
      <c r="F153" s="46"/>
      <c r="G153" s="46"/>
      <c r="H153" s="46"/>
      <c r="I153" s="46"/>
      <c r="J153" s="48"/>
    </row>
    <row r="154" ht="30">
      <c r="A154" s="37" t="s">
        <v>240</v>
      </c>
      <c r="B154" s="37">
        <v>36</v>
      </c>
      <c r="C154" s="38" t="s">
        <v>2496</v>
      </c>
      <c r="D154" s="37" t="s">
        <v>245</v>
      </c>
      <c r="E154" s="39" t="s">
        <v>2471</v>
      </c>
      <c r="F154" s="40" t="s">
        <v>339</v>
      </c>
      <c r="G154" s="41">
        <v>9347.3999999999996</v>
      </c>
      <c r="H154" s="42">
        <v>0</v>
      </c>
      <c r="I154" s="43">
        <f>ROUND(G154*H154,P4)</f>
        <v>0</v>
      </c>
      <c r="J154" s="37"/>
      <c r="O154" s="44">
        <f>I154*0.21</f>
        <v>0</v>
      </c>
      <c r="P154">
        <v>3</v>
      </c>
    </row>
    <row r="155" ht="30">
      <c r="A155" s="37" t="s">
        <v>244</v>
      </c>
      <c r="B155" s="45"/>
      <c r="C155" s="46"/>
      <c r="D155" s="46"/>
      <c r="E155" s="39" t="s">
        <v>2471</v>
      </c>
      <c r="F155" s="46"/>
      <c r="G155" s="46"/>
      <c r="H155" s="46"/>
      <c r="I155" s="46"/>
      <c r="J155" s="48"/>
    </row>
    <row r="156" ht="30">
      <c r="A156" s="37" t="s">
        <v>246</v>
      </c>
      <c r="B156" s="45"/>
      <c r="C156" s="46"/>
      <c r="D156" s="46"/>
      <c r="E156" s="49" t="s">
        <v>2497</v>
      </c>
      <c r="F156" s="46"/>
      <c r="G156" s="46"/>
      <c r="H156" s="46"/>
      <c r="I156" s="46"/>
      <c r="J156" s="48"/>
    </row>
    <row r="157" ht="360">
      <c r="A157" s="37" t="s">
        <v>248</v>
      </c>
      <c r="B157" s="45"/>
      <c r="C157" s="46"/>
      <c r="D157" s="46"/>
      <c r="E157" s="39" t="s">
        <v>2495</v>
      </c>
      <c r="F157" s="46"/>
      <c r="G157" s="46"/>
      <c r="H157" s="46"/>
      <c r="I157" s="46"/>
      <c r="J157" s="48"/>
    </row>
    <row r="158">
      <c r="A158" s="31" t="s">
        <v>237</v>
      </c>
      <c r="B158" s="32"/>
      <c r="C158" s="33" t="s">
        <v>1210</v>
      </c>
      <c r="D158" s="34"/>
      <c r="E158" s="31" t="s">
        <v>2498</v>
      </c>
      <c r="F158" s="34"/>
      <c r="G158" s="34"/>
      <c r="H158" s="34"/>
      <c r="I158" s="35">
        <f>SUMIFS(I159:I190,A159:A190,"P")</f>
        <v>0</v>
      </c>
      <c r="J158" s="36"/>
    </row>
    <row r="159">
      <c r="A159" s="37" t="s">
        <v>240</v>
      </c>
      <c r="B159" s="37">
        <v>37</v>
      </c>
      <c r="C159" s="38" t="s">
        <v>2499</v>
      </c>
      <c r="D159" s="37" t="s">
        <v>245</v>
      </c>
      <c r="E159" s="39" t="s">
        <v>2500</v>
      </c>
      <c r="F159" s="40" t="s">
        <v>354</v>
      </c>
      <c r="G159" s="41">
        <v>44.5</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30">
      <c r="A161" s="37" t="s">
        <v>246</v>
      </c>
      <c r="B161" s="45"/>
      <c r="C161" s="46"/>
      <c r="D161" s="46"/>
      <c r="E161" s="49" t="s">
        <v>2501</v>
      </c>
      <c r="F161" s="46"/>
      <c r="G161" s="46"/>
      <c r="H161" s="46"/>
      <c r="I161" s="46"/>
      <c r="J161" s="48"/>
    </row>
    <row r="162" ht="330">
      <c r="A162" s="37" t="s">
        <v>248</v>
      </c>
      <c r="B162" s="45"/>
      <c r="C162" s="46"/>
      <c r="D162" s="46"/>
      <c r="E162" s="39" t="s">
        <v>2502</v>
      </c>
      <c r="F162" s="46"/>
      <c r="G162" s="46"/>
      <c r="H162" s="46"/>
      <c r="I162" s="46"/>
      <c r="J162" s="48"/>
    </row>
    <row r="163">
      <c r="A163" s="37" t="s">
        <v>240</v>
      </c>
      <c r="B163" s="37">
        <v>38</v>
      </c>
      <c r="C163" s="38" t="s">
        <v>2503</v>
      </c>
      <c r="D163" s="37" t="s">
        <v>245</v>
      </c>
      <c r="E163" s="39" t="s">
        <v>2504</v>
      </c>
      <c r="F163" s="40" t="s">
        <v>354</v>
      </c>
      <c r="G163" s="41">
        <v>199.19999999999999</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45">
      <c r="A165" s="37" t="s">
        <v>246</v>
      </c>
      <c r="B165" s="45"/>
      <c r="C165" s="46"/>
      <c r="D165" s="46"/>
      <c r="E165" s="49" t="s">
        <v>2505</v>
      </c>
      <c r="F165" s="46"/>
      <c r="G165" s="46"/>
      <c r="H165" s="46"/>
      <c r="I165" s="46"/>
      <c r="J165" s="48"/>
    </row>
    <row r="166" ht="330">
      <c r="A166" s="37" t="s">
        <v>248</v>
      </c>
      <c r="B166" s="45"/>
      <c r="C166" s="46"/>
      <c r="D166" s="46"/>
      <c r="E166" s="39" t="s">
        <v>2502</v>
      </c>
      <c r="F166" s="46"/>
      <c r="G166" s="46"/>
      <c r="H166" s="46"/>
      <c r="I166" s="46"/>
      <c r="J166" s="48"/>
    </row>
    <row r="167">
      <c r="A167" s="37" t="s">
        <v>240</v>
      </c>
      <c r="B167" s="37">
        <v>39</v>
      </c>
      <c r="C167" s="38" t="s">
        <v>2506</v>
      </c>
      <c r="D167" s="37" t="s">
        <v>245</v>
      </c>
      <c r="E167" s="39" t="s">
        <v>2507</v>
      </c>
      <c r="F167" s="40" t="s">
        <v>354</v>
      </c>
      <c r="G167" s="41">
        <v>201.19999999999999</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45">
      <c r="A169" s="37" t="s">
        <v>246</v>
      </c>
      <c r="B169" s="45"/>
      <c r="C169" s="46"/>
      <c r="D169" s="46"/>
      <c r="E169" s="49" t="s">
        <v>2508</v>
      </c>
      <c r="F169" s="46"/>
      <c r="G169" s="46"/>
      <c r="H169" s="46"/>
      <c r="I169" s="46"/>
      <c r="J169" s="48"/>
    </row>
    <row r="170" ht="330">
      <c r="A170" s="37" t="s">
        <v>248</v>
      </c>
      <c r="B170" s="45"/>
      <c r="C170" s="46"/>
      <c r="D170" s="46"/>
      <c r="E170" s="39" t="s">
        <v>2502</v>
      </c>
      <c r="F170" s="46"/>
      <c r="G170" s="46"/>
      <c r="H170" s="46"/>
      <c r="I170" s="46"/>
      <c r="J170" s="48"/>
    </row>
    <row r="171">
      <c r="A171" s="37" t="s">
        <v>240</v>
      </c>
      <c r="B171" s="37">
        <v>40</v>
      </c>
      <c r="C171" s="38" t="s">
        <v>2509</v>
      </c>
      <c r="D171" s="37" t="s">
        <v>245</v>
      </c>
      <c r="E171" s="39" t="s">
        <v>2510</v>
      </c>
      <c r="F171" s="40" t="s">
        <v>354</v>
      </c>
      <c r="G171" s="41">
        <v>9</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2511</v>
      </c>
      <c r="F173" s="46"/>
      <c r="G173" s="46"/>
      <c r="H173" s="46"/>
      <c r="I173" s="46"/>
      <c r="J173" s="48"/>
    </row>
    <row r="174" ht="330">
      <c r="A174" s="37" t="s">
        <v>248</v>
      </c>
      <c r="B174" s="45"/>
      <c r="C174" s="46"/>
      <c r="D174" s="46"/>
      <c r="E174" s="39" t="s">
        <v>2502</v>
      </c>
      <c r="F174" s="46"/>
      <c r="G174" s="46"/>
      <c r="H174" s="46"/>
      <c r="I174" s="46"/>
      <c r="J174" s="48"/>
    </row>
    <row r="175">
      <c r="A175" s="37" t="s">
        <v>240</v>
      </c>
      <c r="B175" s="37">
        <v>41</v>
      </c>
      <c r="C175" s="38" t="s">
        <v>2512</v>
      </c>
      <c r="D175" s="37" t="s">
        <v>245</v>
      </c>
      <c r="E175" s="39" t="s">
        <v>2513</v>
      </c>
      <c r="F175" s="40" t="s">
        <v>354</v>
      </c>
      <c r="G175" s="41">
        <v>373</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2514</v>
      </c>
      <c r="F177" s="46"/>
      <c r="G177" s="46"/>
      <c r="H177" s="46"/>
      <c r="I177" s="46"/>
      <c r="J177" s="48"/>
    </row>
    <row r="178" ht="330">
      <c r="A178" s="37" t="s">
        <v>248</v>
      </c>
      <c r="B178" s="45"/>
      <c r="C178" s="46"/>
      <c r="D178" s="46"/>
      <c r="E178" s="39" t="s">
        <v>2515</v>
      </c>
      <c r="F178" s="46"/>
      <c r="G178" s="46"/>
      <c r="H178" s="46"/>
      <c r="I178" s="46"/>
      <c r="J178" s="48"/>
    </row>
    <row r="179">
      <c r="A179" s="37" t="s">
        <v>240</v>
      </c>
      <c r="B179" s="37">
        <v>42</v>
      </c>
      <c r="C179" s="38" t="s">
        <v>2516</v>
      </c>
      <c r="D179" s="37" t="s">
        <v>245</v>
      </c>
      <c r="E179" s="39" t="s">
        <v>2517</v>
      </c>
      <c r="F179" s="40" t="s">
        <v>243</v>
      </c>
      <c r="G179" s="41">
        <v>3</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90">
      <c r="A181" s="37" t="s">
        <v>246</v>
      </c>
      <c r="B181" s="45"/>
      <c r="C181" s="46"/>
      <c r="D181" s="46"/>
      <c r="E181" s="49" t="s">
        <v>2518</v>
      </c>
      <c r="F181" s="46"/>
      <c r="G181" s="46"/>
      <c r="H181" s="46"/>
      <c r="I181" s="46"/>
      <c r="J181" s="48"/>
    </row>
    <row r="182" ht="135">
      <c r="A182" s="37" t="s">
        <v>248</v>
      </c>
      <c r="B182" s="45"/>
      <c r="C182" s="46"/>
      <c r="D182" s="46"/>
      <c r="E182" s="39" t="s">
        <v>2519</v>
      </c>
      <c r="F182" s="46"/>
      <c r="G182" s="46"/>
      <c r="H182" s="46"/>
      <c r="I182" s="46"/>
      <c r="J182" s="48"/>
    </row>
    <row r="183">
      <c r="A183" s="37" t="s">
        <v>240</v>
      </c>
      <c r="B183" s="37">
        <v>43</v>
      </c>
      <c r="C183" s="38" t="s">
        <v>2520</v>
      </c>
      <c r="D183" s="37" t="s">
        <v>245</v>
      </c>
      <c r="E183" s="39" t="s">
        <v>2521</v>
      </c>
      <c r="F183" s="40" t="s">
        <v>243</v>
      </c>
      <c r="G183" s="41">
        <v>12</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105">
      <c r="A185" s="37" t="s">
        <v>246</v>
      </c>
      <c r="B185" s="45"/>
      <c r="C185" s="46"/>
      <c r="D185" s="46"/>
      <c r="E185" s="49" t="s">
        <v>2522</v>
      </c>
      <c r="F185" s="46"/>
      <c r="G185" s="46"/>
      <c r="H185" s="46"/>
      <c r="I185" s="46"/>
      <c r="J185" s="48"/>
    </row>
    <row r="186" ht="135">
      <c r="A186" s="37" t="s">
        <v>248</v>
      </c>
      <c r="B186" s="45"/>
      <c r="C186" s="46"/>
      <c r="D186" s="46"/>
      <c r="E186" s="39" t="s">
        <v>2519</v>
      </c>
      <c r="F186" s="46"/>
      <c r="G186" s="46"/>
      <c r="H186" s="46"/>
      <c r="I186" s="46"/>
      <c r="J186" s="48"/>
    </row>
    <row r="187">
      <c r="A187" s="37" t="s">
        <v>240</v>
      </c>
      <c r="B187" s="37">
        <v>44</v>
      </c>
      <c r="C187" s="38" t="s">
        <v>2523</v>
      </c>
      <c r="D187" s="37" t="s">
        <v>245</v>
      </c>
      <c r="E187" s="39" t="s">
        <v>2524</v>
      </c>
      <c r="F187" s="40" t="s">
        <v>243</v>
      </c>
      <c r="G187" s="41">
        <v>3</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ht="45">
      <c r="A189" s="37" t="s">
        <v>246</v>
      </c>
      <c r="B189" s="45"/>
      <c r="C189" s="46"/>
      <c r="D189" s="46"/>
      <c r="E189" s="49" t="s">
        <v>2525</v>
      </c>
      <c r="F189" s="46"/>
      <c r="G189" s="46"/>
      <c r="H189" s="46"/>
      <c r="I189" s="46"/>
      <c r="J189" s="48"/>
    </row>
    <row r="190" ht="409.5">
      <c r="A190" s="37" t="s">
        <v>248</v>
      </c>
      <c r="B190" s="45"/>
      <c r="C190" s="46"/>
      <c r="D190" s="46"/>
      <c r="E190" s="39" t="s">
        <v>2526</v>
      </c>
      <c r="F190" s="46"/>
      <c r="G190" s="46"/>
      <c r="H190" s="46"/>
      <c r="I190" s="46"/>
      <c r="J190" s="48"/>
    </row>
    <row r="191">
      <c r="A191" s="31" t="s">
        <v>237</v>
      </c>
      <c r="B191" s="32"/>
      <c r="C191" s="33" t="s">
        <v>1213</v>
      </c>
      <c r="D191" s="34"/>
      <c r="E191" s="31" t="s">
        <v>2355</v>
      </c>
      <c r="F191" s="34"/>
      <c r="G191" s="34"/>
      <c r="H191" s="34"/>
      <c r="I191" s="35">
        <f>SUMIFS(I192:I219,A192:A219,"P")</f>
        <v>0</v>
      </c>
      <c r="J191" s="36"/>
    </row>
    <row r="192" ht="30">
      <c r="A192" s="37" t="s">
        <v>240</v>
      </c>
      <c r="B192" s="37">
        <v>45</v>
      </c>
      <c r="C192" s="38" t="s">
        <v>2150</v>
      </c>
      <c r="D192" s="37" t="s">
        <v>245</v>
      </c>
      <c r="E192" s="39" t="s">
        <v>2151</v>
      </c>
      <c r="F192" s="40" t="s">
        <v>354</v>
      </c>
      <c r="G192" s="41">
        <v>1397.25</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c r="A194" s="37" t="s">
        <v>246</v>
      </c>
      <c r="B194" s="45"/>
      <c r="C194" s="46"/>
      <c r="D194" s="46"/>
      <c r="E194" s="49" t="s">
        <v>2527</v>
      </c>
      <c r="F194" s="46"/>
      <c r="G194" s="46"/>
      <c r="H194" s="46"/>
      <c r="I194" s="46"/>
      <c r="J194" s="48"/>
    </row>
    <row r="195" ht="165">
      <c r="A195" s="37" t="s">
        <v>248</v>
      </c>
      <c r="B195" s="45"/>
      <c r="C195" s="46"/>
      <c r="D195" s="46"/>
      <c r="E195" s="39" t="s">
        <v>2153</v>
      </c>
      <c r="F195" s="46"/>
      <c r="G195" s="46"/>
      <c r="H195" s="46"/>
      <c r="I195" s="46"/>
      <c r="J195" s="48"/>
    </row>
    <row r="196" ht="30">
      <c r="A196" s="37" t="s">
        <v>240</v>
      </c>
      <c r="B196" s="37">
        <v>46</v>
      </c>
      <c r="C196" s="38" t="s">
        <v>2528</v>
      </c>
      <c r="D196" s="37" t="s">
        <v>245</v>
      </c>
      <c r="E196" s="39" t="s">
        <v>2529</v>
      </c>
      <c r="F196" s="40" t="s">
        <v>354</v>
      </c>
      <c r="G196" s="41">
        <v>72.5</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c r="A198" s="37" t="s">
        <v>246</v>
      </c>
      <c r="B198" s="45"/>
      <c r="C198" s="46"/>
      <c r="D198" s="46"/>
      <c r="E198" s="49" t="s">
        <v>2530</v>
      </c>
      <c r="F198" s="46"/>
      <c r="G198" s="46"/>
      <c r="H198" s="46"/>
      <c r="I198" s="46"/>
      <c r="J198" s="48"/>
    </row>
    <row r="199" ht="90">
      <c r="A199" s="37" t="s">
        <v>248</v>
      </c>
      <c r="B199" s="45"/>
      <c r="C199" s="46"/>
      <c r="D199" s="46"/>
      <c r="E199" s="39" t="s">
        <v>2531</v>
      </c>
      <c r="F199" s="46"/>
      <c r="G199" s="46"/>
      <c r="H199" s="46"/>
      <c r="I199" s="46"/>
      <c r="J199" s="48"/>
    </row>
    <row r="200" ht="30">
      <c r="A200" s="37" t="s">
        <v>240</v>
      </c>
      <c r="B200" s="37">
        <v>47</v>
      </c>
      <c r="C200" s="38" t="s">
        <v>2532</v>
      </c>
      <c r="D200" s="37" t="s">
        <v>245</v>
      </c>
      <c r="E200" s="39" t="s">
        <v>2533</v>
      </c>
      <c r="F200" s="40" t="s">
        <v>354</v>
      </c>
      <c r="G200" s="41">
        <v>4734.4499999999998</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c r="A202" s="37" t="s">
        <v>246</v>
      </c>
      <c r="B202" s="45"/>
      <c r="C202" s="46"/>
      <c r="D202" s="46"/>
      <c r="E202" s="49" t="s">
        <v>2534</v>
      </c>
      <c r="F202" s="46"/>
      <c r="G202" s="46"/>
      <c r="H202" s="46"/>
      <c r="I202" s="46"/>
      <c r="J202" s="48"/>
    </row>
    <row r="203" ht="90">
      <c r="A203" s="37" t="s">
        <v>248</v>
      </c>
      <c r="B203" s="45"/>
      <c r="C203" s="46"/>
      <c r="D203" s="46"/>
      <c r="E203" s="39" t="s">
        <v>2531</v>
      </c>
      <c r="F203" s="46"/>
      <c r="G203" s="46"/>
      <c r="H203" s="46"/>
      <c r="I203" s="46"/>
      <c r="J203" s="48"/>
    </row>
    <row r="204" ht="30">
      <c r="A204" s="37" t="s">
        <v>240</v>
      </c>
      <c r="B204" s="37">
        <v>48</v>
      </c>
      <c r="C204" s="38" t="s">
        <v>2535</v>
      </c>
      <c r="D204" s="37" t="s">
        <v>245</v>
      </c>
      <c r="E204" s="39" t="s">
        <v>2536</v>
      </c>
      <c r="F204" s="40" t="s">
        <v>354</v>
      </c>
      <c r="G204" s="41">
        <v>20</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c r="A206" s="37" t="s">
        <v>246</v>
      </c>
      <c r="B206" s="45"/>
      <c r="C206" s="46"/>
      <c r="D206" s="46"/>
      <c r="E206" s="49" t="s">
        <v>2537</v>
      </c>
      <c r="F206" s="46"/>
      <c r="G206" s="46"/>
      <c r="H206" s="46"/>
      <c r="I206" s="46"/>
      <c r="J206" s="48"/>
    </row>
    <row r="207" ht="90">
      <c r="A207" s="37" t="s">
        <v>248</v>
      </c>
      <c r="B207" s="45"/>
      <c r="C207" s="46"/>
      <c r="D207" s="46"/>
      <c r="E207" s="39" t="s">
        <v>2531</v>
      </c>
      <c r="F207" s="46"/>
      <c r="G207" s="46"/>
      <c r="H207" s="46"/>
      <c r="I207" s="46"/>
      <c r="J207" s="48"/>
    </row>
    <row r="208" ht="30">
      <c r="A208" s="37" t="s">
        <v>240</v>
      </c>
      <c r="B208" s="37">
        <v>49</v>
      </c>
      <c r="C208" s="38" t="s">
        <v>2538</v>
      </c>
      <c r="D208" s="37" t="s">
        <v>245</v>
      </c>
      <c r="E208" s="39" t="s">
        <v>2539</v>
      </c>
      <c r="F208" s="40" t="s">
        <v>354</v>
      </c>
      <c r="G208" s="41">
        <v>317</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c r="A210" s="37" t="s">
        <v>246</v>
      </c>
      <c r="B210" s="45"/>
      <c r="C210" s="46"/>
      <c r="D210" s="46"/>
      <c r="E210" s="49" t="s">
        <v>2540</v>
      </c>
      <c r="F210" s="46"/>
      <c r="G210" s="46"/>
      <c r="H210" s="46"/>
      <c r="I210" s="46"/>
      <c r="J210" s="48"/>
    </row>
    <row r="211" ht="90">
      <c r="A211" s="37" t="s">
        <v>248</v>
      </c>
      <c r="B211" s="45"/>
      <c r="C211" s="46"/>
      <c r="D211" s="46"/>
      <c r="E211" s="39" t="s">
        <v>2531</v>
      </c>
      <c r="F211" s="46"/>
      <c r="G211" s="46"/>
      <c r="H211" s="46"/>
      <c r="I211" s="46"/>
      <c r="J211" s="48"/>
    </row>
    <row r="212" ht="30">
      <c r="A212" s="37" t="s">
        <v>240</v>
      </c>
      <c r="B212" s="37">
        <v>50</v>
      </c>
      <c r="C212" s="38" t="s">
        <v>2541</v>
      </c>
      <c r="D212" s="37" t="s">
        <v>245</v>
      </c>
      <c r="E212" s="39" t="s">
        <v>2542</v>
      </c>
      <c r="F212" s="40" t="s">
        <v>354</v>
      </c>
      <c r="G212" s="41">
        <v>157.40000000000001</v>
      </c>
      <c r="H212" s="42">
        <v>0</v>
      </c>
      <c r="I212" s="43">
        <f>ROUND(G212*H212,P4)</f>
        <v>0</v>
      </c>
      <c r="J212" s="37"/>
      <c r="O212" s="44">
        <f>I212*0.21</f>
        <v>0</v>
      </c>
      <c r="P212">
        <v>3</v>
      </c>
    </row>
    <row r="213">
      <c r="A213" s="37" t="s">
        <v>244</v>
      </c>
      <c r="B213" s="45"/>
      <c r="C213" s="46"/>
      <c r="D213" s="46"/>
      <c r="E213" s="47" t="s">
        <v>245</v>
      </c>
      <c r="F213" s="46"/>
      <c r="G213" s="46"/>
      <c r="H213" s="46"/>
      <c r="I213" s="46"/>
      <c r="J213" s="48"/>
    </row>
    <row r="214">
      <c r="A214" s="37" t="s">
        <v>246</v>
      </c>
      <c r="B214" s="45"/>
      <c r="C214" s="46"/>
      <c r="D214" s="46"/>
      <c r="E214" s="49" t="s">
        <v>2543</v>
      </c>
      <c r="F214" s="46"/>
      <c r="G214" s="46"/>
      <c r="H214" s="46"/>
      <c r="I214" s="46"/>
      <c r="J214" s="48"/>
    </row>
    <row r="215" ht="90">
      <c r="A215" s="37" t="s">
        <v>248</v>
      </c>
      <c r="B215" s="45"/>
      <c r="C215" s="46"/>
      <c r="D215" s="46"/>
      <c r="E215" s="39" t="s">
        <v>2531</v>
      </c>
      <c r="F215" s="46"/>
      <c r="G215" s="46"/>
      <c r="H215" s="46"/>
      <c r="I215" s="46"/>
      <c r="J215" s="48"/>
    </row>
    <row r="216">
      <c r="A216" s="37" t="s">
        <v>240</v>
      </c>
      <c r="B216" s="37">
        <v>51</v>
      </c>
      <c r="C216" s="38" t="s">
        <v>2544</v>
      </c>
      <c r="D216" s="37" t="s">
        <v>245</v>
      </c>
      <c r="E216" s="39" t="s">
        <v>2545</v>
      </c>
      <c r="F216" s="40" t="s">
        <v>339</v>
      </c>
      <c r="G216" s="41">
        <v>0.55000000000000004</v>
      </c>
      <c r="H216" s="42">
        <v>0</v>
      </c>
      <c r="I216" s="43">
        <f>ROUND(G216*H216,P4)</f>
        <v>0</v>
      </c>
      <c r="J216" s="37"/>
      <c r="O216" s="44">
        <f>I216*0.21</f>
        <v>0</v>
      </c>
      <c r="P216">
        <v>3</v>
      </c>
    </row>
    <row r="217">
      <c r="A217" s="37" t="s">
        <v>244</v>
      </c>
      <c r="B217" s="45"/>
      <c r="C217" s="46"/>
      <c r="D217" s="46"/>
      <c r="E217" s="47" t="s">
        <v>245</v>
      </c>
      <c r="F217" s="46"/>
      <c r="G217" s="46"/>
      <c r="H217" s="46"/>
      <c r="I217" s="46"/>
      <c r="J217" s="48"/>
    </row>
    <row r="218" ht="90">
      <c r="A218" s="37" t="s">
        <v>246</v>
      </c>
      <c r="B218" s="45"/>
      <c r="C218" s="46"/>
      <c r="D218" s="46"/>
      <c r="E218" s="49" t="s">
        <v>2546</v>
      </c>
      <c r="F218" s="46"/>
      <c r="G218" s="46"/>
      <c r="H218" s="46"/>
      <c r="I218" s="46"/>
      <c r="J218" s="48"/>
    </row>
    <row r="219" ht="345">
      <c r="A219" s="37" t="s">
        <v>248</v>
      </c>
      <c r="B219" s="50"/>
      <c r="C219" s="51"/>
      <c r="D219" s="51"/>
      <c r="E219" s="39" t="s">
        <v>2547</v>
      </c>
      <c r="F219" s="51"/>
      <c r="G219" s="51"/>
      <c r="H219" s="51"/>
      <c r="I219" s="51"/>
      <c r="J219" s="52"/>
    </row>
  </sheetData>
  <sheetProtection sheet="1" objects="1" scenarios="1" spinCount="100000" saltValue="nyRrmxk5AgyJ/kfDmnqSVUnmQbGDSGMWbUJvSGWcefy7b6ItVokXTkRmDjtdDePRs+lxZee61nsbrZyeDH2HBw==" hashValue="90kM933O2wizwLS0WqunxjZihsOmxgLcjBVg8dMfBQ/rDs3rfBUlfHEUyT+qD128pTUfNa/GkRhl6Ca5jxKdS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2548</v>
      </c>
      <c r="I3" s="25">
        <f>SUMIFS(I9:I96,A9:A96,"SD")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2548</v>
      </c>
      <c r="D5" s="22"/>
      <c r="E5" s="23" t="s">
        <v>76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2549</v>
      </c>
      <c r="F9" s="34"/>
      <c r="G9" s="34"/>
      <c r="H9" s="34"/>
      <c r="I9" s="35">
        <f>SUMIFS(I10:I57,A10:A57,"P")</f>
        <v>0</v>
      </c>
      <c r="J9" s="36"/>
    </row>
    <row r="10">
      <c r="A10" s="37" t="s">
        <v>240</v>
      </c>
      <c r="B10" s="37">
        <v>1</v>
      </c>
      <c r="C10" s="38" t="s">
        <v>2550</v>
      </c>
      <c r="D10" s="37" t="s">
        <v>238</v>
      </c>
      <c r="E10" s="39" t="s">
        <v>2551</v>
      </c>
      <c r="F10" s="40" t="s">
        <v>243</v>
      </c>
      <c r="G10" s="41">
        <v>6</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271</v>
      </c>
      <c r="F12" s="46"/>
      <c r="G12" s="46"/>
      <c r="H12" s="46"/>
      <c r="I12" s="46"/>
      <c r="J12" s="48"/>
    </row>
    <row r="13" ht="180">
      <c r="A13" s="37" t="s">
        <v>248</v>
      </c>
      <c r="B13" s="45"/>
      <c r="C13" s="46"/>
      <c r="D13" s="46"/>
      <c r="E13" s="39" t="s">
        <v>2552</v>
      </c>
      <c r="F13" s="46"/>
      <c r="G13" s="46"/>
      <c r="H13" s="46"/>
      <c r="I13" s="46"/>
      <c r="J13" s="48"/>
    </row>
    <row r="14">
      <c r="A14" s="37" t="s">
        <v>240</v>
      </c>
      <c r="B14" s="37">
        <v>2</v>
      </c>
      <c r="C14" s="38" t="s">
        <v>2553</v>
      </c>
      <c r="D14" s="37" t="s">
        <v>238</v>
      </c>
      <c r="E14" s="39" t="s">
        <v>2554</v>
      </c>
      <c r="F14" s="40" t="s">
        <v>243</v>
      </c>
      <c r="G14" s="41">
        <v>10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302</v>
      </c>
      <c r="F16" s="46"/>
      <c r="G16" s="46"/>
      <c r="H16" s="46"/>
      <c r="I16" s="46"/>
      <c r="J16" s="48"/>
    </row>
    <row r="17" ht="180">
      <c r="A17" s="37" t="s">
        <v>248</v>
      </c>
      <c r="B17" s="45"/>
      <c r="C17" s="46"/>
      <c r="D17" s="46"/>
      <c r="E17" s="39" t="s">
        <v>2552</v>
      </c>
      <c r="F17" s="46"/>
      <c r="G17" s="46"/>
      <c r="H17" s="46"/>
      <c r="I17" s="46"/>
      <c r="J17" s="48"/>
    </row>
    <row r="18">
      <c r="A18" s="37" t="s">
        <v>240</v>
      </c>
      <c r="B18" s="37">
        <v>3</v>
      </c>
      <c r="C18" s="38" t="s">
        <v>2555</v>
      </c>
      <c r="D18" s="37" t="s">
        <v>238</v>
      </c>
      <c r="E18" s="39" t="s">
        <v>2556</v>
      </c>
      <c r="F18" s="40" t="s">
        <v>243</v>
      </c>
      <c r="G18" s="41">
        <v>22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2557</v>
      </c>
      <c r="F20" s="46"/>
      <c r="G20" s="46"/>
      <c r="H20" s="46"/>
      <c r="I20" s="46"/>
      <c r="J20" s="48"/>
    </row>
    <row r="21" ht="180">
      <c r="A21" s="37" t="s">
        <v>248</v>
      </c>
      <c r="B21" s="45"/>
      <c r="C21" s="46"/>
      <c r="D21" s="46"/>
      <c r="E21" s="39" t="s">
        <v>2552</v>
      </c>
      <c r="F21" s="46"/>
      <c r="G21" s="46"/>
      <c r="H21" s="46"/>
      <c r="I21" s="46"/>
      <c r="J21" s="48"/>
    </row>
    <row r="22">
      <c r="A22" s="37" t="s">
        <v>240</v>
      </c>
      <c r="B22" s="37">
        <v>4</v>
      </c>
      <c r="C22" s="38" t="s">
        <v>2558</v>
      </c>
      <c r="D22" s="37" t="s">
        <v>238</v>
      </c>
      <c r="E22" s="39" t="s">
        <v>2559</v>
      </c>
      <c r="F22" s="40" t="s">
        <v>243</v>
      </c>
      <c r="G22" s="41">
        <v>8</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359</v>
      </c>
      <c r="F24" s="46"/>
      <c r="G24" s="46"/>
      <c r="H24" s="46"/>
      <c r="I24" s="46"/>
      <c r="J24" s="48"/>
    </row>
    <row r="25" ht="180">
      <c r="A25" s="37" t="s">
        <v>248</v>
      </c>
      <c r="B25" s="45"/>
      <c r="C25" s="46"/>
      <c r="D25" s="46"/>
      <c r="E25" s="39" t="s">
        <v>2552</v>
      </c>
      <c r="F25" s="46"/>
      <c r="G25" s="46"/>
      <c r="H25" s="46"/>
      <c r="I25" s="46"/>
      <c r="J25" s="48"/>
    </row>
    <row r="26">
      <c r="A26" s="37" t="s">
        <v>240</v>
      </c>
      <c r="B26" s="37">
        <v>5</v>
      </c>
      <c r="C26" s="38" t="s">
        <v>2560</v>
      </c>
      <c r="D26" s="37" t="s">
        <v>238</v>
      </c>
      <c r="E26" s="39" t="s">
        <v>2561</v>
      </c>
      <c r="F26" s="40" t="s">
        <v>243</v>
      </c>
      <c r="G26" s="41">
        <v>4</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253</v>
      </c>
      <c r="F28" s="46"/>
      <c r="G28" s="46"/>
      <c r="H28" s="46"/>
      <c r="I28" s="46"/>
      <c r="J28" s="48"/>
    </row>
    <row r="29" ht="180">
      <c r="A29" s="37" t="s">
        <v>248</v>
      </c>
      <c r="B29" s="45"/>
      <c r="C29" s="46"/>
      <c r="D29" s="46"/>
      <c r="E29" s="39" t="s">
        <v>2552</v>
      </c>
      <c r="F29" s="46"/>
      <c r="G29" s="46"/>
      <c r="H29" s="46"/>
      <c r="I29" s="46"/>
      <c r="J29" s="48"/>
    </row>
    <row r="30">
      <c r="A30" s="37" t="s">
        <v>240</v>
      </c>
      <c r="B30" s="37">
        <v>6</v>
      </c>
      <c r="C30" s="38" t="s">
        <v>2562</v>
      </c>
      <c r="D30" s="37" t="s">
        <v>238</v>
      </c>
      <c r="E30" s="39" t="s">
        <v>2563</v>
      </c>
      <c r="F30" s="40" t="s">
        <v>243</v>
      </c>
      <c r="G30" s="41">
        <v>4</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253</v>
      </c>
      <c r="F32" s="46"/>
      <c r="G32" s="46"/>
      <c r="H32" s="46"/>
      <c r="I32" s="46"/>
      <c r="J32" s="48"/>
    </row>
    <row r="33" ht="180">
      <c r="A33" s="37" t="s">
        <v>248</v>
      </c>
      <c r="B33" s="45"/>
      <c r="C33" s="46"/>
      <c r="D33" s="46"/>
      <c r="E33" s="39" t="s">
        <v>2552</v>
      </c>
      <c r="F33" s="46"/>
      <c r="G33" s="46"/>
      <c r="H33" s="46"/>
      <c r="I33" s="46"/>
      <c r="J33" s="48"/>
    </row>
    <row r="34">
      <c r="A34" s="37" t="s">
        <v>240</v>
      </c>
      <c r="B34" s="37">
        <v>7</v>
      </c>
      <c r="C34" s="38" t="s">
        <v>2564</v>
      </c>
      <c r="D34" s="37" t="s">
        <v>238</v>
      </c>
      <c r="E34" s="39" t="s">
        <v>2565</v>
      </c>
      <c r="F34" s="40" t="s">
        <v>243</v>
      </c>
      <c r="G34" s="41">
        <v>4</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253</v>
      </c>
      <c r="F36" s="46"/>
      <c r="G36" s="46"/>
      <c r="H36" s="46"/>
      <c r="I36" s="46"/>
      <c r="J36" s="48"/>
    </row>
    <row r="37" ht="180">
      <c r="A37" s="37" t="s">
        <v>248</v>
      </c>
      <c r="B37" s="45"/>
      <c r="C37" s="46"/>
      <c r="D37" s="46"/>
      <c r="E37" s="39" t="s">
        <v>2552</v>
      </c>
      <c r="F37" s="46"/>
      <c r="G37" s="46"/>
      <c r="H37" s="46"/>
      <c r="I37" s="46"/>
      <c r="J37" s="48"/>
    </row>
    <row r="38">
      <c r="A38" s="37" t="s">
        <v>240</v>
      </c>
      <c r="B38" s="37">
        <v>8</v>
      </c>
      <c r="C38" s="38" t="s">
        <v>2566</v>
      </c>
      <c r="D38" s="37" t="s">
        <v>238</v>
      </c>
      <c r="E38" s="39" t="s">
        <v>2567</v>
      </c>
      <c r="F38" s="40" t="s">
        <v>243</v>
      </c>
      <c r="G38" s="41">
        <v>126</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2568</v>
      </c>
      <c r="F40" s="46"/>
      <c r="G40" s="46"/>
      <c r="H40" s="46"/>
      <c r="I40" s="46"/>
      <c r="J40" s="48"/>
    </row>
    <row r="41" ht="180">
      <c r="A41" s="37" t="s">
        <v>248</v>
      </c>
      <c r="B41" s="45"/>
      <c r="C41" s="46"/>
      <c r="D41" s="46"/>
      <c r="E41" s="39" t="s">
        <v>2552</v>
      </c>
      <c r="F41" s="46"/>
      <c r="G41" s="46"/>
      <c r="H41" s="46"/>
      <c r="I41" s="46"/>
      <c r="J41" s="48"/>
    </row>
    <row r="42">
      <c r="A42" s="37" t="s">
        <v>240</v>
      </c>
      <c r="B42" s="37">
        <v>9</v>
      </c>
      <c r="C42" s="38" t="s">
        <v>2569</v>
      </c>
      <c r="D42" s="37" t="s">
        <v>238</v>
      </c>
      <c r="E42" s="39" t="s">
        <v>2570</v>
      </c>
      <c r="F42" s="40" t="s">
        <v>243</v>
      </c>
      <c r="G42" s="41">
        <v>30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472</v>
      </c>
      <c r="F44" s="46"/>
      <c r="G44" s="46"/>
      <c r="H44" s="46"/>
      <c r="I44" s="46"/>
      <c r="J44" s="48"/>
    </row>
    <row r="45" ht="135">
      <c r="A45" s="37" t="s">
        <v>248</v>
      </c>
      <c r="B45" s="45"/>
      <c r="C45" s="46"/>
      <c r="D45" s="46"/>
      <c r="E45" s="39" t="s">
        <v>2571</v>
      </c>
      <c r="F45" s="46"/>
      <c r="G45" s="46"/>
      <c r="H45" s="46"/>
      <c r="I45" s="46"/>
      <c r="J45" s="48"/>
    </row>
    <row r="46">
      <c r="A46" s="37" t="s">
        <v>240</v>
      </c>
      <c r="B46" s="37">
        <v>10</v>
      </c>
      <c r="C46" s="38" t="s">
        <v>2572</v>
      </c>
      <c r="D46" s="37" t="s">
        <v>238</v>
      </c>
      <c r="E46" s="39" t="s">
        <v>2573</v>
      </c>
      <c r="F46" s="40" t="s">
        <v>243</v>
      </c>
      <c r="G46" s="41">
        <v>10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302</v>
      </c>
      <c r="F48" s="46"/>
      <c r="G48" s="46"/>
      <c r="H48" s="46"/>
      <c r="I48" s="46"/>
      <c r="J48" s="48"/>
    </row>
    <row r="49" ht="180">
      <c r="A49" s="37" t="s">
        <v>248</v>
      </c>
      <c r="B49" s="45"/>
      <c r="C49" s="46"/>
      <c r="D49" s="46"/>
      <c r="E49" s="39" t="s">
        <v>2574</v>
      </c>
      <c r="F49" s="46"/>
      <c r="G49" s="46"/>
      <c r="H49" s="46"/>
      <c r="I49" s="46"/>
      <c r="J49" s="48"/>
    </row>
    <row r="50">
      <c r="A50" s="37" t="s">
        <v>240</v>
      </c>
      <c r="B50" s="37">
        <v>11</v>
      </c>
      <c r="C50" s="38" t="s">
        <v>2575</v>
      </c>
      <c r="D50" s="37" t="s">
        <v>238</v>
      </c>
      <c r="E50" s="39" t="s">
        <v>2576</v>
      </c>
      <c r="F50" s="40" t="s">
        <v>243</v>
      </c>
      <c r="G50" s="41">
        <v>192</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2577</v>
      </c>
      <c r="F52" s="46"/>
      <c r="G52" s="46"/>
      <c r="H52" s="46"/>
      <c r="I52" s="46"/>
      <c r="J52" s="48"/>
    </row>
    <row r="53" ht="180">
      <c r="A53" s="37" t="s">
        <v>248</v>
      </c>
      <c r="B53" s="45"/>
      <c r="C53" s="46"/>
      <c r="D53" s="46"/>
      <c r="E53" s="39" t="s">
        <v>2578</v>
      </c>
      <c r="F53" s="46"/>
      <c r="G53" s="46"/>
      <c r="H53" s="46"/>
      <c r="I53" s="46"/>
      <c r="J53" s="48"/>
    </row>
    <row r="54">
      <c r="A54" s="37" t="s">
        <v>240</v>
      </c>
      <c r="B54" s="37">
        <v>12</v>
      </c>
      <c r="C54" s="38" t="s">
        <v>2579</v>
      </c>
      <c r="D54" s="37" t="s">
        <v>238</v>
      </c>
      <c r="E54" s="39" t="s">
        <v>2580</v>
      </c>
      <c r="F54" s="40" t="s">
        <v>243</v>
      </c>
      <c r="G54" s="41">
        <v>20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463</v>
      </c>
      <c r="F56" s="46"/>
      <c r="G56" s="46"/>
      <c r="H56" s="46"/>
      <c r="I56" s="46"/>
      <c r="J56" s="48"/>
    </row>
    <row r="57" ht="195">
      <c r="A57" s="37" t="s">
        <v>248</v>
      </c>
      <c r="B57" s="45"/>
      <c r="C57" s="46"/>
      <c r="D57" s="46"/>
      <c r="E57" s="39" t="s">
        <v>2581</v>
      </c>
      <c r="F57" s="46"/>
      <c r="G57" s="46"/>
      <c r="H57" s="46"/>
      <c r="I57" s="46"/>
      <c r="J57" s="48"/>
    </row>
    <row r="58">
      <c r="A58" s="31" t="s">
        <v>237</v>
      </c>
      <c r="B58" s="32"/>
      <c r="C58" s="33" t="s">
        <v>320</v>
      </c>
      <c r="D58" s="34"/>
      <c r="E58" s="31" t="s">
        <v>2582</v>
      </c>
      <c r="F58" s="34"/>
      <c r="G58" s="34"/>
      <c r="H58" s="34"/>
      <c r="I58" s="35">
        <f>SUMIFS(I59:I74,A59:A74,"P")</f>
        <v>0</v>
      </c>
      <c r="J58" s="36"/>
    </row>
    <row r="59">
      <c r="A59" s="37" t="s">
        <v>240</v>
      </c>
      <c r="B59" s="37">
        <v>13</v>
      </c>
      <c r="C59" s="38" t="s">
        <v>2583</v>
      </c>
      <c r="D59" s="37" t="s">
        <v>238</v>
      </c>
      <c r="E59" s="39" t="s">
        <v>2584</v>
      </c>
      <c r="F59" s="40" t="s">
        <v>243</v>
      </c>
      <c r="G59" s="41">
        <v>138</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2585</v>
      </c>
      <c r="F61" s="46"/>
      <c r="G61" s="46"/>
      <c r="H61" s="46"/>
      <c r="I61" s="46"/>
      <c r="J61" s="48"/>
    </row>
    <row r="62" ht="165">
      <c r="A62" s="37" t="s">
        <v>248</v>
      </c>
      <c r="B62" s="45"/>
      <c r="C62" s="46"/>
      <c r="D62" s="46"/>
      <c r="E62" s="39" t="s">
        <v>2586</v>
      </c>
      <c r="F62" s="46"/>
      <c r="G62" s="46"/>
      <c r="H62" s="46"/>
      <c r="I62" s="46"/>
      <c r="J62" s="48"/>
    </row>
    <row r="63" ht="30">
      <c r="A63" s="37" t="s">
        <v>240</v>
      </c>
      <c r="B63" s="37">
        <v>14</v>
      </c>
      <c r="C63" s="38" t="s">
        <v>2587</v>
      </c>
      <c r="D63" s="37" t="s">
        <v>238</v>
      </c>
      <c r="E63" s="39" t="s">
        <v>2588</v>
      </c>
      <c r="F63" s="40" t="s">
        <v>2589</v>
      </c>
      <c r="G63" s="41">
        <v>290.92000000000002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2590</v>
      </c>
      <c r="F65" s="46"/>
      <c r="G65" s="46"/>
      <c r="H65" s="46"/>
      <c r="I65" s="46"/>
      <c r="J65" s="48"/>
    </row>
    <row r="66" ht="150">
      <c r="A66" s="37" t="s">
        <v>248</v>
      </c>
      <c r="B66" s="45"/>
      <c r="C66" s="46"/>
      <c r="D66" s="46"/>
      <c r="E66" s="39" t="s">
        <v>2591</v>
      </c>
      <c r="F66" s="46"/>
      <c r="G66" s="46"/>
      <c r="H66" s="46"/>
      <c r="I66" s="46"/>
      <c r="J66" s="48"/>
    </row>
    <row r="67">
      <c r="A67" s="37" t="s">
        <v>240</v>
      </c>
      <c r="B67" s="37">
        <v>15</v>
      </c>
      <c r="C67" s="38" t="s">
        <v>2592</v>
      </c>
      <c r="D67" s="37" t="s">
        <v>238</v>
      </c>
      <c r="E67" s="39" t="s">
        <v>2593</v>
      </c>
      <c r="F67" s="40" t="s">
        <v>243</v>
      </c>
      <c r="G67" s="41">
        <v>18</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363</v>
      </c>
      <c r="F69" s="46"/>
      <c r="G69" s="46"/>
      <c r="H69" s="46"/>
      <c r="I69" s="46"/>
      <c r="J69" s="48"/>
    </row>
    <row r="70" ht="165">
      <c r="A70" s="37" t="s">
        <v>248</v>
      </c>
      <c r="B70" s="45"/>
      <c r="C70" s="46"/>
      <c r="D70" s="46"/>
      <c r="E70" s="39" t="s">
        <v>2586</v>
      </c>
      <c r="F70" s="46"/>
      <c r="G70" s="46"/>
      <c r="H70" s="46"/>
      <c r="I70" s="46"/>
      <c r="J70" s="48"/>
    </row>
    <row r="71" ht="30">
      <c r="A71" s="37" t="s">
        <v>240</v>
      </c>
      <c r="B71" s="37">
        <v>16</v>
      </c>
      <c r="C71" s="38" t="s">
        <v>2594</v>
      </c>
      <c r="D71" s="37" t="s">
        <v>238</v>
      </c>
      <c r="E71" s="39" t="s">
        <v>2595</v>
      </c>
      <c r="F71" s="40" t="s">
        <v>2589</v>
      </c>
      <c r="G71" s="41">
        <v>24.559999999999999</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2596</v>
      </c>
      <c r="F73" s="46"/>
      <c r="G73" s="46"/>
      <c r="H73" s="46"/>
      <c r="I73" s="46"/>
      <c r="J73" s="48"/>
    </row>
    <row r="74" ht="150">
      <c r="A74" s="37" t="s">
        <v>248</v>
      </c>
      <c r="B74" s="45"/>
      <c r="C74" s="46"/>
      <c r="D74" s="46"/>
      <c r="E74" s="39" t="s">
        <v>2591</v>
      </c>
      <c r="F74" s="46"/>
      <c r="G74" s="46"/>
      <c r="H74" s="46"/>
      <c r="I74" s="46"/>
      <c r="J74" s="48"/>
    </row>
    <row r="75">
      <c r="A75" s="31" t="s">
        <v>237</v>
      </c>
      <c r="B75" s="32"/>
      <c r="C75" s="33" t="s">
        <v>402</v>
      </c>
      <c r="D75" s="34"/>
      <c r="E75" s="31" t="s">
        <v>2597</v>
      </c>
      <c r="F75" s="34"/>
      <c r="G75" s="34"/>
      <c r="H75" s="34"/>
      <c r="I75" s="35">
        <f>SUMIFS(I76:I83,A76:A83,"P")</f>
        <v>0</v>
      </c>
      <c r="J75" s="36"/>
    </row>
    <row r="76" ht="45">
      <c r="A76" s="37" t="s">
        <v>240</v>
      </c>
      <c r="B76" s="37">
        <v>17</v>
      </c>
      <c r="C76" s="38" t="s">
        <v>942</v>
      </c>
      <c r="D76" s="37" t="s">
        <v>943</v>
      </c>
      <c r="E76" s="39" t="s">
        <v>944</v>
      </c>
      <c r="F76" s="40" t="s">
        <v>939</v>
      </c>
      <c r="G76" s="41">
        <v>0.27800000000000002</v>
      </c>
      <c r="H76" s="42">
        <v>0</v>
      </c>
      <c r="I76" s="43">
        <f>ROUND(G76*H76,P4)</f>
        <v>0</v>
      </c>
      <c r="J76" s="37"/>
      <c r="O76" s="44">
        <f>I76*0.21</f>
        <v>0</v>
      </c>
      <c r="P76">
        <v>3</v>
      </c>
    </row>
    <row r="77" ht="30">
      <c r="A77" s="37" t="s">
        <v>244</v>
      </c>
      <c r="B77" s="45"/>
      <c r="C77" s="46"/>
      <c r="D77" s="46"/>
      <c r="E77" s="39" t="s">
        <v>940</v>
      </c>
      <c r="F77" s="46"/>
      <c r="G77" s="46"/>
      <c r="H77" s="46"/>
      <c r="I77" s="46"/>
      <c r="J77" s="48"/>
    </row>
    <row r="78">
      <c r="A78" s="37" t="s">
        <v>246</v>
      </c>
      <c r="B78" s="45"/>
      <c r="C78" s="46"/>
      <c r="D78" s="46"/>
      <c r="E78" s="49" t="s">
        <v>2598</v>
      </c>
      <c r="F78" s="46"/>
      <c r="G78" s="46"/>
      <c r="H78" s="46"/>
      <c r="I78" s="46"/>
      <c r="J78" s="48"/>
    </row>
    <row r="79" ht="225">
      <c r="A79" s="37" t="s">
        <v>248</v>
      </c>
      <c r="B79" s="45"/>
      <c r="C79" s="46"/>
      <c r="D79" s="46"/>
      <c r="E79" s="39" t="s">
        <v>941</v>
      </c>
      <c r="F79" s="46"/>
      <c r="G79" s="46"/>
      <c r="H79" s="46"/>
      <c r="I79" s="46"/>
      <c r="J79" s="48"/>
    </row>
    <row r="80" ht="45">
      <c r="A80" s="37" t="s">
        <v>240</v>
      </c>
      <c r="B80" s="37">
        <v>18</v>
      </c>
      <c r="C80" s="38" t="s">
        <v>1377</v>
      </c>
      <c r="D80" s="37" t="s">
        <v>1378</v>
      </c>
      <c r="E80" s="39" t="s">
        <v>1379</v>
      </c>
      <c r="F80" s="40" t="s">
        <v>939</v>
      </c>
      <c r="G80" s="41">
        <v>18.805</v>
      </c>
      <c r="H80" s="42">
        <v>0</v>
      </c>
      <c r="I80" s="43">
        <f>ROUND(G80*H80,P4)</f>
        <v>0</v>
      </c>
      <c r="J80" s="37"/>
      <c r="O80" s="44">
        <f>I80*0.21</f>
        <v>0</v>
      </c>
      <c r="P80">
        <v>3</v>
      </c>
    </row>
    <row r="81" ht="30">
      <c r="A81" s="37" t="s">
        <v>244</v>
      </c>
      <c r="B81" s="45"/>
      <c r="C81" s="46"/>
      <c r="D81" s="46"/>
      <c r="E81" s="39" t="s">
        <v>940</v>
      </c>
      <c r="F81" s="46"/>
      <c r="G81" s="46"/>
      <c r="H81" s="46"/>
      <c r="I81" s="46"/>
      <c r="J81" s="48"/>
    </row>
    <row r="82">
      <c r="A82" s="37" t="s">
        <v>246</v>
      </c>
      <c r="B82" s="45"/>
      <c r="C82" s="46"/>
      <c r="D82" s="46"/>
      <c r="E82" s="49" t="s">
        <v>2599</v>
      </c>
      <c r="F82" s="46"/>
      <c r="G82" s="46"/>
      <c r="H82" s="46"/>
      <c r="I82" s="46"/>
      <c r="J82" s="48"/>
    </row>
    <row r="83" ht="225">
      <c r="A83" s="37" t="s">
        <v>248</v>
      </c>
      <c r="B83" s="45"/>
      <c r="C83" s="46"/>
      <c r="D83" s="46"/>
      <c r="E83" s="39" t="s">
        <v>941</v>
      </c>
      <c r="F83" s="46"/>
      <c r="G83" s="46"/>
      <c r="H83" s="46"/>
      <c r="I83" s="46"/>
      <c r="J83" s="48"/>
    </row>
    <row r="84">
      <c r="A84" s="31" t="s">
        <v>237</v>
      </c>
      <c r="B84" s="32"/>
      <c r="C84" s="33" t="s">
        <v>926</v>
      </c>
      <c r="D84" s="34"/>
      <c r="E84" s="31" t="s">
        <v>2600</v>
      </c>
      <c r="F84" s="34"/>
      <c r="G84" s="34"/>
      <c r="H84" s="34"/>
      <c r="I84" s="35">
        <f>SUMIFS(I85:I96,A85:A96,"P")</f>
        <v>0</v>
      </c>
      <c r="J84" s="36"/>
    </row>
    <row r="85">
      <c r="A85" s="37" t="s">
        <v>240</v>
      </c>
      <c r="B85" s="37">
        <v>19</v>
      </c>
      <c r="C85" s="38" t="s">
        <v>2601</v>
      </c>
      <c r="D85" s="37" t="s">
        <v>238</v>
      </c>
      <c r="E85" s="39" t="s">
        <v>2602</v>
      </c>
      <c r="F85" s="40" t="s">
        <v>243</v>
      </c>
      <c r="G85" s="41">
        <v>4</v>
      </c>
      <c r="H85" s="42">
        <v>0</v>
      </c>
      <c r="I85" s="43">
        <f>ROUND(G85*H85,P4)</f>
        <v>0</v>
      </c>
      <c r="J85" s="37"/>
      <c r="O85" s="44">
        <f>I85*0.21</f>
        <v>0</v>
      </c>
      <c r="P85">
        <v>3</v>
      </c>
    </row>
    <row r="86">
      <c r="A86" s="37" t="s">
        <v>244</v>
      </c>
      <c r="B86" s="45"/>
      <c r="C86" s="46"/>
      <c r="D86" s="46"/>
      <c r="E86" s="39" t="s">
        <v>2602</v>
      </c>
      <c r="F86" s="46"/>
      <c r="G86" s="46"/>
      <c r="H86" s="46"/>
      <c r="I86" s="46"/>
      <c r="J86" s="48"/>
    </row>
    <row r="87">
      <c r="A87" s="37" t="s">
        <v>246</v>
      </c>
      <c r="B87" s="45"/>
      <c r="C87" s="46"/>
      <c r="D87" s="46"/>
      <c r="E87" s="49" t="s">
        <v>253</v>
      </c>
      <c r="F87" s="46"/>
      <c r="G87" s="46"/>
      <c r="H87" s="46"/>
      <c r="I87" s="46"/>
      <c r="J87" s="48"/>
    </row>
    <row r="88" ht="135">
      <c r="A88" s="37" t="s">
        <v>248</v>
      </c>
      <c r="B88" s="45"/>
      <c r="C88" s="46"/>
      <c r="D88" s="46"/>
      <c r="E88" s="39" t="s">
        <v>2603</v>
      </c>
      <c r="F88" s="46"/>
      <c r="G88" s="46"/>
      <c r="H88" s="46"/>
      <c r="I88" s="46"/>
      <c r="J88" s="48"/>
    </row>
    <row r="89">
      <c r="A89" s="37" t="s">
        <v>240</v>
      </c>
      <c r="B89" s="37">
        <v>20</v>
      </c>
      <c r="C89" s="38" t="s">
        <v>2604</v>
      </c>
      <c r="D89" s="37" t="s">
        <v>238</v>
      </c>
      <c r="E89" s="39" t="s">
        <v>2605</v>
      </c>
      <c r="F89" s="40" t="s">
        <v>243</v>
      </c>
      <c r="G89" s="41">
        <v>9</v>
      </c>
      <c r="H89" s="42">
        <v>0</v>
      </c>
      <c r="I89" s="43">
        <f>ROUND(G89*H89,P4)</f>
        <v>0</v>
      </c>
      <c r="J89" s="37"/>
      <c r="O89" s="44">
        <f>I89*0.21</f>
        <v>0</v>
      </c>
      <c r="P89">
        <v>3</v>
      </c>
    </row>
    <row r="90">
      <c r="A90" s="37" t="s">
        <v>244</v>
      </c>
      <c r="B90" s="45"/>
      <c r="C90" s="46"/>
      <c r="D90" s="46"/>
      <c r="E90" s="39" t="s">
        <v>2605</v>
      </c>
      <c r="F90" s="46"/>
      <c r="G90" s="46"/>
      <c r="H90" s="46"/>
      <c r="I90" s="46"/>
      <c r="J90" s="48"/>
    </row>
    <row r="91">
      <c r="A91" s="37" t="s">
        <v>246</v>
      </c>
      <c r="B91" s="45"/>
      <c r="C91" s="46"/>
      <c r="D91" s="46"/>
      <c r="E91" s="49" t="s">
        <v>616</v>
      </c>
      <c r="F91" s="46"/>
      <c r="G91" s="46"/>
      <c r="H91" s="46"/>
      <c r="I91" s="46"/>
      <c r="J91" s="48"/>
    </row>
    <row r="92" ht="105">
      <c r="A92" s="37" t="s">
        <v>248</v>
      </c>
      <c r="B92" s="45"/>
      <c r="C92" s="46"/>
      <c r="D92" s="46"/>
      <c r="E92" s="39" t="s">
        <v>2606</v>
      </c>
      <c r="F92" s="46"/>
      <c r="G92" s="46"/>
      <c r="H92" s="46"/>
      <c r="I92" s="46"/>
      <c r="J92" s="48"/>
    </row>
    <row r="93">
      <c r="A93" s="37" t="s">
        <v>240</v>
      </c>
      <c r="B93" s="37">
        <v>21</v>
      </c>
      <c r="C93" s="38" t="s">
        <v>2607</v>
      </c>
      <c r="D93" s="37" t="s">
        <v>238</v>
      </c>
      <c r="E93" s="39" t="s">
        <v>2608</v>
      </c>
      <c r="F93" s="40" t="s">
        <v>243</v>
      </c>
      <c r="G93" s="41">
        <v>5</v>
      </c>
      <c r="H93" s="42">
        <v>0</v>
      </c>
      <c r="I93" s="43">
        <f>ROUND(G93*H93,P4)</f>
        <v>0</v>
      </c>
      <c r="J93" s="37"/>
      <c r="O93" s="44">
        <f>I93*0.21</f>
        <v>0</v>
      </c>
      <c r="P93">
        <v>3</v>
      </c>
    </row>
    <row r="94">
      <c r="A94" s="37" t="s">
        <v>244</v>
      </c>
      <c r="B94" s="45"/>
      <c r="C94" s="46"/>
      <c r="D94" s="46"/>
      <c r="E94" s="39" t="s">
        <v>2608</v>
      </c>
      <c r="F94" s="46"/>
      <c r="G94" s="46"/>
      <c r="H94" s="46"/>
      <c r="I94" s="46"/>
      <c r="J94" s="48"/>
    </row>
    <row r="95">
      <c r="A95" s="37" t="s">
        <v>246</v>
      </c>
      <c r="B95" s="45"/>
      <c r="C95" s="46"/>
      <c r="D95" s="46"/>
      <c r="E95" s="49" t="s">
        <v>378</v>
      </c>
      <c r="F95" s="46"/>
      <c r="G95" s="46"/>
      <c r="H95" s="46"/>
      <c r="I95" s="46"/>
      <c r="J95" s="48"/>
    </row>
    <row r="96" ht="90">
      <c r="A96" s="37" t="s">
        <v>248</v>
      </c>
      <c r="B96" s="50"/>
      <c r="C96" s="51"/>
      <c r="D96" s="51"/>
      <c r="E96" s="39" t="s">
        <v>2609</v>
      </c>
      <c r="F96" s="51"/>
      <c r="G96" s="51"/>
      <c r="H96" s="51"/>
      <c r="I96" s="51"/>
      <c r="J96" s="52"/>
    </row>
  </sheetData>
  <sheetProtection sheet="1" objects="1" scenarios="1" spinCount="100000" saltValue="+FDAQfe7uOBue9Mo3PEbBz8VS0sXuXOzsmHnhnLtHIHb7f9BllrBJcLazwU9v3kLG3Bael35LB3tTYdLLFP6Mg==" hashValue="E3rPYQFr9vXdntFnvC79SopL2GOCwdtL8uHc6XRivYyg8EtOFwVNxPs3KaYtXMuzjWcCyRtOuQeVqwKIbxbTK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2610</v>
      </c>
      <c r="I3" s="25">
        <f>SUMIFS(I9:I196,A9:A196,"SD")</f>
        <v>0</v>
      </c>
      <c r="J3" s="19"/>
      <c r="O3">
        <v>0</v>
      </c>
      <c r="P3">
        <v>2</v>
      </c>
    </row>
    <row r="4">
      <c r="A4" s="3" t="s">
        <v>222</v>
      </c>
      <c r="B4" s="20" t="s">
        <v>223</v>
      </c>
      <c r="C4" s="21" t="s">
        <v>77</v>
      </c>
      <c r="D4" s="22"/>
      <c r="E4" s="23" t="s">
        <v>78</v>
      </c>
      <c r="F4" s="17"/>
      <c r="G4" s="17"/>
      <c r="H4" s="17"/>
      <c r="I4" s="17"/>
      <c r="J4" s="19"/>
      <c r="O4">
        <v>0.14999999999999999</v>
      </c>
      <c r="P4">
        <v>2</v>
      </c>
    </row>
    <row r="5">
      <c r="A5" s="3" t="s">
        <v>224</v>
      </c>
      <c r="B5" s="20" t="s">
        <v>225</v>
      </c>
      <c r="C5" s="21" t="s">
        <v>2610</v>
      </c>
      <c r="D5" s="22"/>
      <c r="E5" s="23" t="s">
        <v>80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SUMIFS(I10:I25,A10:A25,"P")</f>
        <v>0</v>
      </c>
      <c r="J9" s="36"/>
    </row>
    <row r="10">
      <c r="A10" s="37" t="s">
        <v>240</v>
      </c>
      <c r="B10" s="37">
        <v>1</v>
      </c>
      <c r="C10" s="38" t="s">
        <v>2611</v>
      </c>
      <c r="D10" s="37" t="s">
        <v>238</v>
      </c>
      <c r="E10" s="39" t="s">
        <v>1943</v>
      </c>
      <c r="F10" s="40" t="s">
        <v>339</v>
      </c>
      <c r="G10" s="41">
        <v>19.359999999999999</v>
      </c>
      <c r="H10" s="42">
        <v>0</v>
      </c>
      <c r="I10" s="43">
        <f>ROUND(G10*H10,P4)</f>
        <v>0</v>
      </c>
      <c r="J10" s="37"/>
      <c r="O10" s="44">
        <f>I10*0.21</f>
        <v>0</v>
      </c>
      <c r="P10">
        <v>3</v>
      </c>
    </row>
    <row r="11">
      <c r="A11" s="37" t="s">
        <v>244</v>
      </c>
      <c r="B11" s="45"/>
      <c r="C11" s="46"/>
      <c r="D11" s="46"/>
      <c r="E11" s="39" t="s">
        <v>2612</v>
      </c>
      <c r="F11" s="46"/>
      <c r="G11" s="46"/>
      <c r="H11" s="46"/>
      <c r="I11" s="46"/>
      <c r="J11" s="48"/>
    </row>
    <row r="12" ht="30">
      <c r="A12" s="37" t="s">
        <v>246</v>
      </c>
      <c r="B12" s="45"/>
      <c r="C12" s="46"/>
      <c r="D12" s="46"/>
      <c r="E12" s="49" t="s">
        <v>2613</v>
      </c>
      <c r="F12" s="46"/>
      <c r="G12" s="46"/>
      <c r="H12" s="46"/>
      <c r="I12" s="46"/>
      <c r="J12" s="48"/>
    </row>
    <row r="13" ht="30">
      <c r="A13" s="37" t="s">
        <v>248</v>
      </c>
      <c r="B13" s="45"/>
      <c r="C13" s="46"/>
      <c r="D13" s="46"/>
      <c r="E13" s="39" t="s">
        <v>2614</v>
      </c>
      <c r="F13" s="46"/>
      <c r="G13" s="46"/>
      <c r="H13" s="46"/>
      <c r="I13" s="46"/>
      <c r="J13" s="48"/>
    </row>
    <row r="14" ht="45">
      <c r="A14" s="37" t="s">
        <v>240</v>
      </c>
      <c r="B14" s="37">
        <v>2</v>
      </c>
      <c r="C14" s="38" t="s">
        <v>2379</v>
      </c>
      <c r="D14" s="37" t="s">
        <v>2380</v>
      </c>
      <c r="E14" s="39" t="s">
        <v>2381</v>
      </c>
      <c r="F14" s="40" t="s">
        <v>939</v>
      </c>
      <c r="G14" s="41">
        <v>3240</v>
      </c>
      <c r="H14" s="42">
        <v>0</v>
      </c>
      <c r="I14" s="43">
        <f>ROUND(G14*H14,P4)</f>
        <v>0</v>
      </c>
      <c r="J14" s="37"/>
      <c r="O14" s="44">
        <f>I14*0.21</f>
        <v>0</v>
      </c>
      <c r="P14">
        <v>3</v>
      </c>
    </row>
    <row r="15" ht="30">
      <c r="A15" s="37" t="s">
        <v>244</v>
      </c>
      <c r="B15" s="45"/>
      <c r="C15" s="46"/>
      <c r="D15" s="46"/>
      <c r="E15" s="39" t="s">
        <v>940</v>
      </c>
      <c r="F15" s="46"/>
      <c r="G15" s="46"/>
      <c r="H15" s="46"/>
      <c r="I15" s="46"/>
      <c r="J15" s="48"/>
    </row>
    <row r="16" ht="30">
      <c r="A16" s="37" t="s">
        <v>246</v>
      </c>
      <c r="B16" s="45"/>
      <c r="C16" s="46"/>
      <c r="D16" s="46"/>
      <c r="E16" s="49" t="s">
        <v>2615</v>
      </c>
      <c r="F16" s="46"/>
      <c r="G16" s="46"/>
      <c r="H16" s="46"/>
      <c r="I16" s="46"/>
      <c r="J16" s="48"/>
    </row>
    <row r="17" ht="225">
      <c r="A17" s="37" t="s">
        <v>248</v>
      </c>
      <c r="B17" s="45"/>
      <c r="C17" s="46"/>
      <c r="D17" s="46"/>
      <c r="E17" s="39" t="s">
        <v>941</v>
      </c>
      <c r="F17" s="46"/>
      <c r="G17" s="46"/>
      <c r="H17" s="46"/>
      <c r="I17" s="46"/>
      <c r="J17" s="48"/>
    </row>
    <row r="18">
      <c r="A18" s="37" t="s">
        <v>240</v>
      </c>
      <c r="B18" s="37">
        <v>3</v>
      </c>
      <c r="C18" s="38" t="s">
        <v>1948</v>
      </c>
      <c r="D18" s="37" t="s">
        <v>245</v>
      </c>
      <c r="E18" s="39" t="s">
        <v>2616</v>
      </c>
      <c r="F18" s="40" t="s">
        <v>2617</v>
      </c>
      <c r="G18" s="41">
        <v>50</v>
      </c>
      <c r="H18" s="42">
        <v>0</v>
      </c>
      <c r="I18" s="43">
        <f>ROUND(G18*H18,P4)</f>
        <v>0</v>
      </c>
      <c r="J18" s="37"/>
      <c r="O18" s="44">
        <f>I18*0.21</f>
        <v>0</v>
      </c>
      <c r="P18">
        <v>3</v>
      </c>
    </row>
    <row r="19">
      <c r="A19" s="37" t="s">
        <v>244</v>
      </c>
      <c r="B19" s="45"/>
      <c r="C19" s="46"/>
      <c r="D19" s="46"/>
      <c r="E19" s="47" t="s">
        <v>245</v>
      </c>
      <c r="F19" s="46"/>
      <c r="G19" s="46"/>
      <c r="H19" s="46"/>
      <c r="I19" s="46"/>
      <c r="J19" s="48"/>
    </row>
    <row r="20" ht="30">
      <c r="A20" s="37" t="s">
        <v>246</v>
      </c>
      <c r="B20" s="45"/>
      <c r="C20" s="46"/>
      <c r="D20" s="46"/>
      <c r="E20" s="49" t="s">
        <v>2618</v>
      </c>
      <c r="F20" s="46"/>
      <c r="G20" s="46"/>
      <c r="H20" s="46"/>
      <c r="I20" s="46"/>
      <c r="J20" s="48"/>
    </row>
    <row r="21" ht="30">
      <c r="A21" s="37" t="s">
        <v>248</v>
      </c>
      <c r="B21" s="45"/>
      <c r="C21" s="46"/>
      <c r="D21" s="46"/>
      <c r="E21" s="39" t="s">
        <v>2619</v>
      </c>
      <c r="F21" s="46"/>
      <c r="G21" s="46"/>
      <c r="H21" s="46"/>
      <c r="I21" s="46"/>
      <c r="J21" s="48"/>
    </row>
    <row r="22">
      <c r="A22" s="37" t="s">
        <v>240</v>
      </c>
      <c r="B22" s="37">
        <v>4</v>
      </c>
      <c r="C22" s="38" t="s">
        <v>2620</v>
      </c>
      <c r="D22" s="37" t="s">
        <v>245</v>
      </c>
      <c r="E22" s="39" t="s">
        <v>2621</v>
      </c>
      <c r="F22" s="40" t="s">
        <v>309</v>
      </c>
      <c r="G22" s="41">
        <v>1</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2622</v>
      </c>
      <c r="F24" s="46"/>
      <c r="G24" s="46"/>
      <c r="H24" s="46"/>
      <c r="I24" s="46"/>
      <c r="J24" s="48"/>
    </row>
    <row r="25" ht="30">
      <c r="A25" s="37" t="s">
        <v>248</v>
      </c>
      <c r="B25" s="45"/>
      <c r="C25" s="46"/>
      <c r="D25" s="46"/>
      <c r="E25" s="39" t="s">
        <v>2619</v>
      </c>
      <c r="F25" s="46"/>
      <c r="G25" s="46"/>
      <c r="H25" s="46"/>
      <c r="I25" s="46"/>
      <c r="J25" s="48"/>
    </row>
    <row r="26">
      <c r="A26" s="31" t="s">
        <v>237</v>
      </c>
      <c r="B26" s="32"/>
      <c r="C26" s="33" t="s">
        <v>238</v>
      </c>
      <c r="D26" s="34"/>
      <c r="E26" s="31" t="s">
        <v>336</v>
      </c>
      <c r="F26" s="34"/>
      <c r="G26" s="34"/>
      <c r="H26" s="34"/>
      <c r="I26" s="35">
        <f>SUMIFS(I27:I42,A27:A42,"P")</f>
        <v>0</v>
      </c>
      <c r="J26" s="36"/>
    </row>
    <row r="27">
      <c r="A27" s="37" t="s">
        <v>240</v>
      </c>
      <c r="B27" s="37">
        <v>5</v>
      </c>
      <c r="C27" s="38" t="s">
        <v>2623</v>
      </c>
      <c r="D27" s="37" t="s">
        <v>245</v>
      </c>
      <c r="E27" s="39" t="s">
        <v>2624</v>
      </c>
      <c r="F27" s="40" t="s">
        <v>339</v>
      </c>
      <c r="G27" s="41">
        <v>756</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2625</v>
      </c>
      <c r="F29" s="46"/>
      <c r="G29" s="46"/>
      <c r="H29" s="46"/>
      <c r="I29" s="46"/>
      <c r="J29" s="48"/>
    </row>
    <row r="30" ht="75">
      <c r="A30" s="37" t="s">
        <v>248</v>
      </c>
      <c r="B30" s="45"/>
      <c r="C30" s="46"/>
      <c r="D30" s="46"/>
      <c r="E30" s="39" t="s">
        <v>2626</v>
      </c>
      <c r="F30" s="46"/>
      <c r="G30" s="46"/>
      <c r="H30" s="46"/>
      <c r="I30" s="46"/>
      <c r="J30" s="48"/>
    </row>
    <row r="31">
      <c r="A31" s="37" t="s">
        <v>240</v>
      </c>
      <c r="B31" s="37">
        <v>6</v>
      </c>
      <c r="C31" s="38" t="s">
        <v>2627</v>
      </c>
      <c r="D31" s="37" t="s">
        <v>238</v>
      </c>
      <c r="E31" s="39" t="s">
        <v>2628</v>
      </c>
      <c r="F31" s="40" t="s">
        <v>339</v>
      </c>
      <c r="G31" s="41">
        <v>1800</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2629</v>
      </c>
      <c r="F33" s="46"/>
      <c r="G33" s="46"/>
      <c r="H33" s="46"/>
      <c r="I33" s="46"/>
      <c r="J33" s="48"/>
    </row>
    <row r="34" ht="409.5">
      <c r="A34" s="37" t="s">
        <v>248</v>
      </c>
      <c r="B34" s="45"/>
      <c r="C34" s="46"/>
      <c r="D34" s="46"/>
      <c r="E34" s="39" t="s">
        <v>2046</v>
      </c>
      <c r="F34" s="46"/>
      <c r="G34" s="46"/>
      <c r="H34" s="46"/>
      <c r="I34" s="46"/>
      <c r="J34" s="48"/>
    </row>
    <row r="35">
      <c r="A35" s="37" t="s">
        <v>240</v>
      </c>
      <c r="B35" s="37">
        <v>7</v>
      </c>
      <c r="C35" s="38" t="s">
        <v>2410</v>
      </c>
      <c r="D35" s="37" t="s">
        <v>245</v>
      </c>
      <c r="E35" s="39" t="s">
        <v>2411</v>
      </c>
      <c r="F35" s="40" t="s">
        <v>339</v>
      </c>
      <c r="G35" s="41">
        <v>2500</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2630</v>
      </c>
      <c r="F37" s="46"/>
      <c r="G37" s="46"/>
      <c r="H37" s="46"/>
      <c r="I37" s="46"/>
      <c r="J37" s="48"/>
    </row>
    <row r="38" ht="409.5">
      <c r="A38" s="37" t="s">
        <v>248</v>
      </c>
      <c r="B38" s="45"/>
      <c r="C38" s="46"/>
      <c r="D38" s="46"/>
      <c r="E38" s="39" t="s">
        <v>2413</v>
      </c>
      <c r="F38" s="46"/>
      <c r="G38" s="46"/>
      <c r="H38" s="46"/>
      <c r="I38" s="46"/>
      <c r="J38" s="48"/>
    </row>
    <row r="39">
      <c r="A39" s="37" t="s">
        <v>240</v>
      </c>
      <c r="B39" s="37">
        <v>8</v>
      </c>
      <c r="C39" s="38" t="s">
        <v>2631</v>
      </c>
      <c r="D39" s="37" t="s">
        <v>245</v>
      </c>
      <c r="E39" s="39" t="s">
        <v>2632</v>
      </c>
      <c r="F39" s="40" t="s">
        <v>415</v>
      </c>
      <c r="G39" s="41">
        <v>1946.4580000000001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2633</v>
      </c>
      <c r="F41" s="46"/>
      <c r="G41" s="46"/>
      <c r="H41" s="46"/>
      <c r="I41" s="46"/>
      <c r="J41" s="48"/>
    </row>
    <row r="42" ht="75">
      <c r="A42" s="37" t="s">
        <v>248</v>
      </c>
      <c r="B42" s="45"/>
      <c r="C42" s="46"/>
      <c r="D42" s="46"/>
      <c r="E42" s="39" t="s">
        <v>2424</v>
      </c>
      <c r="F42" s="46"/>
      <c r="G42" s="46"/>
      <c r="H42" s="46"/>
      <c r="I42" s="46"/>
      <c r="J42" s="48"/>
    </row>
    <row r="43">
      <c r="A43" s="31" t="s">
        <v>237</v>
      </c>
      <c r="B43" s="32"/>
      <c r="C43" s="33" t="s">
        <v>320</v>
      </c>
      <c r="D43" s="34"/>
      <c r="E43" s="31" t="s">
        <v>2433</v>
      </c>
      <c r="F43" s="34"/>
      <c r="G43" s="34"/>
      <c r="H43" s="34"/>
      <c r="I43" s="35">
        <f>SUMIFS(I44:I55,A44:A55,"P")</f>
        <v>0</v>
      </c>
      <c r="J43" s="36"/>
    </row>
    <row r="44">
      <c r="A44" s="37" t="s">
        <v>240</v>
      </c>
      <c r="B44" s="37">
        <v>9</v>
      </c>
      <c r="C44" s="38" t="s">
        <v>2434</v>
      </c>
      <c r="D44" s="37" t="s">
        <v>238</v>
      </c>
      <c r="E44" s="39" t="s">
        <v>2435</v>
      </c>
      <c r="F44" s="40" t="s">
        <v>415</v>
      </c>
      <c r="G44" s="41">
        <v>366</v>
      </c>
      <c r="H44" s="42">
        <v>0</v>
      </c>
      <c r="I44" s="43">
        <f>ROUND(G44*H44,P4)</f>
        <v>0</v>
      </c>
      <c r="J44" s="37"/>
      <c r="O44" s="44">
        <f>I44*0.21</f>
        <v>0</v>
      </c>
      <c r="P44">
        <v>3</v>
      </c>
    </row>
    <row r="45">
      <c r="A45" s="37" t="s">
        <v>244</v>
      </c>
      <c r="B45" s="45"/>
      <c r="C45" s="46"/>
      <c r="D45" s="46"/>
      <c r="E45" s="39" t="s">
        <v>2634</v>
      </c>
      <c r="F45" s="46"/>
      <c r="G45" s="46"/>
      <c r="H45" s="46"/>
      <c r="I45" s="46"/>
      <c r="J45" s="48"/>
    </row>
    <row r="46" ht="30">
      <c r="A46" s="37" t="s">
        <v>246</v>
      </c>
      <c r="B46" s="45"/>
      <c r="C46" s="46"/>
      <c r="D46" s="46"/>
      <c r="E46" s="49" t="s">
        <v>2635</v>
      </c>
      <c r="F46" s="46"/>
      <c r="G46" s="46"/>
      <c r="H46" s="46"/>
      <c r="I46" s="46"/>
      <c r="J46" s="48"/>
    </row>
    <row r="47" ht="150">
      <c r="A47" s="37" t="s">
        <v>248</v>
      </c>
      <c r="B47" s="45"/>
      <c r="C47" s="46"/>
      <c r="D47" s="46"/>
      <c r="E47" s="39" t="s">
        <v>2059</v>
      </c>
      <c r="F47" s="46"/>
      <c r="G47" s="46"/>
      <c r="H47" s="46"/>
      <c r="I47" s="46"/>
      <c r="J47" s="48"/>
    </row>
    <row r="48">
      <c r="A48" s="37" t="s">
        <v>240</v>
      </c>
      <c r="B48" s="37">
        <v>10</v>
      </c>
      <c r="C48" s="38" t="s">
        <v>2636</v>
      </c>
      <c r="D48" s="37" t="s">
        <v>238</v>
      </c>
      <c r="E48" s="39" t="s">
        <v>2637</v>
      </c>
      <c r="F48" s="40" t="s">
        <v>339</v>
      </c>
      <c r="G48" s="41">
        <v>3.8999999999999999</v>
      </c>
      <c r="H48" s="42">
        <v>0</v>
      </c>
      <c r="I48" s="43">
        <f>ROUND(G48*H48,P4)</f>
        <v>0</v>
      </c>
      <c r="J48" s="37"/>
      <c r="O48" s="44">
        <f>I48*0.21</f>
        <v>0</v>
      </c>
      <c r="P48">
        <v>3</v>
      </c>
    </row>
    <row r="49">
      <c r="A49" s="37" t="s">
        <v>244</v>
      </c>
      <c r="B49" s="45"/>
      <c r="C49" s="46"/>
      <c r="D49" s="46"/>
      <c r="E49" s="39" t="s">
        <v>2638</v>
      </c>
      <c r="F49" s="46"/>
      <c r="G49" s="46"/>
      <c r="H49" s="46"/>
      <c r="I49" s="46"/>
      <c r="J49" s="48"/>
    </row>
    <row r="50" ht="30">
      <c r="A50" s="37" t="s">
        <v>246</v>
      </c>
      <c r="B50" s="45"/>
      <c r="C50" s="46"/>
      <c r="D50" s="46"/>
      <c r="E50" s="49" t="s">
        <v>2639</v>
      </c>
      <c r="F50" s="46"/>
      <c r="G50" s="46"/>
      <c r="H50" s="46"/>
      <c r="I50" s="46"/>
      <c r="J50" s="48"/>
    </row>
    <row r="51" ht="345">
      <c r="A51" s="37" t="s">
        <v>248</v>
      </c>
      <c r="B51" s="45"/>
      <c r="C51" s="46"/>
      <c r="D51" s="46"/>
      <c r="E51" s="39" t="s">
        <v>2117</v>
      </c>
      <c r="F51" s="46"/>
      <c r="G51" s="46"/>
      <c r="H51" s="46"/>
      <c r="I51" s="46"/>
      <c r="J51" s="48"/>
    </row>
    <row r="52">
      <c r="A52" s="37" t="s">
        <v>240</v>
      </c>
      <c r="B52" s="37">
        <v>11</v>
      </c>
      <c r="C52" s="38" t="s">
        <v>2640</v>
      </c>
      <c r="D52" s="37" t="s">
        <v>238</v>
      </c>
      <c r="E52" s="39" t="s">
        <v>2641</v>
      </c>
      <c r="F52" s="40" t="s">
        <v>339</v>
      </c>
      <c r="G52" s="41">
        <v>4.5099999999999998</v>
      </c>
      <c r="H52" s="42">
        <v>0</v>
      </c>
      <c r="I52" s="43">
        <f>ROUND(G52*H52,P4)</f>
        <v>0</v>
      </c>
      <c r="J52" s="37"/>
      <c r="O52" s="44">
        <f>I52*0.21</f>
        <v>0</v>
      </c>
      <c r="P52">
        <v>3</v>
      </c>
    </row>
    <row r="53">
      <c r="A53" s="37" t="s">
        <v>244</v>
      </c>
      <c r="B53" s="45"/>
      <c r="C53" s="46"/>
      <c r="D53" s="46"/>
      <c r="E53" s="39" t="s">
        <v>2642</v>
      </c>
      <c r="F53" s="46"/>
      <c r="G53" s="46"/>
      <c r="H53" s="46"/>
      <c r="I53" s="46"/>
      <c r="J53" s="48"/>
    </row>
    <row r="54" ht="30">
      <c r="A54" s="37" t="s">
        <v>246</v>
      </c>
      <c r="B54" s="45"/>
      <c r="C54" s="46"/>
      <c r="D54" s="46"/>
      <c r="E54" s="49" t="s">
        <v>2643</v>
      </c>
      <c r="F54" s="46"/>
      <c r="G54" s="46"/>
      <c r="H54" s="46"/>
      <c r="I54" s="46"/>
      <c r="J54" s="48"/>
    </row>
    <row r="55" ht="105">
      <c r="A55" s="37" t="s">
        <v>248</v>
      </c>
      <c r="B55" s="45"/>
      <c r="C55" s="46"/>
      <c r="D55" s="46"/>
      <c r="E55" s="39" t="s">
        <v>2644</v>
      </c>
      <c r="F55" s="46"/>
      <c r="G55" s="46"/>
      <c r="H55" s="46"/>
      <c r="I55" s="46"/>
      <c r="J55" s="48"/>
    </row>
    <row r="56">
      <c r="A56" s="31" t="s">
        <v>237</v>
      </c>
      <c r="B56" s="32"/>
      <c r="C56" s="33" t="s">
        <v>402</v>
      </c>
      <c r="D56" s="34"/>
      <c r="E56" s="31" t="s">
        <v>2645</v>
      </c>
      <c r="F56" s="34"/>
      <c r="G56" s="34"/>
      <c r="H56" s="34"/>
      <c r="I56" s="35">
        <f>SUMIFS(I57:I60,A57:A60,"P")</f>
        <v>0</v>
      </c>
      <c r="J56" s="36"/>
    </row>
    <row r="57">
      <c r="A57" s="37" t="s">
        <v>240</v>
      </c>
      <c r="B57" s="37">
        <v>12</v>
      </c>
      <c r="C57" s="38" t="s">
        <v>2646</v>
      </c>
      <c r="D57" s="37" t="s">
        <v>238</v>
      </c>
      <c r="E57" s="39" t="s">
        <v>2647</v>
      </c>
      <c r="F57" s="40" t="s">
        <v>339</v>
      </c>
      <c r="G57" s="41">
        <v>4.2380000000000004</v>
      </c>
      <c r="H57" s="42">
        <v>0</v>
      </c>
      <c r="I57" s="43">
        <f>ROUND(G57*H57,P4)</f>
        <v>0</v>
      </c>
      <c r="J57" s="37"/>
      <c r="O57" s="44">
        <f>I57*0.21</f>
        <v>0</v>
      </c>
      <c r="P57">
        <v>3</v>
      </c>
    </row>
    <row r="58">
      <c r="A58" s="37" t="s">
        <v>244</v>
      </c>
      <c r="B58" s="45"/>
      <c r="C58" s="46"/>
      <c r="D58" s="46"/>
      <c r="E58" s="39" t="s">
        <v>2648</v>
      </c>
      <c r="F58" s="46"/>
      <c r="G58" s="46"/>
      <c r="H58" s="46"/>
      <c r="I58" s="46"/>
      <c r="J58" s="48"/>
    </row>
    <row r="59" ht="30">
      <c r="A59" s="37" t="s">
        <v>246</v>
      </c>
      <c r="B59" s="45"/>
      <c r="C59" s="46"/>
      <c r="D59" s="46"/>
      <c r="E59" s="49" t="s">
        <v>2649</v>
      </c>
      <c r="F59" s="46"/>
      <c r="G59" s="46"/>
      <c r="H59" s="46"/>
      <c r="I59" s="46"/>
      <c r="J59" s="48"/>
    </row>
    <row r="60" ht="409.5">
      <c r="A60" s="37" t="s">
        <v>248</v>
      </c>
      <c r="B60" s="45"/>
      <c r="C60" s="46"/>
      <c r="D60" s="46"/>
      <c r="E60" s="39" t="s">
        <v>1835</v>
      </c>
      <c r="F60" s="46"/>
      <c r="G60" s="46"/>
      <c r="H60" s="46"/>
      <c r="I60" s="46"/>
      <c r="J60" s="48"/>
    </row>
    <row r="61">
      <c r="A61" s="31" t="s">
        <v>237</v>
      </c>
      <c r="B61" s="32"/>
      <c r="C61" s="33" t="s">
        <v>926</v>
      </c>
      <c r="D61" s="34"/>
      <c r="E61" s="31" t="s">
        <v>2120</v>
      </c>
      <c r="F61" s="34"/>
      <c r="G61" s="34"/>
      <c r="H61" s="34"/>
      <c r="I61" s="35">
        <f>SUMIFS(I62:I77,A62:A77,"P")</f>
        <v>0</v>
      </c>
      <c r="J61" s="36"/>
    </row>
    <row r="62">
      <c r="A62" s="37" t="s">
        <v>240</v>
      </c>
      <c r="B62" s="37">
        <v>16</v>
      </c>
      <c r="C62" s="38" t="s">
        <v>2650</v>
      </c>
      <c r="D62" s="37" t="s">
        <v>238</v>
      </c>
      <c r="E62" s="39" t="s">
        <v>2651</v>
      </c>
      <c r="F62" s="40" t="s">
        <v>939</v>
      </c>
      <c r="G62" s="41">
        <v>0.38400000000000001</v>
      </c>
      <c r="H62" s="42">
        <v>0</v>
      </c>
      <c r="I62" s="43">
        <f>ROUND(G62*H62,P4)</f>
        <v>0</v>
      </c>
      <c r="J62" s="37"/>
      <c r="O62" s="44">
        <f>I62*0.21</f>
        <v>0</v>
      </c>
      <c r="P62">
        <v>3</v>
      </c>
    </row>
    <row r="63" ht="30">
      <c r="A63" s="37" t="s">
        <v>244</v>
      </c>
      <c r="B63" s="45"/>
      <c r="C63" s="46"/>
      <c r="D63" s="46"/>
      <c r="E63" s="39" t="s">
        <v>2652</v>
      </c>
      <c r="F63" s="46"/>
      <c r="G63" s="46"/>
      <c r="H63" s="46"/>
      <c r="I63" s="46"/>
      <c r="J63" s="48"/>
    </row>
    <row r="64" ht="30">
      <c r="A64" s="37" t="s">
        <v>246</v>
      </c>
      <c r="B64" s="45"/>
      <c r="C64" s="46"/>
      <c r="D64" s="46"/>
      <c r="E64" s="49" t="s">
        <v>2653</v>
      </c>
      <c r="F64" s="46"/>
      <c r="G64" s="46"/>
      <c r="H64" s="46"/>
      <c r="I64" s="46"/>
      <c r="J64" s="48"/>
    </row>
    <row r="65" ht="409.5">
      <c r="A65" s="37" t="s">
        <v>248</v>
      </c>
      <c r="B65" s="45"/>
      <c r="C65" s="46"/>
      <c r="D65" s="46"/>
      <c r="E65" s="39" t="s">
        <v>2654</v>
      </c>
      <c r="F65" s="46"/>
      <c r="G65" s="46"/>
      <c r="H65" s="46"/>
      <c r="I65" s="46"/>
      <c r="J65" s="48"/>
    </row>
    <row r="66">
      <c r="A66" s="37" t="s">
        <v>240</v>
      </c>
      <c r="B66" s="37">
        <v>17</v>
      </c>
      <c r="C66" s="38" t="s">
        <v>2449</v>
      </c>
      <c r="D66" s="37" t="s">
        <v>238</v>
      </c>
      <c r="E66" s="39" t="s">
        <v>2450</v>
      </c>
      <c r="F66" s="40" t="s">
        <v>339</v>
      </c>
      <c r="G66" s="41">
        <v>3.5</v>
      </c>
      <c r="H66" s="42">
        <v>0</v>
      </c>
      <c r="I66" s="43">
        <f>ROUND(G66*H66,P4)</f>
        <v>0</v>
      </c>
      <c r="J66" s="37"/>
      <c r="O66" s="44">
        <f>I66*0.21</f>
        <v>0</v>
      </c>
      <c r="P66">
        <v>3</v>
      </c>
    </row>
    <row r="67">
      <c r="A67" s="37" t="s">
        <v>244</v>
      </c>
      <c r="B67" s="45"/>
      <c r="C67" s="46"/>
      <c r="D67" s="46"/>
      <c r="E67" s="39" t="s">
        <v>2655</v>
      </c>
      <c r="F67" s="46"/>
      <c r="G67" s="46"/>
      <c r="H67" s="46"/>
      <c r="I67" s="46"/>
      <c r="J67" s="48"/>
    </row>
    <row r="68" ht="30">
      <c r="A68" s="37" t="s">
        <v>246</v>
      </c>
      <c r="B68" s="45"/>
      <c r="C68" s="46"/>
      <c r="D68" s="46"/>
      <c r="E68" s="49" t="s">
        <v>2656</v>
      </c>
      <c r="F68" s="46"/>
      <c r="G68" s="46"/>
      <c r="H68" s="46"/>
      <c r="I68" s="46"/>
      <c r="J68" s="48"/>
    </row>
    <row r="69" ht="409.5">
      <c r="A69" s="37" t="s">
        <v>248</v>
      </c>
      <c r="B69" s="45"/>
      <c r="C69" s="46"/>
      <c r="D69" s="46"/>
      <c r="E69" s="39" t="s">
        <v>2076</v>
      </c>
      <c r="F69" s="46"/>
      <c r="G69" s="46"/>
      <c r="H69" s="46"/>
      <c r="I69" s="46"/>
      <c r="J69" s="48"/>
    </row>
    <row r="70">
      <c r="A70" s="37" t="s">
        <v>240</v>
      </c>
      <c r="B70" s="37">
        <v>18</v>
      </c>
      <c r="C70" s="38" t="s">
        <v>2452</v>
      </c>
      <c r="D70" s="37" t="s">
        <v>238</v>
      </c>
      <c r="E70" s="39" t="s">
        <v>2453</v>
      </c>
      <c r="F70" s="40" t="s">
        <v>339</v>
      </c>
      <c r="G70" s="41">
        <v>4.2000000000000002</v>
      </c>
      <c r="H70" s="42">
        <v>0</v>
      </c>
      <c r="I70" s="43">
        <f>ROUND(G70*H70,P4)</f>
        <v>0</v>
      </c>
      <c r="J70" s="37"/>
      <c r="O70" s="44">
        <f>I70*0.21</f>
        <v>0</v>
      </c>
      <c r="P70">
        <v>3</v>
      </c>
    </row>
    <row r="71">
      <c r="A71" s="37" t="s">
        <v>244</v>
      </c>
      <c r="B71" s="45"/>
      <c r="C71" s="46"/>
      <c r="D71" s="46"/>
      <c r="E71" s="39" t="s">
        <v>2657</v>
      </c>
      <c r="F71" s="46"/>
      <c r="G71" s="46"/>
      <c r="H71" s="46"/>
      <c r="I71" s="46"/>
      <c r="J71" s="48"/>
    </row>
    <row r="72" ht="30">
      <c r="A72" s="37" t="s">
        <v>246</v>
      </c>
      <c r="B72" s="45"/>
      <c r="C72" s="46"/>
      <c r="D72" s="46"/>
      <c r="E72" s="49" t="s">
        <v>2658</v>
      </c>
      <c r="F72" s="46"/>
      <c r="G72" s="46"/>
      <c r="H72" s="46"/>
      <c r="I72" s="46"/>
      <c r="J72" s="48"/>
    </row>
    <row r="73" ht="105">
      <c r="A73" s="37" t="s">
        <v>248</v>
      </c>
      <c r="B73" s="45"/>
      <c r="C73" s="46"/>
      <c r="D73" s="46"/>
      <c r="E73" s="39" t="s">
        <v>2455</v>
      </c>
      <c r="F73" s="46"/>
      <c r="G73" s="46"/>
      <c r="H73" s="46"/>
      <c r="I73" s="46"/>
      <c r="J73" s="48"/>
    </row>
    <row r="74">
      <c r="A74" s="37" t="s">
        <v>240</v>
      </c>
      <c r="B74" s="37">
        <v>19</v>
      </c>
      <c r="C74" s="38" t="s">
        <v>2659</v>
      </c>
      <c r="D74" s="37" t="s">
        <v>238</v>
      </c>
      <c r="E74" s="39" t="s">
        <v>2660</v>
      </c>
      <c r="F74" s="40" t="s">
        <v>339</v>
      </c>
      <c r="G74" s="41">
        <v>9.5999999999999996</v>
      </c>
      <c r="H74" s="42">
        <v>0</v>
      </c>
      <c r="I74" s="43">
        <f>ROUND(G74*H74,P4)</f>
        <v>0</v>
      </c>
      <c r="J74" s="37"/>
      <c r="O74" s="44">
        <f>I74*0.21</f>
        <v>0</v>
      </c>
      <c r="P74">
        <v>3</v>
      </c>
    </row>
    <row r="75">
      <c r="A75" s="37" t="s">
        <v>244</v>
      </c>
      <c r="B75" s="45"/>
      <c r="C75" s="46"/>
      <c r="D75" s="46"/>
      <c r="E75" s="39" t="s">
        <v>2661</v>
      </c>
      <c r="F75" s="46"/>
      <c r="G75" s="46"/>
      <c r="H75" s="46"/>
      <c r="I75" s="46"/>
      <c r="J75" s="48"/>
    </row>
    <row r="76" ht="30">
      <c r="A76" s="37" t="s">
        <v>246</v>
      </c>
      <c r="B76" s="45"/>
      <c r="C76" s="46"/>
      <c r="D76" s="46"/>
      <c r="E76" s="49" t="s">
        <v>2662</v>
      </c>
      <c r="F76" s="46"/>
      <c r="G76" s="46"/>
      <c r="H76" s="46"/>
      <c r="I76" s="46"/>
      <c r="J76" s="48"/>
    </row>
    <row r="77" ht="390">
      <c r="A77" s="37" t="s">
        <v>248</v>
      </c>
      <c r="B77" s="45"/>
      <c r="C77" s="46"/>
      <c r="D77" s="46"/>
      <c r="E77" s="39" t="s">
        <v>2663</v>
      </c>
      <c r="F77" s="46"/>
      <c r="G77" s="46"/>
      <c r="H77" s="46"/>
      <c r="I77" s="46"/>
      <c r="J77" s="48"/>
    </row>
    <row r="78">
      <c r="A78" s="31" t="s">
        <v>237</v>
      </c>
      <c r="B78" s="32"/>
      <c r="C78" s="33" t="s">
        <v>1199</v>
      </c>
      <c r="D78" s="34"/>
      <c r="E78" s="31" t="s">
        <v>2287</v>
      </c>
      <c r="F78" s="34"/>
      <c r="G78" s="34"/>
      <c r="H78" s="34"/>
      <c r="I78" s="35">
        <f>SUMIFS(I79:I130,A79:A130,"P")</f>
        <v>0</v>
      </c>
      <c r="J78" s="36"/>
    </row>
    <row r="79">
      <c r="A79" s="37" t="s">
        <v>240</v>
      </c>
      <c r="B79" s="37">
        <v>20</v>
      </c>
      <c r="C79" s="38" t="s">
        <v>2664</v>
      </c>
      <c r="D79" s="37" t="s">
        <v>238</v>
      </c>
      <c r="E79" s="39" t="s">
        <v>2665</v>
      </c>
      <c r="F79" s="40" t="s">
        <v>415</v>
      </c>
      <c r="G79" s="41">
        <v>1166</v>
      </c>
      <c r="H79" s="42">
        <v>0</v>
      </c>
      <c r="I79" s="43">
        <f>ROUND(G79*H79,P4)</f>
        <v>0</v>
      </c>
      <c r="J79" s="37"/>
      <c r="O79" s="44">
        <f>I79*0.21</f>
        <v>0</v>
      </c>
      <c r="P79">
        <v>3</v>
      </c>
    </row>
    <row r="80">
      <c r="A80" s="37" t="s">
        <v>244</v>
      </c>
      <c r="B80" s="45"/>
      <c r="C80" s="46"/>
      <c r="D80" s="46"/>
      <c r="E80" s="39" t="s">
        <v>2666</v>
      </c>
      <c r="F80" s="46"/>
      <c r="G80" s="46"/>
      <c r="H80" s="46"/>
      <c r="I80" s="46"/>
      <c r="J80" s="48"/>
    </row>
    <row r="81" ht="30">
      <c r="A81" s="37" t="s">
        <v>246</v>
      </c>
      <c r="B81" s="45"/>
      <c r="C81" s="46"/>
      <c r="D81" s="46"/>
      <c r="E81" s="49" t="s">
        <v>2667</v>
      </c>
      <c r="F81" s="46"/>
      <c r="G81" s="46"/>
      <c r="H81" s="46"/>
      <c r="I81" s="46"/>
      <c r="J81" s="48"/>
    </row>
    <row r="82" ht="90">
      <c r="A82" s="37" t="s">
        <v>248</v>
      </c>
      <c r="B82" s="45"/>
      <c r="C82" s="46"/>
      <c r="D82" s="46"/>
      <c r="E82" s="39" t="s">
        <v>2668</v>
      </c>
      <c r="F82" s="46"/>
      <c r="G82" s="46"/>
      <c r="H82" s="46"/>
      <c r="I82" s="46"/>
      <c r="J82" s="48"/>
    </row>
    <row r="83">
      <c r="A83" s="37" t="s">
        <v>240</v>
      </c>
      <c r="B83" s="37">
        <v>21</v>
      </c>
      <c r="C83" s="38" t="s">
        <v>2669</v>
      </c>
      <c r="D83" s="37" t="s">
        <v>238</v>
      </c>
      <c r="E83" s="39" t="s">
        <v>2670</v>
      </c>
      <c r="F83" s="40" t="s">
        <v>415</v>
      </c>
      <c r="G83" s="41">
        <v>1460</v>
      </c>
      <c r="H83" s="42">
        <v>0</v>
      </c>
      <c r="I83" s="43">
        <f>ROUND(G83*H83,P4)</f>
        <v>0</v>
      </c>
      <c r="J83" s="37"/>
      <c r="O83" s="44">
        <f>I83*0.21</f>
        <v>0</v>
      </c>
      <c r="P83">
        <v>3</v>
      </c>
    </row>
    <row r="84">
      <c r="A84" s="37" t="s">
        <v>244</v>
      </c>
      <c r="B84" s="45"/>
      <c r="C84" s="46"/>
      <c r="D84" s="46"/>
      <c r="E84" s="39" t="s">
        <v>2671</v>
      </c>
      <c r="F84" s="46"/>
      <c r="G84" s="46"/>
      <c r="H84" s="46"/>
      <c r="I84" s="46"/>
      <c r="J84" s="48"/>
    </row>
    <row r="85" ht="45">
      <c r="A85" s="37" t="s">
        <v>246</v>
      </c>
      <c r="B85" s="45"/>
      <c r="C85" s="46"/>
      <c r="D85" s="46"/>
      <c r="E85" s="49" t="s">
        <v>2672</v>
      </c>
      <c r="F85" s="46"/>
      <c r="G85" s="46"/>
      <c r="H85" s="46"/>
      <c r="I85" s="46"/>
      <c r="J85" s="48"/>
    </row>
    <row r="86" ht="90">
      <c r="A86" s="37" t="s">
        <v>248</v>
      </c>
      <c r="B86" s="45"/>
      <c r="C86" s="46"/>
      <c r="D86" s="46"/>
      <c r="E86" s="39" t="s">
        <v>2668</v>
      </c>
      <c r="F86" s="46"/>
      <c r="G86" s="46"/>
      <c r="H86" s="46"/>
      <c r="I86" s="46"/>
      <c r="J86" s="48"/>
    </row>
    <row r="87">
      <c r="A87" s="37" t="s">
        <v>240</v>
      </c>
      <c r="B87" s="37">
        <v>22</v>
      </c>
      <c r="C87" s="38" t="s">
        <v>2669</v>
      </c>
      <c r="D87" s="37" t="s">
        <v>2673</v>
      </c>
      <c r="E87" s="39" t="s">
        <v>2670</v>
      </c>
      <c r="F87" s="40" t="s">
        <v>415</v>
      </c>
      <c r="G87" s="41">
        <v>7.5999999999999996</v>
      </c>
      <c r="H87" s="42">
        <v>0</v>
      </c>
      <c r="I87" s="43">
        <f>ROUND(G87*H87,P4)</f>
        <v>0</v>
      </c>
      <c r="J87" s="37"/>
      <c r="O87" s="44">
        <f>I87*0.21</f>
        <v>0</v>
      </c>
      <c r="P87">
        <v>3</v>
      </c>
    </row>
    <row r="88" ht="30">
      <c r="A88" s="37" t="s">
        <v>244</v>
      </c>
      <c r="B88" s="45"/>
      <c r="C88" s="46"/>
      <c r="D88" s="46"/>
      <c r="E88" s="39" t="s">
        <v>2674</v>
      </c>
      <c r="F88" s="46"/>
      <c r="G88" s="46"/>
      <c r="H88" s="46"/>
      <c r="I88" s="46"/>
      <c r="J88" s="48"/>
    </row>
    <row r="89" ht="30">
      <c r="A89" s="37" t="s">
        <v>246</v>
      </c>
      <c r="B89" s="45"/>
      <c r="C89" s="46"/>
      <c r="D89" s="46"/>
      <c r="E89" s="49" t="s">
        <v>2675</v>
      </c>
      <c r="F89" s="46"/>
      <c r="G89" s="46"/>
      <c r="H89" s="46"/>
      <c r="I89" s="46"/>
      <c r="J89" s="48"/>
    </row>
    <row r="90" ht="90">
      <c r="A90" s="37" t="s">
        <v>248</v>
      </c>
      <c r="B90" s="45"/>
      <c r="C90" s="46"/>
      <c r="D90" s="46"/>
      <c r="E90" s="39" t="s">
        <v>2668</v>
      </c>
      <c r="F90" s="46"/>
      <c r="G90" s="46"/>
      <c r="H90" s="46"/>
      <c r="I90" s="46"/>
      <c r="J90" s="48"/>
    </row>
    <row r="91">
      <c r="A91" s="37" t="s">
        <v>240</v>
      </c>
      <c r="B91" s="37">
        <v>23</v>
      </c>
      <c r="C91" s="38" t="s">
        <v>2676</v>
      </c>
      <c r="D91" s="37" t="s">
        <v>238</v>
      </c>
      <c r="E91" s="39" t="s">
        <v>2677</v>
      </c>
      <c r="F91" s="40" t="s">
        <v>415</v>
      </c>
      <c r="G91" s="41">
        <v>21.5</v>
      </c>
      <c r="H91" s="42">
        <v>0</v>
      </c>
      <c r="I91" s="43">
        <f>ROUND(G91*H91,P4)</f>
        <v>0</v>
      </c>
      <c r="J91" s="37"/>
      <c r="O91" s="44">
        <f>I91*0.21</f>
        <v>0</v>
      </c>
      <c r="P91">
        <v>3</v>
      </c>
    </row>
    <row r="92">
      <c r="A92" s="37" t="s">
        <v>244</v>
      </c>
      <c r="B92" s="45"/>
      <c r="C92" s="46"/>
      <c r="D92" s="46"/>
      <c r="E92" s="39" t="s">
        <v>2678</v>
      </c>
      <c r="F92" s="46"/>
      <c r="G92" s="46"/>
      <c r="H92" s="46"/>
      <c r="I92" s="46"/>
      <c r="J92" s="48"/>
    </row>
    <row r="93" ht="30">
      <c r="A93" s="37" t="s">
        <v>246</v>
      </c>
      <c r="B93" s="45"/>
      <c r="C93" s="46"/>
      <c r="D93" s="46"/>
      <c r="E93" s="49" t="s">
        <v>2679</v>
      </c>
      <c r="F93" s="46"/>
      <c r="G93" s="46"/>
      <c r="H93" s="46"/>
      <c r="I93" s="46"/>
      <c r="J93" s="48"/>
    </row>
    <row r="94" ht="195">
      <c r="A94" s="37" t="s">
        <v>248</v>
      </c>
      <c r="B94" s="45"/>
      <c r="C94" s="46"/>
      <c r="D94" s="46"/>
      <c r="E94" s="39" t="s">
        <v>2680</v>
      </c>
      <c r="F94" s="46"/>
      <c r="G94" s="46"/>
      <c r="H94" s="46"/>
      <c r="I94" s="46"/>
      <c r="J94" s="48"/>
    </row>
    <row r="95">
      <c r="A95" s="37" t="s">
        <v>240</v>
      </c>
      <c r="B95" s="37">
        <v>24</v>
      </c>
      <c r="C95" s="38" t="s">
        <v>2681</v>
      </c>
      <c r="D95" s="37" t="s">
        <v>238</v>
      </c>
      <c r="E95" s="39" t="s">
        <v>2682</v>
      </c>
      <c r="F95" s="40" t="s">
        <v>415</v>
      </c>
      <c r="G95" s="41">
        <v>1150</v>
      </c>
      <c r="H95" s="42">
        <v>0</v>
      </c>
      <c r="I95" s="43">
        <f>ROUND(G95*H95,P4)</f>
        <v>0</v>
      </c>
      <c r="J95" s="37"/>
      <c r="O95" s="44">
        <f>I95*0.21</f>
        <v>0</v>
      </c>
      <c r="P95">
        <v>3</v>
      </c>
    </row>
    <row r="96">
      <c r="A96" s="37" t="s">
        <v>244</v>
      </c>
      <c r="B96" s="45"/>
      <c r="C96" s="46"/>
      <c r="D96" s="46"/>
      <c r="E96" s="39" t="s">
        <v>2683</v>
      </c>
      <c r="F96" s="46"/>
      <c r="G96" s="46"/>
      <c r="H96" s="46"/>
      <c r="I96" s="46"/>
      <c r="J96" s="48"/>
    </row>
    <row r="97" ht="30">
      <c r="A97" s="37" t="s">
        <v>246</v>
      </c>
      <c r="B97" s="45"/>
      <c r="C97" s="46"/>
      <c r="D97" s="46"/>
      <c r="E97" s="49" t="s">
        <v>2684</v>
      </c>
      <c r="F97" s="46"/>
      <c r="G97" s="46"/>
      <c r="H97" s="46"/>
      <c r="I97" s="46"/>
      <c r="J97" s="48"/>
    </row>
    <row r="98" ht="210">
      <c r="A98" s="37" t="s">
        <v>248</v>
      </c>
      <c r="B98" s="45"/>
      <c r="C98" s="46"/>
      <c r="D98" s="46"/>
      <c r="E98" s="39" t="s">
        <v>2685</v>
      </c>
      <c r="F98" s="46"/>
      <c r="G98" s="46"/>
      <c r="H98" s="46"/>
      <c r="I98" s="46"/>
      <c r="J98" s="48"/>
    </row>
    <row r="99" ht="30">
      <c r="A99" s="37" t="s">
        <v>240</v>
      </c>
      <c r="B99" s="37">
        <v>25</v>
      </c>
      <c r="C99" s="38" t="s">
        <v>2686</v>
      </c>
      <c r="D99" s="37" t="s">
        <v>238</v>
      </c>
      <c r="E99" s="39" t="s">
        <v>2687</v>
      </c>
      <c r="F99" s="40" t="s">
        <v>415</v>
      </c>
      <c r="G99" s="41">
        <v>16</v>
      </c>
      <c r="H99" s="42">
        <v>0</v>
      </c>
      <c r="I99" s="43">
        <f>ROUND(G99*H99,P4)</f>
        <v>0</v>
      </c>
      <c r="J99" s="37"/>
      <c r="O99" s="44">
        <f>I99*0.21</f>
        <v>0</v>
      </c>
      <c r="P99">
        <v>3</v>
      </c>
    </row>
    <row r="100">
      <c r="A100" s="37" t="s">
        <v>244</v>
      </c>
      <c r="B100" s="45"/>
      <c r="C100" s="46"/>
      <c r="D100" s="46"/>
      <c r="E100" s="39" t="s">
        <v>2688</v>
      </c>
      <c r="F100" s="46"/>
      <c r="G100" s="46"/>
      <c r="H100" s="46"/>
      <c r="I100" s="46"/>
      <c r="J100" s="48"/>
    </row>
    <row r="101" ht="30">
      <c r="A101" s="37" t="s">
        <v>246</v>
      </c>
      <c r="B101" s="45"/>
      <c r="C101" s="46"/>
      <c r="D101" s="46"/>
      <c r="E101" s="49" t="s">
        <v>2689</v>
      </c>
      <c r="F101" s="46"/>
      <c r="G101" s="46"/>
      <c r="H101" s="46"/>
      <c r="I101" s="46"/>
      <c r="J101" s="48"/>
    </row>
    <row r="102" ht="210">
      <c r="A102" s="37" t="s">
        <v>248</v>
      </c>
      <c r="B102" s="45"/>
      <c r="C102" s="46"/>
      <c r="D102" s="46"/>
      <c r="E102" s="39" t="s">
        <v>2685</v>
      </c>
      <c r="F102" s="46"/>
      <c r="G102" s="46"/>
      <c r="H102" s="46"/>
      <c r="I102" s="46"/>
      <c r="J102" s="48"/>
    </row>
    <row r="103" ht="30">
      <c r="A103" s="37" t="s">
        <v>240</v>
      </c>
      <c r="B103" s="37">
        <v>26</v>
      </c>
      <c r="C103" s="38" t="s">
        <v>2690</v>
      </c>
      <c r="D103" s="37" t="s">
        <v>238</v>
      </c>
      <c r="E103" s="39" t="s">
        <v>2691</v>
      </c>
      <c r="F103" s="40" t="s">
        <v>415</v>
      </c>
      <c r="G103" s="41">
        <v>3</v>
      </c>
      <c r="H103" s="42">
        <v>0</v>
      </c>
      <c r="I103" s="43">
        <f>ROUND(G103*H103,P4)</f>
        <v>0</v>
      </c>
      <c r="J103" s="37"/>
      <c r="O103" s="44">
        <f>I103*0.21</f>
        <v>0</v>
      </c>
      <c r="P103">
        <v>3</v>
      </c>
    </row>
    <row r="104">
      <c r="A104" s="37" t="s">
        <v>244</v>
      </c>
      <c r="B104" s="45"/>
      <c r="C104" s="46"/>
      <c r="D104" s="46"/>
      <c r="E104" s="39" t="s">
        <v>2688</v>
      </c>
      <c r="F104" s="46"/>
      <c r="G104" s="46"/>
      <c r="H104" s="46"/>
      <c r="I104" s="46"/>
      <c r="J104" s="48"/>
    </row>
    <row r="105" ht="30">
      <c r="A105" s="37" t="s">
        <v>246</v>
      </c>
      <c r="B105" s="45"/>
      <c r="C105" s="46"/>
      <c r="D105" s="46"/>
      <c r="E105" s="49" t="s">
        <v>2692</v>
      </c>
      <c r="F105" s="46"/>
      <c r="G105" s="46"/>
      <c r="H105" s="46"/>
      <c r="I105" s="46"/>
      <c r="J105" s="48"/>
    </row>
    <row r="106" ht="225">
      <c r="A106" s="37" t="s">
        <v>248</v>
      </c>
      <c r="B106" s="45"/>
      <c r="C106" s="46"/>
      <c r="D106" s="46"/>
      <c r="E106" s="39" t="s">
        <v>2693</v>
      </c>
      <c r="F106" s="46"/>
      <c r="G106" s="46"/>
      <c r="H106" s="46"/>
      <c r="I106" s="46"/>
      <c r="J106" s="48"/>
    </row>
    <row r="107">
      <c r="A107" s="37" t="s">
        <v>240</v>
      </c>
      <c r="B107" s="37">
        <v>27</v>
      </c>
      <c r="C107" s="38" t="s">
        <v>2694</v>
      </c>
      <c r="D107" s="37" t="s">
        <v>238</v>
      </c>
      <c r="E107" s="39" t="s">
        <v>2695</v>
      </c>
      <c r="F107" s="40" t="s">
        <v>415</v>
      </c>
      <c r="G107" s="41">
        <v>39</v>
      </c>
      <c r="H107" s="42">
        <v>0</v>
      </c>
      <c r="I107" s="43">
        <f>ROUND(G107*H107,P4)</f>
        <v>0</v>
      </c>
      <c r="J107" s="37"/>
      <c r="O107" s="44">
        <f>I107*0.21</f>
        <v>0</v>
      </c>
      <c r="P107">
        <v>3</v>
      </c>
    </row>
    <row r="108">
      <c r="A108" s="37" t="s">
        <v>244</v>
      </c>
      <c r="B108" s="45"/>
      <c r="C108" s="46"/>
      <c r="D108" s="46"/>
      <c r="E108" s="39" t="s">
        <v>2683</v>
      </c>
      <c r="F108" s="46"/>
      <c r="G108" s="46"/>
      <c r="H108" s="46"/>
      <c r="I108" s="46"/>
      <c r="J108" s="48"/>
    </row>
    <row r="109" ht="30">
      <c r="A109" s="37" t="s">
        <v>246</v>
      </c>
      <c r="B109" s="45"/>
      <c r="C109" s="46"/>
      <c r="D109" s="46"/>
      <c r="E109" s="49" t="s">
        <v>2696</v>
      </c>
      <c r="F109" s="46"/>
      <c r="G109" s="46"/>
      <c r="H109" s="46"/>
      <c r="I109" s="46"/>
      <c r="J109" s="48"/>
    </row>
    <row r="110" ht="210">
      <c r="A110" s="37" t="s">
        <v>248</v>
      </c>
      <c r="B110" s="45"/>
      <c r="C110" s="46"/>
      <c r="D110" s="46"/>
      <c r="E110" s="39" t="s">
        <v>2697</v>
      </c>
      <c r="F110" s="46"/>
      <c r="G110" s="46"/>
      <c r="H110" s="46"/>
      <c r="I110" s="46"/>
      <c r="J110" s="48"/>
    </row>
    <row r="111">
      <c r="A111" s="37" t="s">
        <v>240</v>
      </c>
      <c r="B111" s="37">
        <v>28</v>
      </c>
      <c r="C111" s="38" t="s">
        <v>2698</v>
      </c>
      <c r="D111" s="37" t="s">
        <v>238</v>
      </c>
      <c r="E111" s="39" t="s">
        <v>2699</v>
      </c>
      <c r="F111" s="40" t="s">
        <v>339</v>
      </c>
      <c r="G111" s="41">
        <v>190</v>
      </c>
      <c r="H111" s="42">
        <v>0</v>
      </c>
      <c r="I111" s="43">
        <f>ROUND(G111*H111,P4)</f>
        <v>0</v>
      </c>
      <c r="J111" s="37"/>
      <c r="O111" s="44">
        <f>I111*0.21</f>
        <v>0</v>
      </c>
      <c r="P111">
        <v>3</v>
      </c>
    </row>
    <row r="112">
      <c r="A112" s="37" t="s">
        <v>244</v>
      </c>
      <c r="B112" s="45"/>
      <c r="C112" s="46"/>
      <c r="D112" s="46"/>
      <c r="E112" s="39" t="s">
        <v>2700</v>
      </c>
      <c r="F112" s="46"/>
      <c r="G112" s="46"/>
      <c r="H112" s="46"/>
      <c r="I112" s="46"/>
      <c r="J112" s="48"/>
    </row>
    <row r="113" ht="30">
      <c r="A113" s="37" t="s">
        <v>246</v>
      </c>
      <c r="B113" s="45"/>
      <c r="C113" s="46"/>
      <c r="D113" s="46"/>
      <c r="E113" s="49" t="s">
        <v>2701</v>
      </c>
      <c r="F113" s="46"/>
      <c r="G113" s="46"/>
      <c r="H113" s="46"/>
      <c r="I113" s="46"/>
      <c r="J113" s="48"/>
    </row>
    <row r="114" ht="150">
      <c r="A114" s="37" t="s">
        <v>248</v>
      </c>
      <c r="B114" s="45"/>
      <c r="C114" s="46"/>
      <c r="D114" s="46"/>
      <c r="E114" s="39" t="s">
        <v>2702</v>
      </c>
      <c r="F114" s="46"/>
      <c r="G114" s="46"/>
      <c r="H114" s="46"/>
      <c r="I114" s="46"/>
      <c r="J114" s="48"/>
    </row>
    <row r="115">
      <c r="A115" s="37" t="s">
        <v>240</v>
      </c>
      <c r="B115" s="37">
        <v>29</v>
      </c>
      <c r="C115" s="38" t="s">
        <v>2698</v>
      </c>
      <c r="D115" s="37" t="s">
        <v>2673</v>
      </c>
      <c r="E115" s="39" t="s">
        <v>2699</v>
      </c>
      <c r="F115" s="40" t="s">
        <v>339</v>
      </c>
      <c r="G115" s="41">
        <v>2.2549999999999999</v>
      </c>
      <c r="H115" s="42">
        <v>0</v>
      </c>
      <c r="I115" s="43">
        <f>ROUND(G115*H115,P4)</f>
        <v>0</v>
      </c>
      <c r="J115" s="37"/>
      <c r="O115" s="44">
        <f>I115*0.21</f>
        <v>0</v>
      </c>
      <c r="P115">
        <v>3</v>
      </c>
    </row>
    <row r="116">
      <c r="A116" s="37" t="s">
        <v>244</v>
      </c>
      <c r="B116" s="45"/>
      <c r="C116" s="46"/>
      <c r="D116" s="46"/>
      <c r="E116" s="39" t="s">
        <v>2703</v>
      </c>
      <c r="F116" s="46"/>
      <c r="G116" s="46"/>
      <c r="H116" s="46"/>
      <c r="I116" s="46"/>
      <c r="J116" s="48"/>
    </row>
    <row r="117" ht="30">
      <c r="A117" s="37" t="s">
        <v>246</v>
      </c>
      <c r="B117" s="45"/>
      <c r="C117" s="46"/>
      <c r="D117" s="46"/>
      <c r="E117" s="49" t="s">
        <v>2704</v>
      </c>
      <c r="F117" s="46"/>
      <c r="G117" s="46"/>
      <c r="H117" s="46"/>
      <c r="I117" s="46"/>
      <c r="J117" s="48"/>
    </row>
    <row r="118" ht="150">
      <c r="A118" s="37" t="s">
        <v>248</v>
      </c>
      <c r="B118" s="45"/>
      <c r="C118" s="46"/>
      <c r="D118" s="46"/>
      <c r="E118" s="39" t="s">
        <v>2702</v>
      </c>
      <c r="F118" s="46"/>
      <c r="G118" s="46"/>
      <c r="H118" s="46"/>
      <c r="I118" s="46"/>
      <c r="J118" s="48"/>
    </row>
    <row r="119">
      <c r="A119" s="37" t="s">
        <v>240</v>
      </c>
      <c r="B119" s="37">
        <v>30</v>
      </c>
      <c r="C119" s="38" t="s">
        <v>2705</v>
      </c>
      <c r="D119" s="37" t="s">
        <v>238</v>
      </c>
      <c r="E119" s="39" t="s">
        <v>2706</v>
      </c>
      <c r="F119" s="40" t="s">
        <v>339</v>
      </c>
      <c r="G119" s="41">
        <v>62.423999999999999</v>
      </c>
      <c r="H119" s="42">
        <v>0</v>
      </c>
      <c r="I119" s="43">
        <f>ROUND(G119*H119,P4)</f>
        <v>0</v>
      </c>
      <c r="J119" s="37"/>
      <c r="O119" s="44">
        <f>I119*0.21</f>
        <v>0</v>
      </c>
      <c r="P119">
        <v>3</v>
      </c>
    </row>
    <row r="120">
      <c r="A120" s="37" t="s">
        <v>244</v>
      </c>
      <c r="B120" s="45"/>
      <c r="C120" s="46"/>
      <c r="D120" s="46"/>
      <c r="E120" s="39" t="s">
        <v>2707</v>
      </c>
      <c r="F120" s="46"/>
      <c r="G120" s="46"/>
      <c r="H120" s="46"/>
      <c r="I120" s="46"/>
      <c r="J120" s="48"/>
    </row>
    <row r="121" ht="30">
      <c r="A121" s="37" t="s">
        <v>246</v>
      </c>
      <c r="B121" s="45"/>
      <c r="C121" s="46"/>
      <c r="D121" s="46"/>
      <c r="E121" s="49" t="s">
        <v>2708</v>
      </c>
      <c r="F121" s="46"/>
      <c r="G121" s="46"/>
      <c r="H121" s="46"/>
      <c r="I121" s="46"/>
      <c r="J121" s="48"/>
    </row>
    <row r="122" ht="150">
      <c r="A122" s="37" t="s">
        <v>248</v>
      </c>
      <c r="B122" s="45"/>
      <c r="C122" s="46"/>
      <c r="D122" s="46"/>
      <c r="E122" s="39" t="s">
        <v>2702</v>
      </c>
      <c r="F122" s="46"/>
      <c r="G122" s="46"/>
      <c r="H122" s="46"/>
      <c r="I122" s="46"/>
      <c r="J122" s="48"/>
    </row>
    <row r="123">
      <c r="A123" s="37" t="s">
        <v>240</v>
      </c>
      <c r="B123" s="37">
        <v>31</v>
      </c>
      <c r="C123" s="38" t="s">
        <v>2705</v>
      </c>
      <c r="D123" s="37" t="s">
        <v>2673</v>
      </c>
      <c r="E123" s="39" t="s">
        <v>2706</v>
      </c>
      <c r="F123" s="40" t="s">
        <v>339</v>
      </c>
      <c r="G123" s="41">
        <v>1.956</v>
      </c>
      <c r="H123" s="42">
        <v>0</v>
      </c>
      <c r="I123" s="43">
        <f>ROUND(G123*H123,P4)</f>
        <v>0</v>
      </c>
      <c r="J123" s="37"/>
      <c r="O123" s="44">
        <f>I123*0.21</f>
        <v>0</v>
      </c>
      <c r="P123">
        <v>3</v>
      </c>
    </row>
    <row r="124" ht="30">
      <c r="A124" s="37" t="s">
        <v>244</v>
      </c>
      <c r="B124" s="45"/>
      <c r="C124" s="46"/>
      <c r="D124" s="46"/>
      <c r="E124" s="39" t="s">
        <v>2709</v>
      </c>
      <c r="F124" s="46"/>
      <c r="G124" s="46"/>
      <c r="H124" s="46"/>
      <c r="I124" s="46"/>
      <c r="J124" s="48"/>
    </row>
    <row r="125" ht="30">
      <c r="A125" s="37" t="s">
        <v>246</v>
      </c>
      <c r="B125" s="45"/>
      <c r="C125" s="46"/>
      <c r="D125" s="46"/>
      <c r="E125" s="49" t="s">
        <v>2710</v>
      </c>
      <c r="F125" s="46"/>
      <c r="G125" s="46"/>
      <c r="H125" s="46"/>
      <c r="I125" s="46"/>
      <c r="J125" s="48"/>
    </row>
    <row r="126" ht="150">
      <c r="A126" s="37" t="s">
        <v>248</v>
      </c>
      <c r="B126" s="45"/>
      <c r="C126" s="46"/>
      <c r="D126" s="46"/>
      <c r="E126" s="39" t="s">
        <v>2702</v>
      </c>
      <c r="F126" s="46"/>
      <c r="G126" s="46"/>
      <c r="H126" s="46"/>
      <c r="I126" s="46"/>
      <c r="J126" s="48"/>
    </row>
    <row r="127">
      <c r="A127" s="37" t="s">
        <v>240</v>
      </c>
      <c r="B127" s="37">
        <v>32</v>
      </c>
      <c r="C127" s="38" t="s">
        <v>2711</v>
      </c>
      <c r="D127" s="37" t="s">
        <v>238</v>
      </c>
      <c r="E127" s="39" t="s">
        <v>2712</v>
      </c>
      <c r="F127" s="40" t="s">
        <v>339</v>
      </c>
      <c r="G127" s="41">
        <v>29.489999999999998</v>
      </c>
      <c r="H127" s="42">
        <v>0</v>
      </c>
      <c r="I127" s="43">
        <f>ROUND(G127*H127,P4)</f>
        <v>0</v>
      </c>
      <c r="J127" s="37"/>
      <c r="O127" s="44">
        <f>I127*0.21</f>
        <v>0</v>
      </c>
      <c r="P127">
        <v>3</v>
      </c>
    </row>
    <row r="128">
      <c r="A128" s="37" t="s">
        <v>244</v>
      </c>
      <c r="B128" s="45"/>
      <c r="C128" s="46"/>
      <c r="D128" s="46"/>
      <c r="E128" s="39" t="s">
        <v>2713</v>
      </c>
      <c r="F128" s="46"/>
      <c r="G128" s="46"/>
      <c r="H128" s="46"/>
      <c r="I128" s="46"/>
      <c r="J128" s="48"/>
    </row>
    <row r="129" ht="30">
      <c r="A129" s="37" t="s">
        <v>246</v>
      </c>
      <c r="B129" s="45"/>
      <c r="C129" s="46"/>
      <c r="D129" s="46"/>
      <c r="E129" s="49" t="s">
        <v>2714</v>
      </c>
      <c r="F129" s="46"/>
      <c r="G129" s="46"/>
      <c r="H129" s="46"/>
      <c r="I129" s="46"/>
      <c r="J129" s="48"/>
    </row>
    <row r="130" ht="180">
      <c r="A130" s="37" t="s">
        <v>248</v>
      </c>
      <c r="B130" s="45"/>
      <c r="C130" s="46"/>
      <c r="D130" s="46"/>
      <c r="E130" s="39" t="s">
        <v>2715</v>
      </c>
      <c r="F130" s="46"/>
      <c r="G130" s="46"/>
      <c r="H130" s="46"/>
      <c r="I130" s="46"/>
      <c r="J130" s="48"/>
    </row>
    <row r="131">
      <c r="A131" s="31" t="s">
        <v>237</v>
      </c>
      <c r="B131" s="32"/>
      <c r="C131" s="33" t="s">
        <v>644</v>
      </c>
      <c r="D131" s="34"/>
      <c r="E131" s="31" t="s">
        <v>645</v>
      </c>
      <c r="F131" s="34"/>
      <c r="G131" s="34"/>
      <c r="H131" s="34"/>
      <c r="I131" s="35">
        <f>SUMIFS(I132:I135,A132:A135,"P")</f>
        <v>0</v>
      </c>
      <c r="J131" s="36"/>
    </row>
    <row r="132">
      <c r="A132" s="37" t="s">
        <v>240</v>
      </c>
      <c r="B132" s="37">
        <v>33</v>
      </c>
      <c r="C132" s="38" t="s">
        <v>2716</v>
      </c>
      <c r="D132" s="37" t="s">
        <v>238</v>
      </c>
      <c r="E132" s="39" t="s">
        <v>2717</v>
      </c>
      <c r="F132" s="40" t="s">
        <v>354</v>
      </c>
      <c r="G132" s="41">
        <v>65</v>
      </c>
      <c r="H132" s="42">
        <v>0</v>
      </c>
      <c r="I132" s="43">
        <f>ROUND(G132*H132,P4)</f>
        <v>0</v>
      </c>
      <c r="J132" s="37"/>
      <c r="O132" s="44">
        <f>I132*0.21</f>
        <v>0</v>
      </c>
      <c r="P132">
        <v>3</v>
      </c>
    </row>
    <row r="133">
      <c r="A133" s="37" t="s">
        <v>244</v>
      </c>
      <c r="B133" s="45"/>
      <c r="C133" s="46"/>
      <c r="D133" s="46"/>
      <c r="E133" s="39" t="s">
        <v>2683</v>
      </c>
      <c r="F133" s="46"/>
      <c r="G133" s="46"/>
      <c r="H133" s="46"/>
      <c r="I133" s="46"/>
      <c r="J133" s="48"/>
    </row>
    <row r="134" ht="30">
      <c r="A134" s="37" t="s">
        <v>246</v>
      </c>
      <c r="B134" s="45"/>
      <c r="C134" s="46"/>
      <c r="D134" s="46"/>
      <c r="E134" s="49" t="s">
        <v>2718</v>
      </c>
      <c r="F134" s="46"/>
      <c r="G134" s="46"/>
      <c r="H134" s="46"/>
      <c r="I134" s="46"/>
      <c r="J134" s="48"/>
    </row>
    <row r="135" ht="345">
      <c r="A135" s="37" t="s">
        <v>248</v>
      </c>
      <c r="B135" s="45"/>
      <c r="C135" s="46"/>
      <c r="D135" s="46"/>
      <c r="E135" s="39" t="s">
        <v>2719</v>
      </c>
      <c r="F135" s="46"/>
      <c r="G135" s="46"/>
      <c r="H135" s="46"/>
      <c r="I135" s="46"/>
      <c r="J135" s="48"/>
    </row>
    <row r="136">
      <c r="A136" s="31" t="s">
        <v>237</v>
      </c>
      <c r="B136" s="32"/>
      <c r="C136" s="33" t="s">
        <v>1210</v>
      </c>
      <c r="D136" s="34"/>
      <c r="E136" s="31" t="s">
        <v>2498</v>
      </c>
      <c r="F136" s="34"/>
      <c r="G136" s="34"/>
      <c r="H136" s="34"/>
      <c r="I136" s="35">
        <f>SUMIFS(I137:I151,A137:A151,"P")</f>
        <v>0</v>
      </c>
      <c r="J136" s="36"/>
    </row>
    <row r="137">
      <c r="A137" s="37" t="s">
        <v>240</v>
      </c>
      <c r="B137" s="37">
        <v>34</v>
      </c>
      <c r="C137" s="38" t="s">
        <v>2720</v>
      </c>
      <c r="D137" s="37" t="s">
        <v>238</v>
      </c>
      <c r="E137" s="39" t="s">
        <v>2721</v>
      </c>
      <c r="F137" s="40" t="s">
        <v>354</v>
      </c>
      <c r="G137" s="41">
        <v>367</v>
      </c>
      <c r="H137" s="42">
        <v>0</v>
      </c>
      <c r="I137" s="43">
        <f>ROUND(G137*H137,P4)</f>
        <v>0</v>
      </c>
      <c r="J137" s="37"/>
      <c r="O137" s="44">
        <f>I137*0.21</f>
        <v>0</v>
      </c>
      <c r="P137">
        <v>3</v>
      </c>
    </row>
    <row r="138">
      <c r="A138" s="37" t="s">
        <v>244</v>
      </c>
      <c r="B138" s="45"/>
      <c r="C138" s="46"/>
      <c r="D138" s="46"/>
      <c r="E138" s="39" t="s">
        <v>2722</v>
      </c>
      <c r="F138" s="46"/>
      <c r="G138" s="46"/>
      <c r="H138" s="46"/>
      <c r="I138" s="46"/>
      <c r="J138" s="48"/>
    </row>
    <row r="139" ht="30">
      <c r="A139" s="37" t="s">
        <v>246</v>
      </c>
      <c r="B139" s="45"/>
      <c r="C139" s="46"/>
      <c r="D139" s="46"/>
      <c r="E139" s="49" t="s">
        <v>2723</v>
      </c>
      <c r="F139" s="46"/>
      <c r="G139" s="46"/>
      <c r="H139" s="46"/>
      <c r="I139" s="46"/>
      <c r="J139" s="48"/>
    </row>
    <row r="140" ht="330">
      <c r="A140" s="37" t="s">
        <v>248</v>
      </c>
      <c r="B140" s="45"/>
      <c r="C140" s="46"/>
      <c r="D140" s="46"/>
      <c r="E140" s="39" t="s">
        <v>2502</v>
      </c>
      <c r="F140" s="46"/>
      <c r="G140" s="46"/>
      <c r="H140" s="46"/>
      <c r="I140" s="46"/>
      <c r="J140" s="48"/>
    </row>
    <row r="141">
      <c r="A141" s="37" t="s">
        <v>240</v>
      </c>
      <c r="B141" s="37">
        <v>35</v>
      </c>
      <c r="C141" s="38" t="s">
        <v>2724</v>
      </c>
      <c r="D141" s="37" t="s">
        <v>238</v>
      </c>
      <c r="E141" s="39" t="s">
        <v>2725</v>
      </c>
      <c r="F141" s="40" t="s">
        <v>354</v>
      </c>
      <c r="G141" s="41">
        <v>180</v>
      </c>
      <c r="H141" s="42">
        <v>0</v>
      </c>
      <c r="I141" s="43">
        <f>ROUND(G141*H141,P4)</f>
        <v>0</v>
      </c>
      <c r="J141" s="37"/>
      <c r="O141" s="44">
        <f>I141*0.21</f>
        <v>0</v>
      </c>
      <c r="P141">
        <v>3</v>
      </c>
    </row>
    <row r="142">
      <c r="A142" s="37" t="s">
        <v>244</v>
      </c>
      <c r="B142" s="45"/>
      <c r="C142" s="46"/>
      <c r="D142" s="46"/>
      <c r="E142" s="39" t="s">
        <v>2726</v>
      </c>
      <c r="F142" s="46"/>
      <c r="G142" s="46"/>
      <c r="H142" s="46"/>
      <c r="I142" s="46"/>
      <c r="J142" s="48"/>
    </row>
    <row r="143" ht="30">
      <c r="A143" s="37" t="s">
        <v>246</v>
      </c>
      <c r="B143" s="45"/>
      <c r="C143" s="46"/>
      <c r="D143" s="46"/>
      <c r="E143" s="49" t="s">
        <v>2727</v>
      </c>
      <c r="F143" s="46"/>
      <c r="G143" s="46"/>
      <c r="H143" s="46"/>
      <c r="I143" s="46"/>
      <c r="J143" s="48"/>
    </row>
    <row r="144" ht="315">
      <c r="A144" s="37" t="s">
        <v>248</v>
      </c>
      <c r="B144" s="45"/>
      <c r="C144" s="46"/>
      <c r="D144" s="46"/>
      <c r="E144" s="39" t="s">
        <v>2728</v>
      </c>
      <c r="F144" s="46"/>
      <c r="G144" s="46"/>
      <c r="H144" s="46"/>
      <c r="I144" s="46"/>
      <c r="J144" s="48"/>
    </row>
    <row r="145">
      <c r="A145" s="37" t="s">
        <v>240</v>
      </c>
      <c r="B145" s="37">
        <v>36</v>
      </c>
      <c r="C145" s="38" t="s">
        <v>2729</v>
      </c>
      <c r="D145" s="37" t="s">
        <v>238</v>
      </c>
      <c r="E145" s="39" t="s">
        <v>2730</v>
      </c>
      <c r="F145" s="40" t="s">
        <v>243</v>
      </c>
      <c r="G145" s="41">
        <v>1</v>
      </c>
      <c r="H145" s="42">
        <v>0</v>
      </c>
      <c r="I145" s="43">
        <f>ROUND(G145*H145,P4)</f>
        <v>0</v>
      </c>
      <c r="J145" s="37"/>
      <c r="O145" s="44">
        <f>I145*0.21</f>
        <v>0</v>
      </c>
      <c r="P145">
        <v>3</v>
      </c>
    </row>
    <row r="146">
      <c r="A146" s="37" t="s">
        <v>244</v>
      </c>
      <c r="B146" s="45"/>
      <c r="C146" s="46"/>
      <c r="D146" s="46"/>
      <c r="E146" s="39" t="s">
        <v>2688</v>
      </c>
      <c r="F146" s="46"/>
      <c r="G146" s="46"/>
      <c r="H146" s="46"/>
      <c r="I146" s="46"/>
      <c r="J146" s="48"/>
    </row>
    <row r="147" ht="30">
      <c r="A147" s="37" t="s">
        <v>246</v>
      </c>
      <c r="B147" s="45"/>
      <c r="C147" s="46"/>
      <c r="D147" s="46"/>
      <c r="E147" s="49" t="s">
        <v>2731</v>
      </c>
      <c r="F147" s="46"/>
      <c r="G147" s="46"/>
      <c r="H147" s="46"/>
      <c r="I147" s="46"/>
      <c r="J147" s="48"/>
    </row>
    <row r="148" ht="390">
      <c r="A148" s="37" t="s">
        <v>248</v>
      </c>
      <c r="B148" s="45"/>
      <c r="C148" s="46"/>
      <c r="D148" s="46"/>
      <c r="E148" s="39" t="s">
        <v>2732</v>
      </c>
      <c r="F148" s="46"/>
      <c r="G148" s="46"/>
      <c r="H148" s="46"/>
      <c r="I148" s="46"/>
      <c r="J148" s="48"/>
    </row>
    <row r="149">
      <c r="A149" s="37" t="s">
        <v>240</v>
      </c>
      <c r="B149" s="37">
        <v>48</v>
      </c>
      <c r="C149" s="38" t="s">
        <v>2516</v>
      </c>
      <c r="D149" s="37" t="s">
        <v>245</v>
      </c>
      <c r="E149" s="39" t="s">
        <v>2517</v>
      </c>
      <c r="F149" s="40" t="s">
        <v>243</v>
      </c>
      <c r="G149" s="41">
        <v>2</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135">
      <c r="A151" s="37" t="s">
        <v>248</v>
      </c>
      <c r="B151" s="45"/>
      <c r="C151" s="46"/>
      <c r="D151" s="46"/>
      <c r="E151" s="39" t="s">
        <v>2519</v>
      </c>
      <c r="F151" s="46"/>
      <c r="G151" s="46"/>
      <c r="H151" s="46"/>
      <c r="I151" s="46"/>
      <c r="J151" s="48"/>
    </row>
    <row r="152">
      <c r="A152" s="31" t="s">
        <v>237</v>
      </c>
      <c r="B152" s="32"/>
      <c r="C152" s="33" t="s">
        <v>1213</v>
      </c>
      <c r="D152" s="34"/>
      <c r="E152" s="31" t="s">
        <v>2733</v>
      </c>
      <c r="F152" s="34"/>
      <c r="G152" s="34"/>
      <c r="H152" s="34"/>
      <c r="I152" s="35">
        <f>SUMIFS(I153:I196,A153:A196,"P")</f>
        <v>0</v>
      </c>
      <c r="J152" s="36"/>
    </row>
    <row r="153" ht="30">
      <c r="A153" s="37" t="s">
        <v>240</v>
      </c>
      <c r="B153" s="37">
        <v>37</v>
      </c>
      <c r="C153" s="38" t="s">
        <v>2734</v>
      </c>
      <c r="D153" s="37" t="s">
        <v>238</v>
      </c>
      <c r="E153" s="39" t="s">
        <v>2735</v>
      </c>
      <c r="F153" s="40" t="s">
        <v>354</v>
      </c>
      <c r="G153" s="41">
        <v>650</v>
      </c>
      <c r="H153" s="42">
        <v>0</v>
      </c>
      <c r="I153" s="43">
        <f>ROUND(G153*H153,P4)</f>
        <v>0</v>
      </c>
      <c r="J153" s="37"/>
      <c r="O153" s="44">
        <f>I153*0.21</f>
        <v>0</v>
      </c>
      <c r="P153">
        <v>3</v>
      </c>
    </row>
    <row r="154" ht="30">
      <c r="A154" s="37" t="s">
        <v>244</v>
      </c>
      <c r="B154" s="45"/>
      <c r="C154" s="46"/>
      <c r="D154" s="46"/>
      <c r="E154" s="39" t="s">
        <v>2736</v>
      </c>
      <c r="F154" s="46"/>
      <c r="G154" s="46"/>
      <c r="H154" s="46"/>
      <c r="I154" s="46"/>
      <c r="J154" s="48"/>
    </row>
    <row r="155" ht="30">
      <c r="A155" s="37" t="s">
        <v>246</v>
      </c>
      <c r="B155" s="45"/>
      <c r="C155" s="46"/>
      <c r="D155" s="46"/>
      <c r="E155" s="49" t="s">
        <v>2737</v>
      </c>
      <c r="F155" s="46"/>
      <c r="G155" s="46"/>
      <c r="H155" s="46"/>
      <c r="I155" s="46"/>
      <c r="J155" s="48"/>
    </row>
    <row r="156" ht="90">
      <c r="A156" s="37" t="s">
        <v>248</v>
      </c>
      <c r="B156" s="45"/>
      <c r="C156" s="46"/>
      <c r="D156" s="46"/>
      <c r="E156" s="39" t="s">
        <v>2149</v>
      </c>
      <c r="F156" s="46"/>
      <c r="G156" s="46"/>
      <c r="H156" s="46"/>
      <c r="I156" s="46"/>
      <c r="J156" s="48"/>
    </row>
    <row r="157">
      <c r="A157" s="37" t="s">
        <v>240</v>
      </c>
      <c r="B157" s="37">
        <v>49</v>
      </c>
      <c r="C157" s="38" t="s">
        <v>2738</v>
      </c>
      <c r="D157" s="37" t="s">
        <v>245</v>
      </c>
      <c r="E157" s="39" t="s">
        <v>2739</v>
      </c>
      <c r="F157" s="40" t="s">
        <v>1326</v>
      </c>
      <c r="G157" s="41">
        <v>0</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60">
      <c r="A159" s="37" t="s">
        <v>246</v>
      </c>
      <c r="B159" s="45"/>
      <c r="C159" s="46"/>
      <c r="D159" s="46"/>
      <c r="E159" s="49" t="s">
        <v>2740</v>
      </c>
      <c r="F159" s="46"/>
      <c r="G159" s="46"/>
      <c r="H159" s="46"/>
      <c r="I159" s="46"/>
      <c r="J159" s="48"/>
    </row>
    <row r="160" ht="270">
      <c r="A160" s="37" t="s">
        <v>248</v>
      </c>
      <c r="B160" s="45"/>
      <c r="C160" s="46"/>
      <c r="D160" s="46"/>
      <c r="E160" s="39" t="s">
        <v>2741</v>
      </c>
      <c r="F160" s="46"/>
      <c r="G160" s="46"/>
      <c r="H160" s="46"/>
      <c r="I160" s="46"/>
      <c r="J160" s="48"/>
    </row>
    <row r="161">
      <c r="A161" s="37" t="s">
        <v>240</v>
      </c>
      <c r="B161" s="37">
        <v>39</v>
      </c>
      <c r="C161" s="38" t="s">
        <v>2742</v>
      </c>
      <c r="D161" s="37" t="s">
        <v>238</v>
      </c>
      <c r="E161" s="39" t="s">
        <v>2743</v>
      </c>
      <c r="F161" s="40" t="s">
        <v>354</v>
      </c>
      <c r="G161" s="41">
        <v>4.0999999999999996</v>
      </c>
      <c r="H161" s="42">
        <v>0</v>
      </c>
      <c r="I161" s="43">
        <f>ROUND(G161*H161,P4)</f>
        <v>0</v>
      </c>
      <c r="J161" s="37"/>
      <c r="O161" s="44">
        <f>I161*0.21</f>
        <v>0</v>
      </c>
      <c r="P161">
        <v>3</v>
      </c>
    </row>
    <row r="162">
      <c r="A162" s="37" t="s">
        <v>244</v>
      </c>
      <c r="B162" s="45"/>
      <c r="C162" s="46"/>
      <c r="D162" s="46"/>
      <c r="E162" s="39" t="s">
        <v>2744</v>
      </c>
      <c r="F162" s="46"/>
      <c r="G162" s="46"/>
      <c r="H162" s="46"/>
      <c r="I162" s="46"/>
      <c r="J162" s="48"/>
    </row>
    <row r="163" ht="30">
      <c r="A163" s="37" t="s">
        <v>246</v>
      </c>
      <c r="B163" s="45"/>
      <c r="C163" s="46"/>
      <c r="D163" s="46"/>
      <c r="E163" s="49" t="s">
        <v>2745</v>
      </c>
      <c r="F163" s="46"/>
      <c r="G163" s="46"/>
      <c r="H163" s="46"/>
      <c r="I163" s="46"/>
      <c r="J163" s="48"/>
    </row>
    <row r="164" ht="285">
      <c r="A164" s="37" t="s">
        <v>248</v>
      </c>
      <c r="B164" s="45"/>
      <c r="C164" s="46"/>
      <c r="D164" s="46"/>
      <c r="E164" s="39" t="s">
        <v>2746</v>
      </c>
      <c r="F164" s="46"/>
      <c r="G164" s="46"/>
      <c r="H164" s="46"/>
      <c r="I164" s="46"/>
      <c r="J164" s="48"/>
    </row>
    <row r="165" ht="30">
      <c r="A165" s="37" t="s">
        <v>240</v>
      </c>
      <c r="B165" s="37">
        <v>40</v>
      </c>
      <c r="C165" s="38" t="s">
        <v>2747</v>
      </c>
      <c r="D165" s="37" t="s">
        <v>238</v>
      </c>
      <c r="E165" s="39" t="s">
        <v>2748</v>
      </c>
      <c r="F165" s="40" t="s">
        <v>354</v>
      </c>
      <c r="G165" s="41">
        <v>43.600000000000001</v>
      </c>
      <c r="H165" s="42">
        <v>0</v>
      </c>
      <c r="I165" s="43">
        <f>ROUND(G165*H165,P4)</f>
        <v>0</v>
      </c>
      <c r="J165" s="37"/>
      <c r="O165" s="44">
        <f>I165*0.21</f>
        <v>0</v>
      </c>
      <c r="P165">
        <v>3</v>
      </c>
    </row>
    <row r="166">
      <c r="A166" s="37" t="s">
        <v>244</v>
      </c>
      <c r="B166" s="45"/>
      <c r="C166" s="46"/>
      <c r="D166" s="46"/>
      <c r="E166" s="39" t="s">
        <v>2688</v>
      </c>
      <c r="F166" s="46"/>
      <c r="G166" s="46"/>
      <c r="H166" s="46"/>
      <c r="I166" s="46"/>
      <c r="J166" s="48"/>
    </row>
    <row r="167" ht="30">
      <c r="A167" s="37" t="s">
        <v>246</v>
      </c>
      <c r="B167" s="45"/>
      <c r="C167" s="46"/>
      <c r="D167" s="46"/>
      <c r="E167" s="49" t="s">
        <v>2749</v>
      </c>
      <c r="F167" s="46"/>
      <c r="G167" s="46"/>
      <c r="H167" s="46"/>
      <c r="I167" s="46"/>
      <c r="J167" s="48"/>
    </row>
    <row r="168" ht="105">
      <c r="A168" s="37" t="s">
        <v>248</v>
      </c>
      <c r="B168" s="45"/>
      <c r="C168" s="46"/>
      <c r="D168" s="46"/>
      <c r="E168" s="39" t="s">
        <v>2750</v>
      </c>
      <c r="F168" s="46"/>
      <c r="G168" s="46"/>
      <c r="H168" s="46"/>
      <c r="I168" s="46"/>
      <c r="J168" s="48"/>
    </row>
    <row r="169" ht="30">
      <c r="A169" s="37" t="s">
        <v>240</v>
      </c>
      <c r="B169" s="37">
        <v>41</v>
      </c>
      <c r="C169" s="38" t="s">
        <v>2751</v>
      </c>
      <c r="D169" s="37" t="s">
        <v>238</v>
      </c>
      <c r="E169" s="39" t="s">
        <v>2752</v>
      </c>
      <c r="F169" s="40" t="s">
        <v>354</v>
      </c>
      <c r="G169" s="41">
        <v>210</v>
      </c>
      <c r="H169" s="42">
        <v>0</v>
      </c>
      <c r="I169" s="43">
        <f>ROUND(G169*H169,P4)</f>
        <v>0</v>
      </c>
      <c r="J169" s="37"/>
      <c r="O169" s="44">
        <f>I169*0.21</f>
        <v>0</v>
      </c>
      <c r="P169">
        <v>3</v>
      </c>
    </row>
    <row r="170">
      <c r="A170" s="37" t="s">
        <v>244</v>
      </c>
      <c r="B170" s="45"/>
      <c r="C170" s="46"/>
      <c r="D170" s="46"/>
      <c r="E170" s="39" t="s">
        <v>2753</v>
      </c>
      <c r="F170" s="46"/>
      <c r="G170" s="46"/>
      <c r="H170" s="46"/>
      <c r="I170" s="46"/>
      <c r="J170" s="48"/>
    </row>
    <row r="171" ht="30">
      <c r="A171" s="37" t="s">
        <v>246</v>
      </c>
      <c r="B171" s="45"/>
      <c r="C171" s="46"/>
      <c r="D171" s="46"/>
      <c r="E171" s="49" t="s">
        <v>2754</v>
      </c>
      <c r="F171" s="46"/>
      <c r="G171" s="46"/>
      <c r="H171" s="46"/>
      <c r="I171" s="46"/>
      <c r="J171" s="48"/>
    </row>
    <row r="172" ht="165">
      <c r="A172" s="37" t="s">
        <v>248</v>
      </c>
      <c r="B172" s="45"/>
      <c r="C172" s="46"/>
      <c r="D172" s="46"/>
      <c r="E172" s="39" t="s">
        <v>2153</v>
      </c>
      <c r="F172" s="46"/>
      <c r="G172" s="46"/>
      <c r="H172" s="46"/>
      <c r="I172" s="46"/>
      <c r="J172" s="48"/>
    </row>
    <row r="173">
      <c r="A173" s="37" t="s">
        <v>240</v>
      </c>
      <c r="B173" s="37">
        <v>42</v>
      </c>
      <c r="C173" s="38" t="s">
        <v>2755</v>
      </c>
      <c r="D173" s="37" t="s">
        <v>238</v>
      </c>
      <c r="E173" s="39" t="s">
        <v>2756</v>
      </c>
      <c r="F173" s="40" t="s">
        <v>339</v>
      </c>
      <c r="G173" s="41">
        <v>16.800000000000001</v>
      </c>
      <c r="H173" s="42">
        <v>0</v>
      </c>
      <c r="I173" s="43">
        <f>ROUND(G173*H173,P4)</f>
        <v>0</v>
      </c>
      <c r="J173" s="37"/>
      <c r="O173" s="44">
        <f>I173*0.21</f>
        <v>0</v>
      </c>
      <c r="P173">
        <v>3</v>
      </c>
    </row>
    <row r="174">
      <c r="A174" s="37" t="s">
        <v>244</v>
      </c>
      <c r="B174" s="45"/>
      <c r="C174" s="46"/>
      <c r="D174" s="46"/>
      <c r="E174" s="39" t="s">
        <v>2757</v>
      </c>
      <c r="F174" s="46"/>
      <c r="G174" s="46"/>
      <c r="H174" s="46"/>
      <c r="I174" s="46"/>
      <c r="J174" s="48"/>
    </row>
    <row r="175" ht="30">
      <c r="A175" s="37" t="s">
        <v>246</v>
      </c>
      <c r="B175" s="45"/>
      <c r="C175" s="46"/>
      <c r="D175" s="46"/>
      <c r="E175" s="49" t="s">
        <v>2758</v>
      </c>
      <c r="F175" s="46"/>
      <c r="G175" s="46"/>
      <c r="H175" s="46"/>
      <c r="I175" s="46"/>
      <c r="J175" s="48"/>
    </row>
    <row r="176" ht="409.5">
      <c r="A176" s="37" t="s">
        <v>248</v>
      </c>
      <c r="B176" s="45"/>
      <c r="C176" s="46"/>
      <c r="D176" s="46"/>
      <c r="E176" s="39" t="s">
        <v>2759</v>
      </c>
      <c r="F176" s="46"/>
      <c r="G176" s="46"/>
      <c r="H176" s="46"/>
      <c r="I176" s="46"/>
      <c r="J176" s="48"/>
    </row>
    <row r="177">
      <c r="A177" s="37" t="s">
        <v>240</v>
      </c>
      <c r="B177" s="37">
        <v>43</v>
      </c>
      <c r="C177" s="38" t="s">
        <v>2760</v>
      </c>
      <c r="D177" s="37" t="s">
        <v>238</v>
      </c>
      <c r="E177" s="39" t="s">
        <v>2761</v>
      </c>
      <c r="F177" s="40" t="s">
        <v>339</v>
      </c>
      <c r="G177" s="41">
        <v>19.359999999999999</v>
      </c>
      <c r="H177" s="42">
        <v>0</v>
      </c>
      <c r="I177" s="43">
        <f>ROUND(G177*H177,P4)</f>
        <v>0</v>
      </c>
      <c r="J177" s="37"/>
      <c r="O177" s="44">
        <f>I177*0.21</f>
        <v>0</v>
      </c>
      <c r="P177">
        <v>3</v>
      </c>
    </row>
    <row r="178">
      <c r="A178" s="37" t="s">
        <v>244</v>
      </c>
      <c r="B178" s="45"/>
      <c r="C178" s="46"/>
      <c r="D178" s="46"/>
      <c r="E178" s="39" t="s">
        <v>2762</v>
      </c>
      <c r="F178" s="46"/>
      <c r="G178" s="46"/>
      <c r="H178" s="46"/>
      <c r="I178" s="46"/>
      <c r="J178" s="48"/>
    </row>
    <row r="179" ht="30">
      <c r="A179" s="37" t="s">
        <v>246</v>
      </c>
      <c r="B179" s="45"/>
      <c r="C179" s="46"/>
      <c r="D179" s="46"/>
      <c r="E179" s="49" t="s">
        <v>2613</v>
      </c>
      <c r="F179" s="46"/>
      <c r="G179" s="46"/>
      <c r="H179" s="46"/>
      <c r="I179" s="46"/>
      <c r="J179" s="48"/>
    </row>
    <row r="180" ht="150">
      <c r="A180" s="37" t="s">
        <v>248</v>
      </c>
      <c r="B180" s="45"/>
      <c r="C180" s="46"/>
      <c r="D180" s="46"/>
      <c r="E180" s="39" t="s">
        <v>2763</v>
      </c>
      <c r="F180" s="46"/>
      <c r="G180" s="46"/>
      <c r="H180" s="46"/>
      <c r="I180" s="46"/>
      <c r="J180" s="48"/>
    </row>
    <row r="181">
      <c r="A181" s="37" t="s">
        <v>240</v>
      </c>
      <c r="B181" s="37">
        <v>44</v>
      </c>
      <c r="C181" s="38" t="s">
        <v>2764</v>
      </c>
      <c r="D181" s="37" t="s">
        <v>238</v>
      </c>
      <c r="E181" s="39" t="s">
        <v>2765</v>
      </c>
      <c r="F181" s="40" t="s">
        <v>354</v>
      </c>
      <c r="G181" s="41">
        <v>193</v>
      </c>
      <c r="H181" s="42">
        <v>0</v>
      </c>
      <c r="I181" s="43">
        <f>ROUND(G181*H181,P4)</f>
        <v>0</v>
      </c>
      <c r="J181" s="37"/>
      <c r="O181" s="44">
        <f>I181*0.21</f>
        <v>0</v>
      </c>
      <c r="P181">
        <v>3</v>
      </c>
    </row>
    <row r="182">
      <c r="A182" s="37" t="s">
        <v>244</v>
      </c>
      <c r="B182" s="45"/>
      <c r="C182" s="46"/>
      <c r="D182" s="46"/>
      <c r="E182" s="39" t="s">
        <v>2766</v>
      </c>
      <c r="F182" s="46"/>
      <c r="G182" s="46"/>
      <c r="H182" s="46"/>
      <c r="I182" s="46"/>
      <c r="J182" s="48"/>
    </row>
    <row r="183" ht="30">
      <c r="A183" s="37" t="s">
        <v>246</v>
      </c>
      <c r="B183" s="45"/>
      <c r="C183" s="46"/>
      <c r="D183" s="46"/>
      <c r="E183" s="49" t="s">
        <v>2767</v>
      </c>
      <c r="F183" s="46"/>
      <c r="G183" s="46"/>
      <c r="H183" s="46"/>
      <c r="I183" s="46"/>
      <c r="J183" s="48"/>
    </row>
    <row r="184" ht="135">
      <c r="A184" s="37" t="s">
        <v>248</v>
      </c>
      <c r="B184" s="45"/>
      <c r="C184" s="46"/>
      <c r="D184" s="46"/>
      <c r="E184" s="39" t="s">
        <v>2768</v>
      </c>
      <c r="F184" s="46"/>
      <c r="G184" s="46"/>
      <c r="H184" s="46"/>
      <c r="I184" s="46"/>
      <c r="J184" s="48"/>
    </row>
    <row r="185">
      <c r="A185" s="37" t="s">
        <v>240</v>
      </c>
      <c r="B185" s="37">
        <v>45</v>
      </c>
      <c r="C185" s="38" t="s">
        <v>2769</v>
      </c>
      <c r="D185" s="37" t="s">
        <v>238</v>
      </c>
      <c r="E185" s="39" t="s">
        <v>2770</v>
      </c>
      <c r="F185" s="40" t="s">
        <v>354</v>
      </c>
      <c r="G185" s="41">
        <v>280</v>
      </c>
      <c r="H185" s="42">
        <v>0</v>
      </c>
      <c r="I185" s="43">
        <f>ROUND(G185*H185,P4)</f>
        <v>0</v>
      </c>
      <c r="J185" s="37"/>
      <c r="O185" s="44">
        <f>I185*0.21</f>
        <v>0</v>
      </c>
      <c r="P185">
        <v>3</v>
      </c>
    </row>
    <row r="186">
      <c r="A186" s="37" t="s">
        <v>244</v>
      </c>
      <c r="B186" s="45"/>
      <c r="C186" s="46"/>
      <c r="D186" s="46"/>
      <c r="E186" s="39" t="s">
        <v>2688</v>
      </c>
      <c r="F186" s="46"/>
      <c r="G186" s="46"/>
      <c r="H186" s="46"/>
      <c r="I186" s="46"/>
      <c r="J186" s="48"/>
    </row>
    <row r="187" ht="30">
      <c r="A187" s="37" t="s">
        <v>246</v>
      </c>
      <c r="B187" s="45"/>
      <c r="C187" s="46"/>
      <c r="D187" s="46"/>
      <c r="E187" s="49" t="s">
        <v>2771</v>
      </c>
      <c r="F187" s="46"/>
      <c r="G187" s="46"/>
      <c r="H187" s="46"/>
      <c r="I187" s="46"/>
      <c r="J187" s="48"/>
    </row>
    <row r="188" ht="345">
      <c r="A188" s="37" t="s">
        <v>248</v>
      </c>
      <c r="B188" s="45"/>
      <c r="C188" s="46"/>
      <c r="D188" s="46"/>
      <c r="E188" s="39" t="s">
        <v>2772</v>
      </c>
      <c r="F188" s="46"/>
      <c r="G188" s="46"/>
      <c r="H188" s="46"/>
      <c r="I188" s="46"/>
      <c r="J188" s="48"/>
    </row>
    <row r="189">
      <c r="A189" s="37" t="s">
        <v>240</v>
      </c>
      <c r="B189" s="37">
        <v>46</v>
      </c>
      <c r="C189" s="38" t="s">
        <v>2773</v>
      </c>
      <c r="D189" s="37" t="s">
        <v>238</v>
      </c>
      <c r="E189" s="39" t="s">
        <v>2774</v>
      </c>
      <c r="F189" s="40" t="s">
        <v>354</v>
      </c>
      <c r="G189" s="41">
        <v>24</v>
      </c>
      <c r="H189" s="42">
        <v>0</v>
      </c>
      <c r="I189" s="43">
        <f>ROUND(G189*H189,P4)</f>
        <v>0</v>
      </c>
      <c r="J189" s="37"/>
      <c r="O189" s="44">
        <f>I189*0.21</f>
        <v>0</v>
      </c>
      <c r="P189">
        <v>3</v>
      </c>
    </row>
    <row r="190">
      <c r="A190" s="37" t="s">
        <v>244</v>
      </c>
      <c r="B190" s="45"/>
      <c r="C190" s="46"/>
      <c r="D190" s="46"/>
      <c r="E190" s="39" t="s">
        <v>2661</v>
      </c>
      <c r="F190" s="46"/>
      <c r="G190" s="46"/>
      <c r="H190" s="46"/>
      <c r="I190" s="46"/>
      <c r="J190" s="48"/>
    </row>
    <row r="191" ht="30">
      <c r="A191" s="37" t="s">
        <v>246</v>
      </c>
      <c r="B191" s="45"/>
      <c r="C191" s="46"/>
      <c r="D191" s="46"/>
      <c r="E191" s="49" t="s">
        <v>2775</v>
      </c>
      <c r="F191" s="46"/>
      <c r="G191" s="46"/>
      <c r="H191" s="46"/>
      <c r="I191" s="46"/>
      <c r="J191" s="48"/>
    </row>
    <row r="192" ht="135">
      <c r="A192" s="37" t="s">
        <v>248</v>
      </c>
      <c r="B192" s="45"/>
      <c r="C192" s="46"/>
      <c r="D192" s="46"/>
      <c r="E192" s="39" t="s">
        <v>2776</v>
      </c>
      <c r="F192" s="46"/>
      <c r="G192" s="46"/>
      <c r="H192" s="46"/>
      <c r="I192" s="46"/>
      <c r="J192" s="48"/>
    </row>
    <row r="193">
      <c r="A193" s="37" t="s">
        <v>240</v>
      </c>
      <c r="B193" s="37">
        <v>47</v>
      </c>
      <c r="C193" s="38" t="s">
        <v>2777</v>
      </c>
      <c r="D193" s="37" t="s">
        <v>238</v>
      </c>
      <c r="E193" s="39" t="s">
        <v>2778</v>
      </c>
      <c r="F193" s="40" t="s">
        <v>354</v>
      </c>
      <c r="G193" s="41">
        <v>408</v>
      </c>
      <c r="H193" s="42">
        <v>0</v>
      </c>
      <c r="I193" s="43">
        <f>ROUND(G193*H193,P4)</f>
        <v>0</v>
      </c>
      <c r="J193" s="37"/>
      <c r="O193" s="44">
        <f>I193*0.21</f>
        <v>0</v>
      </c>
      <c r="P193">
        <v>3</v>
      </c>
    </row>
    <row r="194">
      <c r="A194" s="37" t="s">
        <v>244</v>
      </c>
      <c r="B194" s="45"/>
      <c r="C194" s="46"/>
      <c r="D194" s="46"/>
      <c r="E194" s="39" t="s">
        <v>2762</v>
      </c>
      <c r="F194" s="46"/>
      <c r="G194" s="46"/>
      <c r="H194" s="46"/>
      <c r="I194" s="46"/>
      <c r="J194" s="48"/>
    </row>
    <row r="195" ht="30">
      <c r="A195" s="37" t="s">
        <v>246</v>
      </c>
      <c r="B195" s="45"/>
      <c r="C195" s="46"/>
      <c r="D195" s="46"/>
      <c r="E195" s="49" t="s">
        <v>2779</v>
      </c>
      <c r="F195" s="46"/>
      <c r="G195" s="46"/>
      <c r="H195" s="46"/>
      <c r="I195" s="46"/>
      <c r="J195" s="48"/>
    </row>
    <row r="196" ht="210">
      <c r="A196" s="37" t="s">
        <v>248</v>
      </c>
      <c r="B196" s="50"/>
      <c r="C196" s="51"/>
      <c r="D196" s="51"/>
      <c r="E196" s="39" t="s">
        <v>2780</v>
      </c>
      <c r="F196" s="51"/>
      <c r="G196" s="51"/>
      <c r="H196" s="51"/>
      <c r="I196" s="51"/>
      <c r="J196" s="52"/>
    </row>
  </sheetData>
  <sheetProtection sheet="1" objects="1" scenarios="1" spinCount="100000" saltValue="ssiGkQs3F9ExfoHTWkQ0qIAFfoiewkzLvjbeI6zByEcrVgi/VJtPkSkKC0POfry4tdINEzfjFUyshgdM4pz/hA==" hashValue="WxVh/vtmSStNaEdfDihoazteRBQ+ZW290Q+cDw9k2/3j5Kahnaq8W1Wmk/uZ6BekPmwTCcDxuu99gwPD9/L0V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335</v>
      </c>
      <c r="I3" s="25">
        <f>SUMIFS(I9:I199,A9:A199,"SD")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335</v>
      </c>
      <c r="D5" s="22"/>
      <c r="E5" s="23" t="s">
        <v>16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SUMIFS(I10:I81,A10:A81,"P")</f>
        <v>0</v>
      </c>
      <c r="J9" s="36"/>
    </row>
    <row r="10">
      <c r="A10" s="37" t="s">
        <v>240</v>
      </c>
      <c r="B10" s="37">
        <v>1</v>
      </c>
      <c r="C10" s="38" t="s">
        <v>337</v>
      </c>
      <c r="D10" s="37" t="s">
        <v>238</v>
      </c>
      <c r="E10" s="39" t="s">
        <v>338</v>
      </c>
      <c r="F10" s="40" t="s">
        <v>339</v>
      </c>
      <c r="G10" s="41">
        <v>6</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271</v>
      </c>
      <c r="F12" s="46"/>
      <c r="G12" s="46"/>
      <c r="H12" s="46"/>
      <c r="I12" s="46"/>
      <c r="J12" s="48"/>
    </row>
    <row r="13" ht="409.5">
      <c r="A13" s="37" t="s">
        <v>248</v>
      </c>
      <c r="B13" s="45"/>
      <c r="C13" s="46"/>
      <c r="D13" s="46"/>
      <c r="E13" s="39" t="s">
        <v>340</v>
      </c>
      <c r="F13" s="46"/>
      <c r="G13" s="46"/>
      <c r="H13" s="46"/>
      <c r="I13" s="46"/>
      <c r="J13" s="48"/>
    </row>
    <row r="14">
      <c r="A14" s="37" t="s">
        <v>240</v>
      </c>
      <c r="B14" s="37">
        <v>2</v>
      </c>
      <c r="C14" s="38" t="s">
        <v>341</v>
      </c>
      <c r="D14" s="37" t="s">
        <v>238</v>
      </c>
      <c r="E14" s="39" t="s">
        <v>342</v>
      </c>
      <c r="F14" s="40" t="s">
        <v>339</v>
      </c>
      <c r="G14" s="41">
        <v>21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343</v>
      </c>
      <c r="F16" s="46"/>
      <c r="G16" s="46"/>
      <c r="H16" s="46"/>
      <c r="I16" s="46"/>
      <c r="J16" s="48"/>
    </row>
    <row r="17" ht="409.5">
      <c r="A17" s="37" t="s">
        <v>248</v>
      </c>
      <c r="B17" s="45"/>
      <c r="C17" s="46"/>
      <c r="D17" s="46"/>
      <c r="E17" s="39" t="s">
        <v>340</v>
      </c>
      <c r="F17" s="46"/>
      <c r="G17" s="46"/>
      <c r="H17" s="46"/>
      <c r="I17" s="46"/>
      <c r="J17" s="48"/>
    </row>
    <row r="18">
      <c r="A18" s="37" t="s">
        <v>240</v>
      </c>
      <c r="B18" s="37">
        <v>3</v>
      </c>
      <c r="C18" s="38" t="s">
        <v>344</v>
      </c>
      <c r="D18" s="37" t="s">
        <v>238</v>
      </c>
      <c r="E18" s="39" t="s">
        <v>345</v>
      </c>
      <c r="F18" s="40" t="s">
        <v>339</v>
      </c>
      <c r="G18" s="41">
        <v>27</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346</v>
      </c>
      <c r="F20" s="46"/>
      <c r="G20" s="46"/>
      <c r="H20" s="46"/>
      <c r="I20" s="46"/>
      <c r="J20" s="48"/>
    </row>
    <row r="21" ht="330">
      <c r="A21" s="37" t="s">
        <v>248</v>
      </c>
      <c r="B21" s="45"/>
      <c r="C21" s="46"/>
      <c r="D21" s="46"/>
      <c r="E21" s="39" t="s">
        <v>347</v>
      </c>
      <c r="F21" s="46"/>
      <c r="G21" s="46"/>
      <c r="H21" s="46"/>
      <c r="I21" s="46"/>
      <c r="J21" s="48"/>
    </row>
    <row r="22">
      <c r="A22" s="37" t="s">
        <v>240</v>
      </c>
      <c r="B22" s="37">
        <v>4</v>
      </c>
      <c r="C22" s="38" t="s">
        <v>348</v>
      </c>
      <c r="D22" s="37" t="s">
        <v>238</v>
      </c>
      <c r="E22" s="39" t="s">
        <v>349</v>
      </c>
      <c r="F22" s="40" t="s">
        <v>243</v>
      </c>
      <c r="G22" s="41">
        <v>3</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350</v>
      </c>
      <c r="F24" s="46"/>
      <c r="G24" s="46"/>
      <c r="H24" s="46"/>
      <c r="I24" s="46"/>
      <c r="J24" s="48"/>
    </row>
    <row r="25" ht="90">
      <c r="A25" s="37" t="s">
        <v>248</v>
      </c>
      <c r="B25" s="45"/>
      <c r="C25" s="46"/>
      <c r="D25" s="46"/>
      <c r="E25" s="39" t="s">
        <v>351</v>
      </c>
      <c r="F25" s="46"/>
      <c r="G25" s="46"/>
      <c r="H25" s="46"/>
      <c r="I25" s="46"/>
      <c r="J25" s="48"/>
    </row>
    <row r="26">
      <c r="A26" s="37" t="s">
        <v>240</v>
      </c>
      <c r="B26" s="37">
        <v>5</v>
      </c>
      <c r="C26" s="38" t="s">
        <v>352</v>
      </c>
      <c r="D26" s="37" t="s">
        <v>238</v>
      </c>
      <c r="E26" s="39" t="s">
        <v>353</v>
      </c>
      <c r="F26" s="40" t="s">
        <v>354</v>
      </c>
      <c r="G26" s="41">
        <v>52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355</v>
      </c>
      <c r="F28" s="46"/>
      <c r="G28" s="46"/>
      <c r="H28" s="46"/>
      <c r="I28" s="46"/>
      <c r="J28" s="48"/>
    </row>
    <row r="29" ht="90">
      <c r="A29" s="37" t="s">
        <v>248</v>
      </c>
      <c r="B29" s="45"/>
      <c r="C29" s="46"/>
      <c r="D29" s="46"/>
      <c r="E29" s="39" t="s">
        <v>356</v>
      </c>
      <c r="F29" s="46"/>
      <c r="G29" s="46"/>
      <c r="H29" s="46"/>
      <c r="I29" s="46"/>
      <c r="J29" s="48"/>
    </row>
    <row r="30">
      <c r="A30" s="37" t="s">
        <v>240</v>
      </c>
      <c r="B30" s="37">
        <v>6</v>
      </c>
      <c r="C30" s="38" t="s">
        <v>357</v>
      </c>
      <c r="D30" s="37" t="s">
        <v>238</v>
      </c>
      <c r="E30" s="39" t="s">
        <v>358</v>
      </c>
      <c r="F30" s="40" t="s">
        <v>354</v>
      </c>
      <c r="G30" s="41">
        <v>8</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359</v>
      </c>
      <c r="F32" s="46"/>
      <c r="G32" s="46"/>
      <c r="H32" s="46"/>
      <c r="I32" s="46"/>
      <c r="J32" s="48"/>
    </row>
    <row r="33" ht="90">
      <c r="A33" s="37" t="s">
        <v>248</v>
      </c>
      <c r="B33" s="45"/>
      <c r="C33" s="46"/>
      <c r="D33" s="46"/>
      <c r="E33" s="39" t="s">
        <v>356</v>
      </c>
      <c r="F33" s="46"/>
      <c r="G33" s="46"/>
      <c r="H33" s="46"/>
      <c r="I33" s="46"/>
      <c r="J33" s="48"/>
    </row>
    <row r="34">
      <c r="A34" s="37" t="s">
        <v>240</v>
      </c>
      <c r="B34" s="37">
        <v>7</v>
      </c>
      <c r="C34" s="38" t="s">
        <v>360</v>
      </c>
      <c r="D34" s="37" t="s">
        <v>238</v>
      </c>
      <c r="E34" s="39" t="s">
        <v>361</v>
      </c>
      <c r="F34" s="40" t="s">
        <v>354</v>
      </c>
      <c r="G34" s="41">
        <v>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359</v>
      </c>
      <c r="F36" s="46"/>
      <c r="G36" s="46"/>
      <c r="H36" s="46"/>
      <c r="I36" s="46"/>
      <c r="J36" s="48"/>
    </row>
    <row r="37" ht="105">
      <c r="A37" s="37" t="s">
        <v>248</v>
      </c>
      <c r="B37" s="45"/>
      <c r="C37" s="46"/>
      <c r="D37" s="46"/>
      <c r="E37" s="39" t="s">
        <v>362</v>
      </c>
      <c r="F37" s="46"/>
      <c r="G37" s="46"/>
      <c r="H37" s="46"/>
      <c r="I37" s="46"/>
      <c r="J37" s="48"/>
    </row>
    <row r="38">
      <c r="A38" s="37" t="s">
        <v>240</v>
      </c>
      <c r="B38" s="37">
        <v>8</v>
      </c>
      <c r="C38" s="38" t="s">
        <v>250</v>
      </c>
      <c r="D38" s="37" t="s">
        <v>238</v>
      </c>
      <c r="E38" s="39" t="s">
        <v>251</v>
      </c>
      <c r="F38" s="40" t="s">
        <v>252</v>
      </c>
      <c r="G38" s="41">
        <v>4</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253</v>
      </c>
      <c r="F40" s="46"/>
      <c r="G40" s="46"/>
      <c r="H40" s="46"/>
      <c r="I40" s="46"/>
      <c r="J40" s="48"/>
    </row>
    <row r="41" ht="90">
      <c r="A41" s="37" t="s">
        <v>248</v>
      </c>
      <c r="B41" s="45"/>
      <c r="C41" s="46"/>
      <c r="D41" s="46"/>
      <c r="E41" s="39" t="s">
        <v>254</v>
      </c>
      <c r="F41" s="46"/>
      <c r="G41" s="46"/>
      <c r="H41" s="46"/>
      <c r="I41" s="46"/>
      <c r="J41" s="48"/>
    </row>
    <row r="42">
      <c r="A42" s="37" t="s">
        <v>240</v>
      </c>
      <c r="B42" s="37">
        <v>9</v>
      </c>
      <c r="C42" s="38" t="s">
        <v>255</v>
      </c>
      <c r="D42" s="37" t="s">
        <v>238</v>
      </c>
      <c r="E42" s="39" t="s">
        <v>256</v>
      </c>
      <c r="F42" s="40" t="s">
        <v>252</v>
      </c>
      <c r="G42" s="41">
        <v>18</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363</v>
      </c>
      <c r="F44" s="46"/>
      <c r="G44" s="46"/>
      <c r="H44" s="46"/>
      <c r="I44" s="46"/>
      <c r="J44" s="48"/>
    </row>
    <row r="45" ht="90">
      <c r="A45" s="37" t="s">
        <v>248</v>
      </c>
      <c r="B45" s="45"/>
      <c r="C45" s="46"/>
      <c r="D45" s="46"/>
      <c r="E45" s="39" t="s">
        <v>254</v>
      </c>
      <c r="F45" s="46"/>
      <c r="G45" s="46"/>
      <c r="H45" s="46"/>
      <c r="I45" s="46"/>
      <c r="J45" s="48"/>
    </row>
    <row r="46">
      <c r="A46" s="37" t="s">
        <v>240</v>
      </c>
      <c r="B46" s="37">
        <v>10</v>
      </c>
      <c r="C46" s="38" t="s">
        <v>257</v>
      </c>
      <c r="D46" s="37" t="s">
        <v>238</v>
      </c>
      <c r="E46" s="39" t="s">
        <v>258</v>
      </c>
      <c r="F46" s="40" t="s">
        <v>252</v>
      </c>
      <c r="G46" s="41">
        <v>4</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253</v>
      </c>
      <c r="F48" s="46"/>
      <c r="G48" s="46"/>
      <c r="H48" s="46"/>
      <c r="I48" s="46"/>
      <c r="J48" s="48"/>
    </row>
    <row r="49" ht="240">
      <c r="A49" s="37" t="s">
        <v>248</v>
      </c>
      <c r="B49" s="45"/>
      <c r="C49" s="46"/>
      <c r="D49" s="46"/>
      <c r="E49" s="39" t="s">
        <v>259</v>
      </c>
      <c r="F49" s="46"/>
      <c r="G49" s="46"/>
      <c r="H49" s="46"/>
      <c r="I49" s="46"/>
      <c r="J49" s="48"/>
    </row>
    <row r="50">
      <c r="A50" s="37" t="s">
        <v>240</v>
      </c>
      <c r="B50" s="37">
        <v>11</v>
      </c>
      <c r="C50" s="38" t="s">
        <v>260</v>
      </c>
      <c r="D50" s="37" t="s">
        <v>238</v>
      </c>
      <c r="E50" s="39" t="s">
        <v>261</v>
      </c>
      <c r="F50" s="40" t="s">
        <v>252</v>
      </c>
      <c r="G50" s="41">
        <v>18</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363</v>
      </c>
      <c r="F52" s="46"/>
      <c r="G52" s="46"/>
      <c r="H52" s="46"/>
      <c r="I52" s="46"/>
      <c r="J52" s="48"/>
    </row>
    <row r="53" ht="240">
      <c r="A53" s="37" t="s">
        <v>248</v>
      </c>
      <c r="B53" s="45"/>
      <c r="C53" s="46"/>
      <c r="D53" s="46"/>
      <c r="E53" s="39" t="s">
        <v>259</v>
      </c>
      <c r="F53" s="46"/>
      <c r="G53" s="46"/>
      <c r="H53" s="46"/>
      <c r="I53" s="46"/>
      <c r="J53" s="48"/>
    </row>
    <row r="54" ht="30">
      <c r="A54" s="37" t="s">
        <v>240</v>
      </c>
      <c r="B54" s="37">
        <v>12</v>
      </c>
      <c r="C54" s="38" t="s">
        <v>364</v>
      </c>
      <c r="D54" s="37" t="s">
        <v>238</v>
      </c>
      <c r="E54" s="39" t="s">
        <v>365</v>
      </c>
      <c r="F54" s="40" t="s">
        <v>243</v>
      </c>
      <c r="G54" s="41">
        <v>16</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366</v>
      </c>
      <c r="F56" s="46"/>
      <c r="G56" s="46"/>
      <c r="H56" s="46"/>
      <c r="I56" s="46"/>
      <c r="J56" s="48"/>
    </row>
    <row r="57" ht="135">
      <c r="A57" s="37" t="s">
        <v>248</v>
      </c>
      <c r="B57" s="45"/>
      <c r="C57" s="46"/>
      <c r="D57" s="46"/>
      <c r="E57" s="39" t="s">
        <v>367</v>
      </c>
      <c r="F57" s="46"/>
      <c r="G57" s="46"/>
      <c r="H57" s="46"/>
      <c r="I57" s="46"/>
      <c r="J57" s="48"/>
    </row>
    <row r="58" ht="30">
      <c r="A58" s="37" t="s">
        <v>240</v>
      </c>
      <c r="B58" s="37">
        <v>13</v>
      </c>
      <c r="C58" s="38" t="s">
        <v>368</v>
      </c>
      <c r="D58" s="37" t="s">
        <v>238</v>
      </c>
      <c r="E58" s="39" t="s">
        <v>369</v>
      </c>
      <c r="F58" s="40" t="s">
        <v>243</v>
      </c>
      <c r="G58" s="41">
        <v>2</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264</v>
      </c>
      <c r="F60" s="46"/>
      <c r="G60" s="46"/>
      <c r="H60" s="46"/>
      <c r="I60" s="46"/>
      <c r="J60" s="48"/>
    </row>
    <row r="61" ht="135">
      <c r="A61" s="37" t="s">
        <v>248</v>
      </c>
      <c r="B61" s="45"/>
      <c r="C61" s="46"/>
      <c r="D61" s="46"/>
      <c r="E61" s="39" t="s">
        <v>367</v>
      </c>
      <c r="F61" s="46"/>
      <c r="G61" s="46"/>
      <c r="H61" s="46"/>
      <c r="I61" s="46"/>
      <c r="J61" s="48"/>
    </row>
    <row r="62" ht="30">
      <c r="A62" s="37" t="s">
        <v>240</v>
      </c>
      <c r="B62" s="37">
        <v>14</v>
      </c>
      <c r="C62" s="38" t="s">
        <v>370</v>
      </c>
      <c r="D62" s="37" t="s">
        <v>238</v>
      </c>
      <c r="E62" s="39" t="s">
        <v>371</v>
      </c>
      <c r="F62" s="40" t="s">
        <v>243</v>
      </c>
      <c r="G62" s="41">
        <v>1</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247</v>
      </c>
      <c r="F64" s="46"/>
      <c r="G64" s="46"/>
      <c r="H64" s="46"/>
      <c r="I64" s="46"/>
      <c r="J64" s="48"/>
    </row>
    <row r="65" ht="165">
      <c r="A65" s="37" t="s">
        <v>248</v>
      </c>
      <c r="B65" s="45"/>
      <c r="C65" s="46"/>
      <c r="D65" s="46"/>
      <c r="E65" s="39" t="s">
        <v>372</v>
      </c>
      <c r="F65" s="46"/>
      <c r="G65" s="46"/>
      <c r="H65" s="46"/>
      <c r="I65" s="46"/>
      <c r="J65" s="48"/>
    </row>
    <row r="66">
      <c r="A66" s="37" t="s">
        <v>240</v>
      </c>
      <c r="B66" s="37">
        <v>15</v>
      </c>
      <c r="C66" s="38" t="s">
        <v>373</v>
      </c>
      <c r="D66" s="37" t="s">
        <v>238</v>
      </c>
      <c r="E66" s="39" t="s">
        <v>374</v>
      </c>
      <c r="F66" s="40" t="s">
        <v>243</v>
      </c>
      <c r="G66" s="41">
        <v>8</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359</v>
      </c>
      <c r="F68" s="46"/>
      <c r="G68" s="46"/>
      <c r="H68" s="46"/>
      <c r="I68" s="46"/>
      <c r="J68" s="48"/>
    </row>
    <row r="69" ht="120">
      <c r="A69" s="37" t="s">
        <v>248</v>
      </c>
      <c r="B69" s="45"/>
      <c r="C69" s="46"/>
      <c r="D69" s="46"/>
      <c r="E69" s="39" t="s">
        <v>375</v>
      </c>
      <c r="F69" s="46"/>
      <c r="G69" s="46"/>
      <c r="H69" s="46"/>
      <c r="I69" s="46"/>
      <c r="J69" s="48"/>
    </row>
    <row r="70">
      <c r="A70" s="37" t="s">
        <v>240</v>
      </c>
      <c r="B70" s="37">
        <v>16</v>
      </c>
      <c r="C70" s="38" t="s">
        <v>376</v>
      </c>
      <c r="D70" s="37" t="s">
        <v>238</v>
      </c>
      <c r="E70" s="39" t="s">
        <v>377</v>
      </c>
      <c r="F70" s="40" t="s">
        <v>243</v>
      </c>
      <c r="G70" s="41">
        <v>5</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378</v>
      </c>
      <c r="F72" s="46"/>
      <c r="G72" s="46"/>
      <c r="H72" s="46"/>
      <c r="I72" s="46"/>
      <c r="J72" s="48"/>
    </row>
    <row r="73" ht="150">
      <c r="A73" s="37" t="s">
        <v>248</v>
      </c>
      <c r="B73" s="45"/>
      <c r="C73" s="46"/>
      <c r="D73" s="46"/>
      <c r="E73" s="39" t="s">
        <v>379</v>
      </c>
      <c r="F73" s="46"/>
      <c r="G73" s="46"/>
      <c r="H73" s="46"/>
      <c r="I73" s="46"/>
      <c r="J73" s="48"/>
    </row>
    <row r="74">
      <c r="A74" s="37" t="s">
        <v>240</v>
      </c>
      <c r="B74" s="37">
        <v>17</v>
      </c>
      <c r="C74" s="38" t="s">
        <v>380</v>
      </c>
      <c r="D74" s="37" t="s">
        <v>238</v>
      </c>
      <c r="E74" s="39" t="s">
        <v>381</v>
      </c>
      <c r="F74" s="40" t="s">
        <v>243</v>
      </c>
      <c r="G74" s="41">
        <v>8</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359</v>
      </c>
      <c r="F76" s="46"/>
      <c r="G76" s="46"/>
      <c r="H76" s="46"/>
      <c r="I76" s="46"/>
      <c r="J76" s="48"/>
    </row>
    <row r="77" ht="150">
      <c r="A77" s="37" t="s">
        <v>248</v>
      </c>
      <c r="B77" s="45"/>
      <c r="C77" s="46"/>
      <c r="D77" s="46"/>
      <c r="E77" s="39" t="s">
        <v>382</v>
      </c>
      <c r="F77" s="46"/>
      <c r="G77" s="46"/>
      <c r="H77" s="46"/>
      <c r="I77" s="46"/>
      <c r="J77" s="48"/>
    </row>
    <row r="78">
      <c r="A78" s="37" t="s">
        <v>240</v>
      </c>
      <c r="B78" s="37">
        <v>18</v>
      </c>
      <c r="C78" s="38" t="s">
        <v>383</v>
      </c>
      <c r="D78" s="37" t="s">
        <v>238</v>
      </c>
      <c r="E78" s="39" t="s">
        <v>384</v>
      </c>
      <c r="F78" s="40" t="s">
        <v>243</v>
      </c>
      <c r="G78" s="41">
        <v>1</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247</v>
      </c>
      <c r="F80" s="46"/>
      <c r="G80" s="46"/>
      <c r="H80" s="46"/>
      <c r="I80" s="46"/>
      <c r="J80" s="48"/>
    </row>
    <row r="81" ht="150">
      <c r="A81" s="37" t="s">
        <v>248</v>
      </c>
      <c r="B81" s="45"/>
      <c r="C81" s="46"/>
      <c r="D81" s="46"/>
      <c r="E81" s="39" t="s">
        <v>382</v>
      </c>
      <c r="F81" s="46"/>
      <c r="G81" s="46"/>
      <c r="H81" s="46"/>
      <c r="I81" s="46"/>
      <c r="J81" s="48"/>
    </row>
    <row r="82">
      <c r="A82" s="31" t="s">
        <v>237</v>
      </c>
      <c r="B82" s="32"/>
      <c r="C82" s="33" t="s">
        <v>320</v>
      </c>
      <c r="D82" s="34"/>
      <c r="E82" s="31" t="s">
        <v>239</v>
      </c>
      <c r="F82" s="34"/>
      <c r="G82" s="34"/>
      <c r="H82" s="34"/>
      <c r="I82" s="35">
        <f>SUMIFS(I83:I170,A83:A170,"P")</f>
        <v>0</v>
      </c>
      <c r="J82" s="36"/>
    </row>
    <row r="83" ht="30">
      <c r="A83" s="37" t="s">
        <v>240</v>
      </c>
      <c r="B83" s="37">
        <v>19</v>
      </c>
      <c r="C83" s="38" t="s">
        <v>241</v>
      </c>
      <c r="D83" s="37" t="s">
        <v>238</v>
      </c>
      <c r="E83" s="39" t="s">
        <v>242</v>
      </c>
      <c r="F83" s="40" t="s">
        <v>243</v>
      </c>
      <c r="G83" s="41">
        <v>1</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247</v>
      </c>
      <c r="F85" s="46"/>
      <c r="G85" s="46"/>
      <c r="H85" s="46"/>
      <c r="I85" s="46"/>
      <c r="J85" s="48"/>
    </row>
    <row r="86" ht="135">
      <c r="A86" s="37" t="s">
        <v>248</v>
      </c>
      <c r="B86" s="45"/>
      <c r="C86" s="46"/>
      <c r="D86" s="46"/>
      <c r="E86" s="39" t="s">
        <v>249</v>
      </c>
      <c r="F86" s="46"/>
      <c r="G86" s="46"/>
      <c r="H86" s="46"/>
      <c r="I86" s="46"/>
      <c r="J86" s="48"/>
    </row>
    <row r="87">
      <c r="A87" s="37" t="s">
        <v>240</v>
      </c>
      <c r="B87" s="37">
        <v>20</v>
      </c>
      <c r="C87" s="38" t="s">
        <v>385</v>
      </c>
      <c r="D87" s="37" t="s">
        <v>238</v>
      </c>
      <c r="E87" s="39" t="s">
        <v>386</v>
      </c>
      <c r="F87" s="40" t="s">
        <v>243</v>
      </c>
      <c r="G87" s="41">
        <v>4</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253</v>
      </c>
      <c r="F89" s="46"/>
      <c r="G89" s="46"/>
      <c r="H89" s="46"/>
      <c r="I89" s="46"/>
      <c r="J89" s="48"/>
    </row>
    <row r="90" ht="135">
      <c r="A90" s="37" t="s">
        <v>248</v>
      </c>
      <c r="B90" s="45"/>
      <c r="C90" s="46"/>
      <c r="D90" s="46"/>
      <c r="E90" s="39" t="s">
        <v>387</v>
      </c>
      <c r="F90" s="46"/>
      <c r="G90" s="46"/>
      <c r="H90" s="46"/>
      <c r="I90" s="46"/>
      <c r="J90" s="48"/>
    </row>
    <row r="91">
      <c r="A91" s="37" t="s">
        <v>240</v>
      </c>
      <c r="B91" s="37">
        <v>21</v>
      </c>
      <c r="C91" s="38" t="s">
        <v>388</v>
      </c>
      <c r="D91" s="37" t="s">
        <v>238</v>
      </c>
      <c r="E91" s="39" t="s">
        <v>389</v>
      </c>
      <c r="F91" s="40" t="s">
        <v>243</v>
      </c>
      <c r="G91" s="41">
        <v>4</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253</v>
      </c>
      <c r="F93" s="46"/>
      <c r="G93" s="46"/>
      <c r="H93" s="46"/>
      <c r="I93" s="46"/>
      <c r="J93" s="48"/>
    </row>
    <row r="94" ht="210">
      <c r="A94" s="37" t="s">
        <v>248</v>
      </c>
      <c r="B94" s="45"/>
      <c r="C94" s="46"/>
      <c r="D94" s="46"/>
      <c r="E94" s="39" t="s">
        <v>390</v>
      </c>
      <c r="F94" s="46"/>
      <c r="G94" s="46"/>
      <c r="H94" s="46"/>
      <c r="I94" s="46"/>
      <c r="J94" s="48"/>
    </row>
    <row r="95">
      <c r="A95" s="37" t="s">
        <v>240</v>
      </c>
      <c r="B95" s="37">
        <v>22</v>
      </c>
      <c r="C95" s="38" t="s">
        <v>262</v>
      </c>
      <c r="D95" s="37" t="s">
        <v>238</v>
      </c>
      <c r="E95" s="39" t="s">
        <v>263</v>
      </c>
      <c r="F95" s="40" t="s">
        <v>243</v>
      </c>
      <c r="G95" s="41">
        <v>1</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247</v>
      </c>
      <c r="F97" s="46"/>
      <c r="G97" s="46"/>
      <c r="H97" s="46"/>
      <c r="I97" s="46"/>
      <c r="J97" s="48"/>
    </row>
    <row r="98" ht="150">
      <c r="A98" s="37" t="s">
        <v>248</v>
      </c>
      <c r="B98" s="45"/>
      <c r="C98" s="46"/>
      <c r="D98" s="46"/>
      <c r="E98" s="39" t="s">
        <v>265</v>
      </c>
      <c r="F98" s="46"/>
      <c r="G98" s="46"/>
      <c r="H98" s="46"/>
      <c r="I98" s="46"/>
      <c r="J98" s="48"/>
    </row>
    <row r="99">
      <c r="A99" s="37" t="s">
        <v>240</v>
      </c>
      <c r="B99" s="37">
        <v>23</v>
      </c>
      <c r="C99" s="38" t="s">
        <v>266</v>
      </c>
      <c r="D99" s="37" t="s">
        <v>238</v>
      </c>
      <c r="E99" s="39" t="s">
        <v>267</v>
      </c>
      <c r="F99" s="40" t="s">
        <v>243</v>
      </c>
      <c r="G99" s="41">
        <v>1</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247</v>
      </c>
      <c r="F101" s="46"/>
      <c r="G101" s="46"/>
      <c r="H101" s="46"/>
      <c r="I101" s="46"/>
      <c r="J101" s="48"/>
    </row>
    <row r="102" ht="210">
      <c r="A102" s="37" t="s">
        <v>248</v>
      </c>
      <c r="B102" s="45"/>
      <c r="C102" s="46"/>
      <c r="D102" s="46"/>
      <c r="E102" s="39" t="s">
        <v>268</v>
      </c>
      <c r="F102" s="46"/>
      <c r="G102" s="46"/>
      <c r="H102" s="46"/>
      <c r="I102" s="46"/>
      <c r="J102" s="48"/>
    </row>
    <row r="103" ht="30">
      <c r="A103" s="37" t="s">
        <v>240</v>
      </c>
      <c r="B103" s="37">
        <v>24</v>
      </c>
      <c r="C103" s="38" t="s">
        <v>391</v>
      </c>
      <c r="D103" s="37" t="s">
        <v>238</v>
      </c>
      <c r="E103" s="39" t="s">
        <v>392</v>
      </c>
      <c r="F103" s="40" t="s">
        <v>243</v>
      </c>
      <c r="G103" s="41">
        <v>2</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264</v>
      </c>
      <c r="F105" s="46"/>
      <c r="G105" s="46"/>
      <c r="H105" s="46"/>
      <c r="I105" s="46"/>
      <c r="J105" s="48"/>
    </row>
    <row r="106" ht="135">
      <c r="A106" s="37" t="s">
        <v>248</v>
      </c>
      <c r="B106" s="45"/>
      <c r="C106" s="46"/>
      <c r="D106" s="46"/>
      <c r="E106" s="39" t="s">
        <v>393</v>
      </c>
      <c r="F106" s="46"/>
      <c r="G106" s="46"/>
      <c r="H106" s="46"/>
      <c r="I106" s="46"/>
      <c r="J106" s="48"/>
    </row>
    <row r="107" ht="30">
      <c r="A107" s="37" t="s">
        <v>240</v>
      </c>
      <c r="B107" s="37">
        <v>25</v>
      </c>
      <c r="C107" s="38" t="s">
        <v>394</v>
      </c>
      <c r="D107" s="37" t="s">
        <v>238</v>
      </c>
      <c r="E107" s="39" t="s">
        <v>395</v>
      </c>
      <c r="F107" s="40" t="s">
        <v>243</v>
      </c>
      <c r="G107" s="41">
        <v>2</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c r="A109" s="37" t="s">
        <v>246</v>
      </c>
      <c r="B109" s="45"/>
      <c r="C109" s="46"/>
      <c r="D109" s="46"/>
      <c r="E109" s="49" t="s">
        <v>264</v>
      </c>
      <c r="F109" s="46"/>
      <c r="G109" s="46"/>
      <c r="H109" s="46"/>
      <c r="I109" s="46"/>
      <c r="J109" s="48"/>
    </row>
    <row r="110" ht="195">
      <c r="A110" s="37" t="s">
        <v>248</v>
      </c>
      <c r="B110" s="45"/>
      <c r="C110" s="46"/>
      <c r="D110" s="46"/>
      <c r="E110" s="39" t="s">
        <v>396</v>
      </c>
      <c r="F110" s="46"/>
      <c r="G110" s="46"/>
      <c r="H110" s="46"/>
      <c r="I110" s="46"/>
      <c r="J110" s="48"/>
    </row>
    <row r="111" ht="30">
      <c r="A111" s="37" t="s">
        <v>240</v>
      </c>
      <c r="B111" s="37">
        <v>26</v>
      </c>
      <c r="C111" s="38" t="s">
        <v>269</v>
      </c>
      <c r="D111" s="37" t="s">
        <v>238</v>
      </c>
      <c r="E111" s="39" t="s">
        <v>270</v>
      </c>
      <c r="F111" s="40" t="s">
        <v>243</v>
      </c>
      <c r="G111" s="41">
        <v>6</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271</v>
      </c>
      <c r="F113" s="46"/>
      <c r="G113" s="46"/>
      <c r="H113" s="46"/>
      <c r="I113" s="46"/>
      <c r="J113" s="48"/>
    </row>
    <row r="114" ht="135">
      <c r="A114" s="37" t="s">
        <v>248</v>
      </c>
      <c r="B114" s="45"/>
      <c r="C114" s="46"/>
      <c r="D114" s="46"/>
      <c r="E114" s="39" t="s">
        <v>272</v>
      </c>
      <c r="F114" s="46"/>
      <c r="G114" s="46"/>
      <c r="H114" s="46"/>
      <c r="I114" s="46"/>
      <c r="J114" s="48"/>
    </row>
    <row r="115" ht="30">
      <c r="A115" s="37" t="s">
        <v>240</v>
      </c>
      <c r="B115" s="37">
        <v>27</v>
      </c>
      <c r="C115" s="38" t="s">
        <v>273</v>
      </c>
      <c r="D115" s="37" t="s">
        <v>238</v>
      </c>
      <c r="E115" s="39" t="s">
        <v>274</v>
      </c>
      <c r="F115" s="40" t="s">
        <v>243</v>
      </c>
      <c r="G115" s="41">
        <v>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c r="A117" s="37" t="s">
        <v>246</v>
      </c>
      <c r="B117" s="45"/>
      <c r="C117" s="46"/>
      <c r="D117" s="46"/>
      <c r="E117" s="49" t="s">
        <v>271</v>
      </c>
      <c r="F117" s="46"/>
      <c r="G117" s="46"/>
      <c r="H117" s="46"/>
      <c r="I117" s="46"/>
      <c r="J117" s="48"/>
    </row>
    <row r="118" ht="150">
      <c r="A118" s="37" t="s">
        <v>248</v>
      </c>
      <c r="B118" s="45"/>
      <c r="C118" s="46"/>
      <c r="D118" s="46"/>
      <c r="E118" s="39" t="s">
        <v>275</v>
      </c>
      <c r="F118" s="46"/>
      <c r="G118" s="46"/>
      <c r="H118" s="46"/>
      <c r="I118" s="46"/>
      <c r="J118" s="48"/>
    </row>
    <row r="119">
      <c r="A119" s="37" t="s">
        <v>240</v>
      </c>
      <c r="B119" s="37">
        <v>28</v>
      </c>
      <c r="C119" s="38" t="s">
        <v>276</v>
      </c>
      <c r="D119" s="37" t="s">
        <v>238</v>
      </c>
      <c r="E119" s="39" t="s">
        <v>277</v>
      </c>
      <c r="F119" s="40" t="s">
        <v>243</v>
      </c>
      <c r="G119" s="41">
        <v>2</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c r="A121" s="37" t="s">
        <v>246</v>
      </c>
      <c r="B121" s="45"/>
      <c r="C121" s="46"/>
      <c r="D121" s="46"/>
      <c r="E121" s="49" t="s">
        <v>264</v>
      </c>
      <c r="F121" s="46"/>
      <c r="G121" s="46"/>
      <c r="H121" s="46"/>
      <c r="I121" s="46"/>
      <c r="J121" s="48"/>
    </row>
    <row r="122" ht="135">
      <c r="A122" s="37" t="s">
        <v>248</v>
      </c>
      <c r="B122" s="45"/>
      <c r="C122" s="46"/>
      <c r="D122" s="46"/>
      <c r="E122" s="39" t="s">
        <v>278</v>
      </c>
      <c r="F122" s="46"/>
      <c r="G122" s="46"/>
      <c r="H122" s="46"/>
      <c r="I122" s="46"/>
      <c r="J122" s="48"/>
    </row>
    <row r="123" ht="30">
      <c r="A123" s="37" t="s">
        <v>240</v>
      </c>
      <c r="B123" s="37">
        <v>29</v>
      </c>
      <c r="C123" s="38" t="s">
        <v>279</v>
      </c>
      <c r="D123" s="37" t="s">
        <v>238</v>
      </c>
      <c r="E123" s="39" t="s">
        <v>280</v>
      </c>
      <c r="F123" s="40" t="s">
        <v>243</v>
      </c>
      <c r="G123" s="41">
        <v>6</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271</v>
      </c>
      <c r="F125" s="46"/>
      <c r="G125" s="46"/>
      <c r="H125" s="46"/>
      <c r="I125" s="46"/>
      <c r="J125" s="48"/>
    </row>
    <row r="126" ht="165">
      <c r="A126" s="37" t="s">
        <v>248</v>
      </c>
      <c r="B126" s="45"/>
      <c r="C126" s="46"/>
      <c r="D126" s="46"/>
      <c r="E126" s="39" t="s">
        <v>281</v>
      </c>
      <c r="F126" s="46"/>
      <c r="G126" s="46"/>
      <c r="H126" s="46"/>
      <c r="I126" s="46"/>
      <c r="J126" s="48"/>
    </row>
    <row r="127" ht="30">
      <c r="A127" s="37" t="s">
        <v>240</v>
      </c>
      <c r="B127" s="37">
        <v>30</v>
      </c>
      <c r="C127" s="38" t="s">
        <v>282</v>
      </c>
      <c r="D127" s="37" t="s">
        <v>238</v>
      </c>
      <c r="E127" s="39" t="s">
        <v>283</v>
      </c>
      <c r="F127" s="40" t="s">
        <v>243</v>
      </c>
      <c r="G127" s="41">
        <v>4</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253</v>
      </c>
      <c r="F129" s="46"/>
      <c r="G129" s="46"/>
      <c r="H129" s="46"/>
      <c r="I129" s="46"/>
      <c r="J129" s="48"/>
    </row>
    <row r="130" ht="165">
      <c r="A130" s="37" t="s">
        <v>248</v>
      </c>
      <c r="B130" s="45"/>
      <c r="C130" s="46"/>
      <c r="D130" s="46"/>
      <c r="E130" s="39" t="s">
        <v>284</v>
      </c>
      <c r="F130" s="46"/>
      <c r="G130" s="46"/>
      <c r="H130" s="46"/>
      <c r="I130" s="46"/>
      <c r="J130" s="48"/>
    </row>
    <row r="131" ht="30">
      <c r="A131" s="37" t="s">
        <v>240</v>
      </c>
      <c r="B131" s="37">
        <v>31</v>
      </c>
      <c r="C131" s="38" t="s">
        <v>285</v>
      </c>
      <c r="D131" s="37" t="s">
        <v>238</v>
      </c>
      <c r="E131" s="39" t="s">
        <v>286</v>
      </c>
      <c r="F131" s="40" t="s">
        <v>243</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253</v>
      </c>
      <c r="F133" s="46"/>
      <c r="G133" s="46"/>
      <c r="H133" s="46"/>
      <c r="I133" s="46"/>
      <c r="J133" s="48"/>
    </row>
    <row r="134" ht="180">
      <c r="A134" s="37" t="s">
        <v>248</v>
      </c>
      <c r="B134" s="45"/>
      <c r="C134" s="46"/>
      <c r="D134" s="46"/>
      <c r="E134" s="39" t="s">
        <v>287</v>
      </c>
      <c r="F134" s="46"/>
      <c r="G134" s="46"/>
      <c r="H134" s="46"/>
      <c r="I134" s="46"/>
      <c r="J134" s="48"/>
    </row>
    <row r="135">
      <c r="A135" s="37" t="s">
        <v>240</v>
      </c>
      <c r="B135" s="37">
        <v>32</v>
      </c>
      <c r="C135" s="38" t="s">
        <v>397</v>
      </c>
      <c r="D135" s="37" t="s">
        <v>238</v>
      </c>
      <c r="E135" s="39" t="s">
        <v>398</v>
      </c>
      <c r="F135" s="40" t="s">
        <v>243</v>
      </c>
      <c r="G135" s="41">
        <v>2</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264</v>
      </c>
      <c r="F137" s="46"/>
      <c r="G137" s="46"/>
      <c r="H137" s="46"/>
      <c r="I137" s="46"/>
      <c r="J137" s="48"/>
    </row>
    <row r="138" ht="150">
      <c r="A138" s="37" t="s">
        <v>248</v>
      </c>
      <c r="B138" s="45"/>
      <c r="C138" s="46"/>
      <c r="D138" s="46"/>
      <c r="E138" s="39" t="s">
        <v>399</v>
      </c>
      <c r="F138" s="46"/>
      <c r="G138" s="46"/>
      <c r="H138" s="46"/>
      <c r="I138" s="46"/>
      <c r="J138" s="48"/>
    </row>
    <row r="139">
      <c r="A139" s="37" t="s">
        <v>240</v>
      </c>
      <c r="B139" s="37">
        <v>33</v>
      </c>
      <c r="C139" s="38" t="s">
        <v>288</v>
      </c>
      <c r="D139" s="37" t="s">
        <v>238</v>
      </c>
      <c r="E139" s="39" t="s">
        <v>289</v>
      </c>
      <c r="F139" s="40" t="s">
        <v>290</v>
      </c>
      <c r="G139" s="41">
        <v>50</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291</v>
      </c>
      <c r="F141" s="46"/>
      <c r="G141" s="46"/>
      <c r="H141" s="46"/>
      <c r="I141" s="46"/>
      <c r="J141" s="48"/>
    </row>
    <row r="142" ht="135">
      <c r="A142" s="37" t="s">
        <v>248</v>
      </c>
      <c r="B142" s="45"/>
      <c r="C142" s="46"/>
      <c r="D142" s="46"/>
      <c r="E142" s="39" t="s">
        <v>292</v>
      </c>
      <c r="F142" s="46"/>
      <c r="G142" s="46"/>
      <c r="H142" s="46"/>
      <c r="I142" s="46"/>
      <c r="J142" s="48"/>
    </row>
    <row r="143">
      <c r="A143" s="37" t="s">
        <v>240</v>
      </c>
      <c r="B143" s="37">
        <v>34</v>
      </c>
      <c r="C143" s="38" t="s">
        <v>293</v>
      </c>
      <c r="D143" s="37" t="s">
        <v>238</v>
      </c>
      <c r="E143" s="39" t="s">
        <v>294</v>
      </c>
      <c r="F143" s="40" t="s">
        <v>243</v>
      </c>
      <c r="G143" s="41">
        <v>16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366</v>
      </c>
      <c r="F145" s="46"/>
      <c r="G145" s="46"/>
      <c r="H145" s="46"/>
      <c r="I145" s="46"/>
      <c r="J145" s="48"/>
    </row>
    <row r="146" ht="165">
      <c r="A146" s="37" t="s">
        <v>248</v>
      </c>
      <c r="B146" s="45"/>
      <c r="C146" s="46"/>
      <c r="D146" s="46"/>
      <c r="E146" s="39" t="s">
        <v>296</v>
      </c>
      <c r="F146" s="46"/>
      <c r="G146" s="46"/>
      <c r="H146" s="46"/>
      <c r="I146" s="46"/>
      <c r="J146" s="48"/>
    </row>
    <row r="147">
      <c r="A147" s="37" t="s">
        <v>240</v>
      </c>
      <c r="B147" s="37">
        <v>35</v>
      </c>
      <c r="C147" s="38" t="s">
        <v>297</v>
      </c>
      <c r="D147" s="37" t="s">
        <v>238</v>
      </c>
      <c r="E147" s="39" t="s">
        <v>298</v>
      </c>
      <c r="F147" s="40" t="s">
        <v>243</v>
      </c>
      <c r="G147" s="41">
        <v>7</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c r="A149" s="37" t="s">
        <v>246</v>
      </c>
      <c r="B149" s="45"/>
      <c r="C149" s="46"/>
      <c r="D149" s="46"/>
      <c r="E149" s="49" t="s">
        <v>400</v>
      </c>
      <c r="F149" s="46"/>
      <c r="G149" s="46"/>
      <c r="H149" s="46"/>
      <c r="I149" s="46"/>
      <c r="J149" s="48"/>
    </row>
    <row r="150" ht="150">
      <c r="A150" s="37" t="s">
        <v>248</v>
      </c>
      <c r="B150" s="45"/>
      <c r="C150" s="46"/>
      <c r="D150" s="46"/>
      <c r="E150" s="39" t="s">
        <v>299</v>
      </c>
      <c r="F150" s="46"/>
      <c r="G150" s="46"/>
      <c r="H150" s="46"/>
      <c r="I150" s="46"/>
      <c r="J150" s="48"/>
    </row>
    <row r="151">
      <c r="A151" s="37" t="s">
        <v>240</v>
      </c>
      <c r="B151" s="37">
        <v>36</v>
      </c>
      <c r="C151" s="38" t="s">
        <v>300</v>
      </c>
      <c r="D151" s="37" t="s">
        <v>238</v>
      </c>
      <c r="E151" s="39" t="s">
        <v>301</v>
      </c>
      <c r="F151" s="40" t="s">
        <v>290</v>
      </c>
      <c r="G151" s="41">
        <v>10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c r="A153" s="37" t="s">
        <v>246</v>
      </c>
      <c r="B153" s="45"/>
      <c r="C153" s="46"/>
      <c r="D153" s="46"/>
      <c r="E153" s="49" t="s">
        <v>302</v>
      </c>
      <c r="F153" s="46"/>
      <c r="G153" s="46"/>
      <c r="H153" s="46"/>
      <c r="I153" s="46"/>
      <c r="J153" s="48"/>
    </row>
    <row r="154" ht="135">
      <c r="A154" s="37" t="s">
        <v>248</v>
      </c>
      <c r="B154" s="45"/>
      <c r="C154" s="46"/>
      <c r="D154" s="46"/>
      <c r="E154" s="39" t="s">
        <v>303</v>
      </c>
      <c r="F154" s="46"/>
      <c r="G154" s="46"/>
      <c r="H154" s="46"/>
      <c r="I154" s="46"/>
      <c r="J154" s="48"/>
    </row>
    <row r="155">
      <c r="A155" s="37" t="s">
        <v>240</v>
      </c>
      <c r="B155" s="37">
        <v>37</v>
      </c>
      <c r="C155" s="38" t="s">
        <v>304</v>
      </c>
      <c r="D155" s="37" t="s">
        <v>238</v>
      </c>
      <c r="E155" s="39" t="s">
        <v>305</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247</v>
      </c>
      <c r="F157" s="46"/>
      <c r="G157" s="46"/>
      <c r="H157" s="46"/>
      <c r="I157" s="46"/>
      <c r="J157" s="48"/>
    </row>
    <row r="158" ht="105">
      <c r="A158" s="37" t="s">
        <v>248</v>
      </c>
      <c r="B158" s="45"/>
      <c r="C158" s="46"/>
      <c r="D158" s="46"/>
      <c r="E158" s="39" t="s">
        <v>306</v>
      </c>
      <c r="F158" s="46"/>
      <c r="G158" s="46"/>
      <c r="H158" s="46"/>
      <c r="I158" s="46"/>
      <c r="J158" s="48"/>
    </row>
    <row r="159">
      <c r="A159" s="37" t="s">
        <v>240</v>
      </c>
      <c r="B159" s="37">
        <v>38</v>
      </c>
      <c r="C159" s="38" t="s">
        <v>307</v>
      </c>
      <c r="D159" s="37" t="s">
        <v>238</v>
      </c>
      <c r="E159" s="39" t="s">
        <v>308</v>
      </c>
      <c r="F159" s="40" t="s">
        <v>309</v>
      </c>
      <c r="G159" s="41">
        <v>1</v>
      </c>
      <c r="H159" s="42">
        <v>0</v>
      </c>
      <c r="I159" s="43">
        <f>ROUND(G159*H159,P4)</f>
        <v>0</v>
      </c>
      <c r="J159" s="37"/>
      <c r="O159" s="44">
        <f>I159*0.21</f>
        <v>0</v>
      </c>
      <c r="P159">
        <v>3</v>
      </c>
    </row>
    <row r="160" ht="30">
      <c r="A160" s="37" t="s">
        <v>244</v>
      </c>
      <c r="B160" s="45"/>
      <c r="C160" s="46"/>
      <c r="D160" s="46"/>
      <c r="E160" s="39" t="s">
        <v>310</v>
      </c>
      <c r="F160" s="46"/>
      <c r="G160" s="46"/>
      <c r="H160" s="46"/>
      <c r="I160" s="46"/>
      <c r="J160" s="48"/>
    </row>
    <row r="161">
      <c r="A161" s="37" t="s">
        <v>246</v>
      </c>
      <c r="B161" s="45"/>
      <c r="C161" s="46"/>
      <c r="D161" s="46"/>
      <c r="E161" s="49" t="s">
        <v>247</v>
      </c>
      <c r="F161" s="46"/>
      <c r="G161" s="46"/>
      <c r="H161" s="46"/>
      <c r="I161" s="46"/>
      <c r="J161" s="48"/>
    </row>
    <row r="162" ht="120">
      <c r="A162" s="37" t="s">
        <v>248</v>
      </c>
      <c r="B162" s="45"/>
      <c r="C162" s="46"/>
      <c r="D162" s="46"/>
      <c r="E162" s="39" t="s">
        <v>311</v>
      </c>
      <c r="F162" s="46"/>
      <c r="G162" s="46"/>
      <c r="H162" s="46"/>
      <c r="I162" s="46"/>
      <c r="J162" s="48"/>
    </row>
    <row r="163">
      <c r="A163" s="37" t="s">
        <v>240</v>
      </c>
      <c r="B163" s="37">
        <v>39</v>
      </c>
      <c r="C163" s="38" t="s">
        <v>312</v>
      </c>
      <c r="D163" s="37" t="s">
        <v>238</v>
      </c>
      <c r="E163" s="39" t="s">
        <v>313</v>
      </c>
      <c r="F163" s="40" t="s">
        <v>243</v>
      </c>
      <c r="G163" s="41">
        <v>2</v>
      </c>
      <c r="H163" s="42">
        <v>0</v>
      </c>
      <c r="I163" s="43">
        <f>ROUND(G163*H163,P4)</f>
        <v>0</v>
      </c>
      <c r="J163" s="37"/>
      <c r="O163" s="44">
        <f>I163*0.21</f>
        <v>0</v>
      </c>
      <c r="P163">
        <v>3</v>
      </c>
    </row>
    <row r="164">
      <c r="A164" s="37" t="s">
        <v>244</v>
      </c>
      <c r="B164" s="45"/>
      <c r="C164" s="46"/>
      <c r="D164" s="46"/>
      <c r="E164" s="39" t="s">
        <v>314</v>
      </c>
      <c r="F164" s="46"/>
      <c r="G164" s="46"/>
      <c r="H164" s="46"/>
      <c r="I164" s="46"/>
      <c r="J164" s="48"/>
    </row>
    <row r="165">
      <c r="A165" s="37" t="s">
        <v>246</v>
      </c>
      <c r="B165" s="45"/>
      <c r="C165" s="46"/>
      <c r="D165" s="46"/>
      <c r="E165" s="49" t="s">
        <v>264</v>
      </c>
      <c r="F165" s="46"/>
      <c r="G165" s="46"/>
      <c r="H165" s="46"/>
      <c r="I165" s="46"/>
      <c r="J165" s="48"/>
    </row>
    <row r="166" ht="135">
      <c r="A166" s="37" t="s">
        <v>248</v>
      </c>
      <c r="B166" s="45"/>
      <c r="C166" s="46"/>
      <c r="D166" s="46"/>
      <c r="E166" s="39" t="s">
        <v>315</v>
      </c>
      <c r="F166" s="46"/>
      <c r="G166" s="46"/>
      <c r="H166" s="46"/>
      <c r="I166" s="46"/>
      <c r="J166" s="48"/>
    </row>
    <row r="167">
      <c r="A167" s="37" t="s">
        <v>240</v>
      </c>
      <c r="B167" s="37">
        <v>40</v>
      </c>
      <c r="C167" s="38" t="s">
        <v>316</v>
      </c>
      <c r="D167" s="37" t="s">
        <v>238</v>
      </c>
      <c r="E167" s="39" t="s">
        <v>317</v>
      </c>
      <c r="F167" s="40" t="s">
        <v>243</v>
      </c>
      <c r="G167" s="41">
        <v>2</v>
      </c>
      <c r="H167" s="42">
        <v>0</v>
      </c>
      <c r="I167" s="43">
        <f>ROUND(G167*H167,P4)</f>
        <v>0</v>
      </c>
      <c r="J167" s="37"/>
      <c r="O167" s="44">
        <f>I167*0.21</f>
        <v>0</v>
      </c>
      <c r="P167">
        <v>3</v>
      </c>
    </row>
    <row r="168">
      <c r="A168" s="37" t="s">
        <v>244</v>
      </c>
      <c r="B168" s="45"/>
      <c r="C168" s="46"/>
      <c r="D168" s="46"/>
      <c r="E168" s="39" t="s">
        <v>318</v>
      </c>
      <c r="F168" s="46"/>
      <c r="G168" s="46"/>
      <c r="H168" s="46"/>
      <c r="I168" s="46"/>
      <c r="J168" s="48"/>
    </row>
    <row r="169">
      <c r="A169" s="37" t="s">
        <v>246</v>
      </c>
      <c r="B169" s="45"/>
      <c r="C169" s="46"/>
      <c r="D169" s="46"/>
      <c r="E169" s="49" t="s">
        <v>264</v>
      </c>
      <c r="F169" s="46"/>
      <c r="G169" s="46"/>
      <c r="H169" s="46"/>
      <c r="I169" s="46"/>
      <c r="J169" s="48"/>
    </row>
    <row r="170" ht="135">
      <c r="A170" s="37" t="s">
        <v>248</v>
      </c>
      <c r="B170" s="45"/>
      <c r="C170" s="46"/>
      <c r="D170" s="46"/>
      <c r="E170" s="39" t="s">
        <v>401</v>
      </c>
      <c r="F170" s="46"/>
      <c r="G170" s="46"/>
      <c r="H170" s="46"/>
      <c r="I170" s="46"/>
      <c r="J170" s="48"/>
    </row>
    <row r="171">
      <c r="A171" s="31" t="s">
        <v>237</v>
      </c>
      <c r="B171" s="32"/>
      <c r="C171" s="33" t="s">
        <v>402</v>
      </c>
      <c r="D171" s="34"/>
      <c r="E171" s="31" t="s">
        <v>321</v>
      </c>
      <c r="F171" s="34"/>
      <c r="G171" s="34"/>
      <c r="H171" s="34"/>
      <c r="I171" s="35">
        <f>SUMIFS(I172:I199,A172:A199,"P")</f>
        <v>0</v>
      </c>
      <c r="J171" s="36"/>
    </row>
    <row r="172">
      <c r="A172" s="37" t="s">
        <v>240</v>
      </c>
      <c r="B172" s="37">
        <v>41</v>
      </c>
      <c r="C172" s="38" t="s">
        <v>403</v>
      </c>
      <c r="D172" s="37" t="s">
        <v>238</v>
      </c>
      <c r="E172" s="39" t="s">
        <v>404</v>
      </c>
      <c r="F172" s="40" t="s">
        <v>243</v>
      </c>
      <c r="G172" s="41">
        <v>4</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253</v>
      </c>
      <c r="F174" s="46"/>
      <c r="G174" s="46"/>
      <c r="H174" s="46"/>
      <c r="I174" s="46"/>
      <c r="J174" s="48"/>
    </row>
    <row r="175" ht="180">
      <c r="A175" s="37" t="s">
        <v>248</v>
      </c>
      <c r="B175" s="45"/>
      <c r="C175" s="46"/>
      <c r="D175" s="46"/>
      <c r="E175" s="39" t="s">
        <v>405</v>
      </c>
      <c r="F175" s="46"/>
      <c r="G175" s="46"/>
      <c r="H175" s="46"/>
      <c r="I175" s="46"/>
      <c r="J175" s="48"/>
    </row>
    <row r="176">
      <c r="A176" s="37" t="s">
        <v>240</v>
      </c>
      <c r="B176" s="37">
        <v>42</v>
      </c>
      <c r="C176" s="38" t="s">
        <v>322</v>
      </c>
      <c r="D176" s="37" t="s">
        <v>238</v>
      </c>
      <c r="E176" s="39" t="s">
        <v>323</v>
      </c>
      <c r="F176" s="40" t="s">
        <v>243</v>
      </c>
      <c r="G176" s="41">
        <v>3</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c r="A178" s="37" t="s">
        <v>246</v>
      </c>
      <c r="B178" s="45"/>
      <c r="C178" s="46"/>
      <c r="D178" s="46"/>
      <c r="E178" s="49" t="s">
        <v>350</v>
      </c>
      <c r="F178" s="46"/>
      <c r="G178" s="46"/>
      <c r="H178" s="46"/>
      <c r="I178" s="46"/>
      <c r="J178" s="48"/>
    </row>
    <row r="179" ht="180">
      <c r="A179" s="37" t="s">
        <v>248</v>
      </c>
      <c r="B179" s="45"/>
      <c r="C179" s="46"/>
      <c r="D179" s="46"/>
      <c r="E179" s="39" t="s">
        <v>324</v>
      </c>
      <c r="F179" s="46"/>
      <c r="G179" s="46"/>
      <c r="H179" s="46"/>
      <c r="I179" s="46"/>
      <c r="J179" s="48"/>
    </row>
    <row r="180" ht="30">
      <c r="A180" s="37" t="s">
        <v>240</v>
      </c>
      <c r="B180" s="37">
        <v>43</v>
      </c>
      <c r="C180" s="38" t="s">
        <v>325</v>
      </c>
      <c r="D180" s="37" t="s">
        <v>238</v>
      </c>
      <c r="E180" s="39" t="s">
        <v>326</v>
      </c>
      <c r="F180" s="40" t="s">
        <v>243</v>
      </c>
      <c r="G180" s="41">
        <v>6</v>
      </c>
      <c r="H180" s="42">
        <v>0</v>
      </c>
      <c r="I180" s="43">
        <f>ROUND(G180*H180,P4)</f>
        <v>0</v>
      </c>
      <c r="J180" s="37"/>
      <c r="O180" s="44">
        <f>I180*0.21</f>
        <v>0</v>
      </c>
      <c r="P180">
        <v>3</v>
      </c>
    </row>
    <row r="181">
      <c r="A181" s="37" t="s">
        <v>244</v>
      </c>
      <c r="B181" s="45"/>
      <c r="C181" s="46"/>
      <c r="D181" s="46"/>
      <c r="E181" s="47" t="s">
        <v>245</v>
      </c>
      <c r="F181" s="46"/>
      <c r="G181" s="46"/>
      <c r="H181" s="46"/>
      <c r="I181" s="46"/>
      <c r="J181" s="48"/>
    </row>
    <row r="182">
      <c r="A182" s="37" t="s">
        <v>246</v>
      </c>
      <c r="B182" s="45"/>
      <c r="C182" s="46"/>
      <c r="D182" s="46"/>
      <c r="E182" s="49" t="s">
        <v>271</v>
      </c>
      <c r="F182" s="46"/>
      <c r="G182" s="46"/>
      <c r="H182" s="46"/>
      <c r="I182" s="46"/>
      <c r="J182" s="48"/>
    </row>
    <row r="183" ht="180">
      <c r="A183" s="37" t="s">
        <v>248</v>
      </c>
      <c r="B183" s="45"/>
      <c r="C183" s="46"/>
      <c r="D183" s="46"/>
      <c r="E183" s="39" t="s">
        <v>327</v>
      </c>
      <c r="F183" s="46"/>
      <c r="G183" s="46"/>
      <c r="H183" s="46"/>
      <c r="I183" s="46"/>
      <c r="J183" s="48"/>
    </row>
    <row r="184" ht="30">
      <c r="A184" s="37" t="s">
        <v>240</v>
      </c>
      <c r="B184" s="37">
        <v>44</v>
      </c>
      <c r="C184" s="38" t="s">
        <v>328</v>
      </c>
      <c r="D184" s="37" t="s">
        <v>238</v>
      </c>
      <c r="E184" s="39" t="s">
        <v>329</v>
      </c>
      <c r="F184" s="40" t="s">
        <v>243</v>
      </c>
      <c r="G184" s="41">
        <v>4</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c r="A186" s="37" t="s">
        <v>246</v>
      </c>
      <c r="B186" s="45"/>
      <c r="C186" s="46"/>
      <c r="D186" s="46"/>
      <c r="E186" s="49" t="s">
        <v>253</v>
      </c>
      <c r="F186" s="46"/>
      <c r="G186" s="46"/>
      <c r="H186" s="46"/>
      <c r="I186" s="46"/>
      <c r="J186" s="48"/>
    </row>
    <row r="187" ht="210">
      <c r="A187" s="37" t="s">
        <v>248</v>
      </c>
      <c r="B187" s="45"/>
      <c r="C187" s="46"/>
      <c r="D187" s="46"/>
      <c r="E187" s="39" t="s">
        <v>330</v>
      </c>
      <c r="F187" s="46"/>
      <c r="G187" s="46"/>
      <c r="H187" s="46"/>
      <c r="I187" s="46"/>
      <c r="J187" s="48"/>
    </row>
    <row r="188">
      <c r="A188" s="37" t="s">
        <v>240</v>
      </c>
      <c r="B188" s="37">
        <v>45</v>
      </c>
      <c r="C188" s="38" t="s">
        <v>406</v>
      </c>
      <c r="D188" s="37" t="s">
        <v>238</v>
      </c>
      <c r="E188" s="39" t="s">
        <v>407</v>
      </c>
      <c r="F188" s="40" t="s">
        <v>243</v>
      </c>
      <c r="G188" s="41">
        <v>2</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c r="A190" s="37" t="s">
        <v>246</v>
      </c>
      <c r="B190" s="45"/>
      <c r="C190" s="46"/>
      <c r="D190" s="46"/>
      <c r="E190" s="49" t="s">
        <v>264</v>
      </c>
      <c r="F190" s="46"/>
      <c r="G190" s="46"/>
      <c r="H190" s="46"/>
      <c r="I190" s="46"/>
      <c r="J190" s="48"/>
    </row>
    <row r="191" ht="180">
      <c r="A191" s="37" t="s">
        <v>248</v>
      </c>
      <c r="B191" s="45"/>
      <c r="C191" s="46"/>
      <c r="D191" s="46"/>
      <c r="E191" s="39" t="s">
        <v>408</v>
      </c>
      <c r="F191" s="46"/>
      <c r="G191" s="46"/>
      <c r="H191" s="46"/>
      <c r="I191" s="46"/>
      <c r="J191" s="48"/>
    </row>
    <row r="192">
      <c r="A192" s="37" t="s">
        <v>240</v>
      </c>
      <c r="B192" s="37">
        <v>46</v>
      </c>
      <c r="C192" s="38" t="s">
        <v>409</v>
      </c>
      <c r="D192" s="37" t="s">
        <v>238</v>
      </c>
      <c r="E192" s="39" t="s">
        <v>410</v>
      </c>
      <c r="F192" s="40" t="s">
        <v>243</v>
      </c>
      <c r="G192" s="41">
        <v>5</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c r="A194" s="37" t="s">
        <v>246</v>
      </c>
      <c r="B194" s="45"/>
      <c r="C194" s="46"/>
      <c r="D194" s="46"/>
      <c r="E194" s="49" t="s">
        <v>378</v>
      </c>
      <c r="F194" s="46"/>
      <c r="G194" s="46"/>
      <c r="H194" s="46"/>
      <c r="I194" s="46"/>
      <c r="J194" s="48"/>
    </row>
    <row r="195" ht="180">
      <c r="A195" s="37" t="s">
        <v>248</v>
      </c>
      <c r="B195" s="45"/>
      <c r="C195" s="46"/>
      <c r="D195" s="46"/>
      <c r="E195" s="39" t="s">
        <v>411</v>
      </c>
      <c r="F195" s="46"/>
      <c r="G195" s="46"/>
      <c r="H195" s="46"/>
      <c r="I195" s="46"/>
      <c r="J195" s="48"/>
    </row>
    <row r="196">
      <c r="A196" s="37" t="s">
        <v>240</v>
      </c>
      <c r="B196" s="37">
        <v>47</v>
      </c>
      <c r="C196" s="38" t="s">
        <v>331</v>
      </c>
      <c r="D196" s="37" t="s">
        <v>238</v>
      </c>
      <c r="E196" s="39" t="s">
        <v>332</v>
      </c>
      <c r="F196" s="40" t="s">
        <v>243</v>
      </c>
      <c r="G196" s="41">
        <v>2</v>
      </c>
      <c r="H196" s="42">
        <v>0</v>
      </c>
      <c r="I196" s="43">
        <f>ROUND(G196*H196,P4)</f>
        <v>0</v>
      </c>
      <c r="J196" s="37"/>
      <c r="O196" s="44">
        <f>I196*0.21</f>
        <v>0</v>
      </c>
      <c r="P196">
        <v>3</v>
      </c>
    </row>
    <row r="197">
      <c r="A197" s="37" t="s">
        <v>244</v>
      </c>
      <c r="B197" s="45"/>
      <c r="C197" s="46"/>
      <c r="D197" s="46"/>
      <c r="E197" s="39" t="s">
        <v>333</v>
      </c>
      <c r="F197" s="46"/>
      <c r="G197" s="46"/>
      <c r="H197" s="46"/>
      <c r="I197" s="46"/>
      <c r="J197" s="48"/>
    </row>
    <row r="198">
      <c r="A198" s="37" t="s">
        <v>246</v>
      </c>
      <c r="B198" s="45"/>
      <c r="C198" s="46"/>
      <c r="D198" s="46"/>
      <c r="E198" s="49" t="s">
        <v>264</v>
      </c>
      <c r="F198" s="46"/>
      <c r="G198" s="46"/>
      <c r="H198" s="46"/>
      <c r="I198" s="46"/>
      <c r="J198" s="48"/>
    </row>
    <row r="199" ht="180">
      <c r="A199" s="37" t="s">
        <v>248</v>
      </c>
      <c r="B199" s="50"/>
      <c r="C199" s="51"/>
      <c r="D199" s="51"/>
      <c r="E199" s="39" t="s">
        <v>334</v>
      </c>
      <c r="F199" s="51"/>
      <c r="G199" s="51"/>
      <c r="H199" s="51"/>
      <c r="I199" s="51"/>
      <c r="J199" s="52"/>
    </row>
  </sheetData>
  <sheetProtection sheet="1" objects="1" scenarios="1" spinCount="100000" saltValue="N7dxtVn/3N/2VGwqxd87GDWsTRrWRhD3fppaBWTLa6Fk0gek9kKbmfY3erHSzyjOd10T/NKXfJuO4SVB/xTtDg==" hashValue="uxbYZQAEsGrtufNfnr4L1TdVSpslNHQTHo2NAJi1IErPj/rMLnRPOSpc1wWbXMN7oKyCK86AqoYOqs/jan99g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2781</v>
      </c>
      <c r="I3" s="25">
        <f>SUMIFS(I9:I264,A9:A264,"SD")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2781</v>
      </c>
      <c r="D5" s="22"/>
      <c r="E5" s="23" t="s">
        <v>84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SUMIFS(I10:I25,A10:A25,"P")</f>
        <v>0</v>
      </c>
      <c r="J9" s="36"/>
    </row>
    <row r="10" ht="45">
      <c r="A10" s="37" t="s">
        <v>240</v>
      </c>
      <c r="B10" s="37">
        <v>1</v>
      </c>
      <c r="C10" s="38" t="s">
        <v>936</v>
      </c>
      <c r="D10" s="37" t="s">
        <v>937</v>
      </c>
      <c r="E10" s="39" t="s">
        <v>938</v>
      </c>
      <c r="F10" s="40" t="s">
        <v>939</v>
      </c>
      <c r="G10" s="41">
        <v>640</v>
      </c>
      <c r="H10" s="42">
        <v>0</v>
      </c>
      <c r="I10" s="43">
        <f>ROUND(G10*H10,P4)</f>
        <v>0</v>
      </c>
      <c r="J10" s="37"/>
      <c r="O10" s="44">
        <f>I10*0.21</f>
        <v>0</v>
      </c>
      <c r="P10">
        <v>3</v>
      </c>
    </row>
    <row r="11" ht="30">
      <c r="A11" s="37" t="s">
        <v>244</v>
      </c>
      <c r="B11" s="45"/>
      <c r="C11" s="46"/>
      <c r="D11" s="46"/>
      <c r="E11" s="39" t="s">
        <v>940</v>
      </c>
      <c r="F11" s="46"/>
      <c r="G11" s="46"/>
      <c r="H11" s="46"/>
      <c r="I11" s="46"/>
      <c r="J11" s="48"/>
    </row>
    <row r="12" ht="60">
      <c r="A12" s="37" t="s">
        <v>246</v>
      </c>
      <c r="B12" s="45"/>
      <c r="C12" s="46"/>
      <c r="D12" s="46"/>
      <c r="E12" s="49" t="s">
        <v>2782</v>
      </c>
      <c r="F12" s="46"/>
      <c r="G12" s="46"/>
      <c r="H12" s="46"/>
      <c r="I12" s="46"/>
      <c r="J12" s="48"/>
    </row>
    <row r="13" ht="225">
      <c r="A13" s="37" t="s">
        <v>248</v>
      </c>
      <c r="B13" s="45"/>
      <c r="C13" s="46"/>
      <c r="D13" s="46"/>
      <c r="E13" s="39" t="s">
        <v>941</v>
      </c>
      <c r="F13" s="46"/>
      <c r="G13" s="46"/>
      <c r="H13" s="46"/>
      <c r="I13" s="46"/>
      <c r="J13" s="48"/>
    </row>
    <row r="14" ht="45">
      <c r="A14" s="37" t="s">
        <v>240</v>
      </c>
      <c r="B14" s="37">
        <v>2</v>
      </c>
      <c r="C14" s="38" t="s">
        <v>1377</v>
      </c>
      <c r="D14" s="37" t="s">
        <v>1378</v>
      </c>
      <c r="E14" s="39" t="s">
        <v>1379</v>
      </c>
      <c r="F14" s="40" t="s">
        <v>939</v>
      </c>
      <c r="G14" s="41">
        <v>155</v>
      </c>
      <c r="H14" s="42">
        <v>0</v>
      </c>
      <c r="I14" s="43">
        <f>ROUND(G14*H14,P4)</f>
        <v>0</v>
      </c>
      <c r="J14" s="37"/>
      <c r="O14" s="44">
        <f>I14*0.21</f>
        <v>0</v>
      </c>
      <c r="P14">
        <v>3</v>
      </c>
    </row>
    <row r="15" ht="30">
      <c r="A15" s="37" t="s">
        <v>244</v>
      </c>
      <c r="B15" s="45"/>
      <c r="C15" s="46"/>
      <c r="D15" s="46"/>
      <c r="E15" s="39" t="s">
        <v>940</v>
      </c>
      <c r="F15" s="46"/>
      <c r="G15" s="46"/>
      <c r="H15" s="46"/>
      <c r="I15" s="46"/>
      <c r="J15" s="48"/>
    </row>
    <row r="16" ht="75">
      <c r="A16" s="37" t="s">
        <v>246</v>
      </c>
      <c r="B16" s="45"/>
      <c r="C16" s="46"/>
      <c r="D16" s="46"/>
      <c r="E16" s="49" t="s">
        <v>2783</v>
      </c>
      <c r="F16" s="46"/>
      <c r="G16" s="46"/>
      <c r="H16" s="46"/>
      <c r="I16" s="46"/>
      <c r="J16" s="48"/>
    </row>
    <row r="17" ht="225">
      <c r="A17" s="37" t="s">
        <v>248</v>
      </c>
      <c r="B17" s="45"/>
      <c r="C17" s="46"/>
      <c r="D17" s="46"/>
      <c r="E17" s="39" t="s">
        <v>941</v>
      </c>
      <c r="F17" s="46"/>
      <c r="G17" s="46"/>
      <c r="H17" s="46"/>
      <c r="I17" s="46"/>
      <c r="J17" s="48"/>
    </row>
    <row r="18" ht="30">
      <c r="A18" s="37" t="s">
        <v>240</v>
      </c>
      <c r="B18" s="37">
        <v>3</v>
      </c>
      <c r="C18" s="38" t="s">
        <v>2784</v>
      </c>
      <c r="D18" s="37" t="s">
        <v>2785</v>
      </c>
      <c r="E18" s="39" t="s">
        <v>2786</v>
      </c>
      <c r="F18" s="40" t="s">
        <v>939</v>
      </c>
      <c r="G18" s="41">
        <v>41.600000000000001</v>
      </c>
      <c r="H18" s="42">
        <v>0</v>
      </c>
      <c r="I18" s="43">
        <f>ROUND(G18*H18,P4)</f>
        <v>0</v>
      </c>
      <c r="J18" s="37"/>
      <c r="O18" s="44">
        <f>I18*0.21</f>
        <v>0</v>
      </c>
      <c r="P18">
        <v>3</v>
      </c>
    </row>
    <row r="19" ht="30">
      <c r="A19" s="37" t="s">
        <v>244</v>
      </c>
      <c r="B19" s="45"/>
      <c r="C19" s="46"/>
      <c r="D19" s="46"/>
      <c r="E19" s="39" t="s">
        <v>940</v>
      </c>
      <c r="F19" s="46"/>
      <c r="G19" s="46"/>
      <c r="H19" s="46"/>
      <c r="I19" s="46"/>
      <c r="J19" s="48"/>
    </row>
    <row r="20" ht="60">
      <c r="A20" s="37" t="s">
        <v>246</v>
      </c>
      <c r="B20" s="45"/>
      <c r="C20" s="46"/>
      <c r="D20" s="46"/>
      <c r="E20" s="49" t="s">
        <v>2787</v>
      </c>
      <c r="F20" s="46"/>
      <c r="G20" s="46"/>
      <c r="H20" s="46"/>
      <c r="I20" s="46"/>
      <c r="J20" s="48"/>
    </row>
    <row r="21" ht="225">
      <c r="A21" s="37" t="s">
        <v>248</v>
      </c>
      <c r="B21" s="45"/>
      <c r="C21" s="46"/>
      <c r="D21" s="46"/>
      <c r="E21" s="39" t="s">
        <v>941</v>
      </c>
      <c r="F21" s="46"/>
      <c r="G21" s="46"/>
      <c r="H21" s="46"/>
      <c r="I21" s="46"/>
      <c r="J21" s="48"/>
    </row>
    <row r="22" ht="45">
      <c r="A22" s="37" t="s">
        <v>240</v>
      </c>
      <c r="B22" s="37">
        <v>4</v>
      </c>
      <c r="C22" s="38" t="s">
        <v>945</v>
      </c>
      <c r="D22" s="37" t="s">
        <v>946</v>
      </c>
      <c r="E22" s="39" t="s">
        <v>947</v>
      </c>
      <c r="F22" s="40" t="s">
        <v>939</v>
      </c>
      <c r="G22" s="41">
        <v>0.95999999999999996</v>
      </c>
      <c r="H22" s="42">
        <v>0</v>
      </c>
      <c r="I22" s="43">
        <f>ROUND(G22*H22,P4)</f>
        <v>0</v>
      </c>
      <c r="J22" s="37"/>
      <c r="O22" s="44">
        <f>I22*0.21</f>
        <v>0</v>
      </c>
      <c r="P22">
        <v>3</v>
      </c>
    </row>
    <row r="23" ht="30">
      <c r="A23" s="37" t="s">
        <v>244</v>
      </c>
      <c r="B23" s="45"/>
      <c r="C23" s="46"/>
      <c r="D23" s="46"/>
      <c r="E23" s="39" t="s">
        <v>940</v>
      </c>
      <c r="F23" s="46"/>
      <c r="G23" s="46"/>
      <c r="H23" s="46"/>
      <c r="I23" s="46"/>
      <c r="J23" s="48"/>
    </row>
    <row r="24" ht="60">
      <c r="A24" s="37" t="s">
        <v>246</v>
      </c>
      <c r="B24" s="45"/>
      <c r="C24" s="46"/>
      <c r="D24" s="46"/>
      <c r="E24" s="49" t="s">
        <v>2788</v>
      </c>
      <c r="F24" s="46"/>
      <c r="G24" s="46"/>
      <c r="H24" s="46"/>
      <c r="I24" s="46"/>
      <c r="J24" s="48"/>
    </row>
    <row r="25" ht="225">
      <c r="A25" s="37" t="s">
        <v>248</v>
      </c>
      <c r="B25" s="45"/>
      <c r="C25" s="46"/>
      <c r="D25" s="46"/>
      <c r="E25" s="39" t="s">
        <v>941</v>
      </c>
      <c r="F25" s="46"/>
      <c r="G25" s="46"/>
      <c r="H25" s="46"/>
      <c r="I25" s="46"/>
      <c r="J25" s="48"/>
    </row>
    <row r="26">
      <c r="A26" s="31" t="s">
        <v>237</v>
      </c>
      <c r="B26" s="32"/>
      <c r="C26" s="33" t="s">
        <v>238</v>
      </c>
      <c r="D26" s="34"/>
      <c r="E26" s="31" t="s">
        <v>336</v>
      </c>
      <c r="F26" s="34"/>
      <c r="G26" s="34"/>
      <c r="H26" s="34"/>
      <c r="I26" s="35">
        <f>SUMIFS(I27:I46,A27:A46,"P")</f>
        <v>0</v>
      </c>
      <c r="J26" s="36"/>
    </row>
    <row r="27">
      <c r="A27" s="37" t="s">
        <v>240</v>
      </c>
      <c r="B27" s="37">
        <v>5</v>
      </c>
      <c r="C27" s="38" t="s">
        <v>2789</v>
      </c>
      <c r="D27" s="37" t="s">
        <v>245</v>
      </c>
      <c r="E27" s="39" t="s">
        <v>2790</v>
      </c>
      <c r="F27" s="40" t="s">
        <v>415</v>
      </c>
      <c r="G27" s="41">
        <v>2147.5</v>
      </c>
      <c r="H27" s="42">
        <v>0</v>
      </c>
      <c r="I27" s="43">
        <f>ROUND(G27*H27,P4)</f>
        <v>0</v>
      </c>
      <c r="J27" s="37"/>
      <c r="O27" s="44">
        <f>I27*0.21</f>
        <v>0</v>
      </c>
      <c r="P27">
        <v>3</v>
      </c>
    </row>
    <row r="28">
      <c r="A28" s="37" t="s">
        <v>244</v>
      </c>
      <c r="B28" s="45"/>
      <c r="C28" s="46"/>
      <c r="D28" s="46"/>
      <c r="E28" s="47" t="s">
        <v>245</v>
      </c>
      <c r="F28" s="46"/>
      <c r="G28" s="46"/>
      <c r="H28" s="46"/>
      <c r="I28" s="46"/>
      <c r="J28" s="48"/>
    </row>
    <row r="29" ht="135">
      <c r="A29" s="37" t="s">
        <v>246</v>
      </c>
      <c r="B29" s="45"/>
      <c r="C29" s="46"/>
      <c r="D29" s="46"/>
      <c r="E29" s="49" t="s">
        <v>2791</v>
      </c>
      <c r="F29" s="46"/>
      <c r="G29" s="46"/>
      <c r="H29" s="46"/>
      <c r="I29" s="46"/>
      <c r="J29" s="48"/>
    </row>
    <row r="30" ht="60">
      <c r="A30" s="37" t="s">
        <v>248</v>
      </c>
      <c r="B30" s="45"/>
      <c r="C30" s="46"/>
      <c r="D30" s="46"/>
      <c r="E30" s="39" t="s">
        <v>2792</v>
      </c>
      <c r="F30" s="46"/>
      <c r="G30" s="46"/>
      <c r="H30" s="46"/>
      <c r="I30" s="46"/>
      <c r="J30" s="48"/>
    </row>
    <row r="31">
      <c r="A31" s="37" t="s">
        <v>240</v>
      </c>
      <c r="B31" s="37">
        <v>6</v>
      </c>
      <c r="C31" s="38" t="s">
        <v>954</v>
      </c>
      <c r="D31" s="37" t="s">
        <v>245</v>
      </c>
      <c r="E31" s="39" t="s">
        <v>955</v>
      </c>
      <c r="F31" s="40" t="s">
        <v>415</v>
      </c>
      <c r="G31" s="41">
        <v>1073.75</v>
      </c>
      <c r="H31" s="42">
        <v>0</v>
      </c>
      <c r="I31" s="43">
        <f>ROUND(G31*H31,P4)</f>
        <v>0</v>
      </c>
      <c r="J31" s="37"/>
      <c r="O31" s="44">
        <f>I31*0.21</f>
        <v>0</v>
      </c>
      <c r="P31">
        <v>3</v>
      </c>
    </row>
    <row r="32">
      <c r="A32" s="37" t="s">
        <v>244</v>
      </c>
      <c r="B32" s="45"/>
      <c r="C32" s="46"/>
      <c r="D32" s="46"/>
      <c r="E32" s="47" t="s">
        <v>245</v>
      </c>
      <c r="F32" s="46"/>
      <c r="G32" s="46"/>
      <c r="H32" s="46"/>
      <c r="I32" s="46"/>
      <c r="J32" s="48"/>
    </row>
    <row r="33" ht="120">
      <c r="A33" s="37" t="s">
        <v>246</v>
      </c>
      <c r="B33" s="45"/>
      <c r="C33" s="46"/>
      <c r="D33" s="46"/>
      <c r="E33" s="49" t="s">
        <v>2793</v>
      </c>
      <c r="F33" s="46"/>
      <c r="G33" s="46"/>
      <c r="H33" s="46"/>
      <c r="I33" s="46"/>
      <c r="J33" s="48"/>
    </row>
    <row r="34" ht="90">
      <c r="A34" s="37" t="s">
        <v>248</v>
      </c>
      <c r="B34" s="45"/>
      <c r="C34" s="46"/>
      <c r="D34" s="46"/>
      <c r="E34" s="39" t="s">
        <v>957</v>
      </c>
      <c r="F34" s="46"/>
      <c r="G34" s="46"/>
      <c r="H34" s="46"/>
      <c r="I34" s="46"/>
      <c r="J34" s="48"/>
    </row>
    <row r="35">
      <c r="A35" s="37" t="s">
        <v>240</v>
      </c>
      <c r="B35" s="37">
        <v>7</v>
      </c>
      <c r="C35" s="38" t="s">
        <v>2794</v>
      </c>
      <c r="D35" s="37" t="s">
        <v>245</v>
      </c>
      <c r="E35" s="39" t="s">
        <v>2795</v>
      </c>
      <c r="F35" s="40" t="s">
        <v>243</v>
      </c>
      <c r="G35" s="41">
        <v>6</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2796</v>
      </c>
      <c r="F37" s="46"/>
      <c r="G37" s="46"/>
      <c r="H37" s="46"/>
      <c r="I37" s="46"/>
      <c r="J37" s="48"/>
    </row>
    <row r="38" ht="225">
      <c r="A38" s="37" t="s">
        <v>248</v>
      </c>
      <c r="B38" s="45"/>
      <c r="C38" s="46"/>
      <c r="D38" s="46"/>
      <c r="E38" s="39" t="s">
        <v>2797</v>
      </c>
      <c r="F38" s="46"/>
      <c r="G38" s="46"/>
      <c r="H38" s="46"/>
      <c r="I38" s="46"/>
      <c r="J38" s="48"/>
    </row>
    <row r="39">
      <c r="A39" s="37" t="s">
        <v>240</v>
      </c>
      <c r="B39" s="37">
        <v>8</v>
      </c>
      <c r="C39" s="38" t="s">
        <v>337</v>
      </c>
      <c r="D39" s="37" t="s">
        <v>245</v>
      </c>
      <c r="E39" s="39" t="s">
        <v>338</v>
      </c>
      <c r="F39" s="40" t="s">
        <v>339</v>
      </c>
      <c r="G39" s="41">
        <v>320</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2798</v>
      </c>
      <c r="F41" s="46"/>
      <c r="G41" s="46"/>
      <c r="H41" s="46"/>
      <c r="I41" s="46"/>
      <c r="J41" s="48"/>
    </row>
    <row r="42" ht="409.5">
      <c r="A42" s="37" t="s">
        <v>248</v>
      </c>
      <c r="B42" s="45"/>
      <c r="C42" s="46"/>
      <c r="D42" s="46"/>
      <c r="E42" s="39" t="s">
        <v>340</v>
      </c>
      <c r="F42" s="46"/>
      <c r="G42" s="46"/>
      <c r="H42" s="46"/>
      <c r="I42" s="46"/>
      <c r="J42" s="48"/>
    </row>
    <row r="43">
      <c r="A43" s="37" t="s">
        <v>240</v>
      </c>
      <c r="B43" s="37">
        <v>9</v>
      </c>
      <c r="C43" s="38" t="s">
        <v>667</v>
      </c>
      <c r="D43" s="37" t="s">
        <v>245</v>
      </c>
      <c r="E43" s="39" t="s">
        <v>668</v>
      </c>
      <c r="F43" s="40" t="s">
        <v>339</v>
      </c>
      <c r="G43" s="41">
        <v>320</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2799</v>
      </c>
      <c r="F45" s="46"/>
      <c r="G45" s="46"/>
      <c r="H45" s="46"/>
      <c r="I45" s="46"/>
      <c r="J45" s="48"/>
    </row>
    <row r="46" ht="270">
      <c r="A46" s="37" t="s">
        <v>248</v>
      </c>
      <c r="B46" s="45"/>
      <c r="C46" s="46"/>
      <c r="D46" s="46"/>
      <c r="E46" s="39" t="s">
        <v>671</v>
      </c>
      <c r="F46" s="46"/>
      <c r="G46" s="46"/>
      <c r="H46" s="46"/>
      <c r="I46" s="46"/>
      <c r="J46" s="48"/>
    </row>
    <row r="47">
      <c r="A47" s="31" t="s">
        <v>237</v>
      </c>
      <c r="B47" s="32"/>
      <c r="C47" s="33" t="s">
        <v>320</v>
      </c>
      <c r="D47" s="34"/>
      <c r="E47" s="31" t="s">
        <v>2433</v>
      </c>
      <c r="F47" s="34"/>
      <c r="G47" s="34"/>
      <c r="H47" s="34"/>
      <c r="I47" s="35">
        <f>SUMIFS(I48:I91,A48:A91,"P")</f>
        <v>0</v>
      </c>
      <c r="J47" s="36"/>
    </row>
    <row r="48">
      <c r="A48" s="37" t="s">
        <v>240</v>
      </c>
      <c r="B48" s="37">
        <v>10</v>
      </c>
      <c r="C48" s="38" t="s">
        <v>2800</v>
      </c>
      <c r="D48" s="37" t="s">
        <v>245</v>
      </c>
      <c r="E48" s="39" t="s">
        <v>2801</v>
      </c>
      <c r="F48" s="40" t="s">
        <v>339</v>
      </c>
      <c r="G48" s="41">
        <v>7.04</v>
      </c>
      <c r="H48" s="42">
        <v>0</v>
      </c>
      <c r="I48" s="43">
        <f>ROUND(G48*H48,P4)</f>
        <v>0</v>
      </c>
      <c r="J48" s="37"/>
      <c r="O48" s="44">
        <f>I48*0.21</f>
        <v>0</v>
      </c>
      <c r="P48">
        <v>3</v>
      </c>
    </row>
    <row r="49">
      <c r="A49" s="37" t="s">
        <v>244</v>
      </c>
      <c r="B49" s="45"/>
      <c r="C49" s="46"/>
      <c r="D49" s="46"/>
      <c r="E49" s="47" t="s">
        <v>245</v>
      </c>
      <c r="F49" s="46"/>
      <c r="G49" s="46"/>
      <c r="H49" s="46"/>
      <c r="I49" s="46"/>
      <c r="J49" s="48"/>
    </row>
    <row r="50" ht="75">
      <c r="A50" s="37" t="s">
        <v>246</v>
      </c>
      <c r="B50" s="45"/>
      <c r="C50" s="46"/>
      <c r="D50" s="46"/>
      <c r="E50" s="49" t="s">
        <v>2802</v>
      </c>
      <c r="F50" s="46"/>
      <c r="G50" s="46"/>
      <c r="H50" s="46"/>
      <c r="I50" s="46"/>
      <c r="J50" s="48"/>
    </row>
    <row r="51" ht="105">
      <c r="A51" s="37" t="s">
        <v>248</v>
      </c>
      <c r="B51" s="45"/>
      <c r="C51" s="46"/>
      <c r="D51" s="46"/>
      <c r="E51" s="39" t="s">
        <v>2803</v>
      </c>
      <c r="F51" s="46"/>
      <c r="G51" s="46"/>
      <c r="H51" s="46"/>
      <c r="I51" s="46"/>
      <c r="J51" s="48"/>
    </row>
    <row r="52">
      <c r="A52" s="37" t="s">
        <v>240</v>
      </c>
      <c r="B52" s="37">
        <v>11</v>
      </c>
      <c r="C52" s="38" t="s">
        <v>2804</v>
      </c>
      <c r="D52" s="37" t="s">
        <v>245</v>
      </c>
      <c r="E52" s="39" t="s">
        <v>2805</v>
      </c>
      <c r="F52" s="40" t="s">
        <v>1326</v>
      </c>
      <c r="G52" s="41">
        <v>32</v>
      </c>
      <c r="H52" s="42">
        <v>0</v>
      </c>
      <c r="I52" s="43">
        <f>ROUND(G52*H52,P4)</f>
        <v>0</v>
      </c>
      <c r="J52" s="37"/>
      <c r="O52" s="44">
        <f>I52*0.21</f>
        <v>0</v>
      </c>
      <c r="P52">
        <v>3</v>
      </c>
    </row>
    <row r="53">
      <c r="A53" s="37" t="s">
        <v>244</v>
      </c>
      <c r="B53" s="45"/>
      <c r="C53" s="46"/>
      <c r="D53" s="46"/>
      <c r="E53" s="47" t="s">
        <v>245</v>
      </c>
      <c r="F53" s="46"/>
      <c r="G53" s="46"/>
      <c r="H53" s="46"/>
      <c r="I53" s="46"/>
      <c r="J53" s="48"/>
    </row>
    <row r="54" ht="75">
      <c r="A54" s="37" t="s">
        <v>246</v>
      </c>
      <c r="B54" s="45"/>
      <c r="C54" s="46"/>
      <c r="D54" s="46"/>
      <c r="E54" s="49" t="s">
        <v>2806</v>
      </c>
      <c r="F54" s="46"/>
      <c r="G54" s="46"/>
      <c r="H54" s="46"/>
      <c r="I54" s="46"/>
      <c r="J54" s="48"/>
    </row>
    <row r="55" ht="225">
      <c r="A55" s="37" t="s">
        <v>248</v>
      </c>
      <c r="B55" s="45"/>
      <c r="C55" s="46"/>
      <c r="D55" s="46"/>
      <c r="E55" s="39" t="s">
        <v>2055</v>
      </c>
      <c r="F55" s="46"/>
      <c r="G55" s="46"/>
      <c r="H55" s="46"/>
      <c r="I55" s="46"/>
      <c r="J55" s="48"/>
    </row>
    <row r="56">
      <c r="A56" s="37" t="s">
        <v>240</v>
      </c>
      <c r="B56" s="37">
        <v>12</v>
      </c>
      <c r="C56" s="38" t="s">
        <v>2437</v>
      </c>
      <c r="D56" s="37" t="s">
        <v>245</v>
      </c>
      <c r="E56" s="39" t="s">
        <v>2438</v>
      </c>
      <c r="F56" s="40" t="s">
        <v>939</v>
      </c>
      <c r="G56" s="41">
        <v>2.6960000000000002</v>
      </c>
      <c r="H56" s="42">
        <v>0</v>
      </c>
      <c r="I56" s="43">
        <f>ROUND(G56*H56,P4)</f>
        <v>0</v>
      </c>
      <c r="J56" s="37"/>
      <c r="O56" s="44">
        <f>I56*0.21</f>
        <v>0</v>
      </c>
      <c r="P56">
        <v>3</v>
      </c>
    </row>
    <row r="57">
      <c r="A57" s="37" t="s">
        <v>244</v>
      </c>
      <c r="B57" s="45"/>
      <c r="C57" s="46"/>
      <c r="D57" s="46"/>
      <c r="E57" s="47" t="s">
        <v>245</v>
      </c>
      <c r="F57" s="46"/>
      <c r="G57" s="46"/>
      <c r="H57" s="46"/>
      <c r="I57" s="46"/>
      <c r="J57" s="48"/>
    </row>
    <row r="58" ht="45">
      <c r="A58" s="37" t="s">
        <v>246</v>
      </c>
      <c r="B58" s="45"/>
      <c r="C58" s="46"/>
      <c r="D58" s="46"/>
      <c r="E58" s="49" t="s">
        <v>2807</v>
      </c>
      <c r="F58" s="46"/>
      <c r="G58" s="46"/>
      <c r="H58" s="46"/>
      <c r="I58" s="46"/>
      <c r="J58" s="48"/>
    </row>
    <row r="59" ht="120">
      <c r="A59" s="37" t="s">
        <v>248</v>
      </c>
      <c r="B59" s="45"/>
      <c r="C59" s="46"/>
      <c r="D59" s="46"/>
      <c r="E59" s="39" t="s">
        <v>2440</v>
      </c>
      <c r="F59" s="46"/>
      <c r="G59" s="46"/>
      <c r="H59" s="46"/>
      <c r="I59" s="46"/>
      <c r="J59" s="48"/>
    </row>
    <row r="60">
      <c r="A60" s="37" t="s">
        <v>240</v>
      </c>
      <c r="B60" s="37">
        <v>13</v>
      </c>
      <c r="C60" s="38" t="s">
        <v>2441</v>
      </c>
      <c r="D60" s="37" t="s">
        <v>245</v>
      </c>
      <c r="E60" s="39" t="s">
        <v>2442</v>
      </c>
      <c r="F60" s="40" t="s">
        <v>415</v>
      </c>
      <c r="G60" s="41">
        <v>35</v>
      </c>
      <c r="H60" s="42">
        <v>0</v>
      </c>
      <c r="I60" s="43">
        <f>ROUND(G60*H60,P4)</f>
        <v>0</v>
      </c>
      <c r="J60" s="37"/>
      <c r="O60" s="44">
        <f>I60*0.21</f>
        <v>0</v>
      </c>
      <c r="P60">
        <v>3</v>
      </c>
    </row>
    <row r="61">
      <c r="A61" s="37" t="s">
        <v>244</v>
      </c>
      <c r="B61" s="45"/>
      <c r="C61" s="46"/>
      <c r="D61" s="46"/>
      <c r="E61" s="47" t="s">
        <v>245</v>
      </c>
      <c r="F61" s="46"/>
      <c r="G61" s="46"/>
      <c r="H61" s="46"/>
      <c r="I61" s="46"/>
      <c r="J61" s="48"/>
    </row>
    <row r="62" ht="60">
      <c r="A62" s="37" t="s">
        <v>246</v>
      </c>
      <c r="B62" s="45"/>
      <c r="C62" s="46"/>
      <c r="D62" s="46"/>
      <c r="E62" s="49" t="s">
        <v>2808</v>
      </c>
      <c r="F62" s="46"/>
      <c r="G62" s="46"/>
      <c r="H62" s="46"/>
      <c r="I62" s="46"/>
      <c r="J62" s="48"/>
    </row>
    <row r="63" ht="90">
      <c r="A63" s="37" t="s">
        <v>248</v>
      </c>
      <c r="B63" s="45"/>
      <c r="C63" s="46"/>
      <c r="D63" s="46"/>
      <c r="E63" s="39" t="s">
        <v>2444</v>
      </c>
      <c r="F63" s="46"/>
      <c r="G63" s="46"/>
      <c r="H63" s="46"/>
      <c r="I63" s="46"/>
      <c r="J63" s="48"/>
    </row>
    <row r="64">
      <c r="A64" s="37" t="s">
        <v>240</v>
      </c>
      <c r="B64" s="37">
        <v>14</v>
      </c>
      <c r="C64" s="38" t="s">
        <v>2809</v>
      </c>
      <c r="D64" s="37" t="s">
        <v>245</v>
      </c>
      <c r="E64" s="39" t="s">
        <v>2810</v>
      </c>
      <c r="F64" s="40" t="s">
        <v>243</v>
      </c>
      <c r="G64" s="41">
        <v>20</v>
      </c>
      <c r="H64" s="42">
        <v>0</v>
      </c>
      <c r="I64" s="43">
        <f>ROUND(G64*H64,P4)</f>
        <v>0</v>
      </c>
      <c r="J64" s="37"/>
      <c r="O64" s="44">
        <f>I64*0.21</f>
        <v>0</v>
      </c>
      <c r="P64">
        <v>3</v>
      </c>
    </row>
    <row r="65">
      <c r="A65" s="37" t="s">
        <v>244</v>
      </c>
      <c r="B65" s="45"/>
      <c r="C65" s="46"/>
      <c r="D65" s="46"/>
      <c r="E65" s="47" t="s">
        <v>245</v>
      </c>
      <c r="F65" s="46"/>
      <c r="G65" s="46"/>
      <c r="H65" s="46"/>
      <c r="I65" s="46"/>
      <c r="J65" s="48"/>
    </row>
    <row r="66" ht="60">
      <c r="A66" s="37" t="s">
        <v>246</v>
      </c>
      <c r="B66" s="45"/>
      <c r="C66" s="46"/>
      <c r="D66" s="46"/>
      <c r="E66" s="49" t="s">
        <v>2811</v>
      </c>
      <c r="F66" s="46"/>
      <c r="G66" s="46"/>
      <c r="H66" s="46"/>
      <c r="I66" s="46"/>
      <c r="J66" s="48"/>
    </row>
    <row r="67" ht="60">
      <c r="A67" s="37" t="s">
        <v>248</v>
      </c>
      <c r="B67" s="45"/>
      <c r="C67" s="46"/>
      <c r="D67" s="46"/>
      <c r="E67" s="39" t="s">
        <v>2812</v>
      </c>
      <c r="F67" s="46"/>
      <c r="G67" s="46"/>
      <c r="H67" s="46"/>
      <c r="I67" s="46"/>
      <c r="J67" s="48"/>
    </row>
    <row r="68">
      <c r="A68" s="37" t="s">
        <v>240</v>
      </c>
      <c r="B68" s="37">
        <v>15</v>
      </c>
      <c r="C68" s="38" t="s">
        <v>2813</v>
      </c>
      <c r="D68" s="37" t="s">
        <v>245</v>
      </c>
      <c r="E68" s="39" t="s">
        <v>2814</v>
      </c>
      <c r="F68" s="40" t="s">
        <v>1326</v>
      </c>
      <c r="G68" s="41">
        <v>1902.9000000000001</v>
      </c>
      <c r="H68" s="42">
        <v>0</v>
      </c>
      <c r="I68" s="43">
        <f>ROUND(G68*H68,P4)</f>
        <v>0</v>
      </c>
      <c r="J68" s="37"/>
      <c r="O68" s="44">
        <f>I68*0.21</f>
        <v>0</v>
      </c>
      <c r="P68">
        <v>3</v>
      </c>
    </row>
    <row r="69">
      <c r="A69" s="37" t="s">
        <v>244</v>
      </c>
      <c r="B69" s="45"/>
      <c r="C69" s="46"/>
      <c r="D69" s="46"/>
      <c r="E69" s="47" t="s">
        <v>245</v>
      </c>
      <c r="F69" s="46"/>
      <c r="G69" s="46"/>
      <c r="H69" s="46"/>
      <c r="I69" s="46"/>
      <c r="J69" s="48"/>
    </row>
    <row r="70" ht="135">
      <c r="A70" s="37" t="s">
        <v>246</v>
      </c>
      <c r="B70" s="45"/>
      <c r="C70" s="46"/>
      <c r="D70" s="46"/>
      <c r="E70" s="49" t="s">
        <v>2815</v>
      </c>
      <c r="F70" s="46"/>
      <c r="G70" s="46"/>
      <c r="H70" s="46"/>
      <c r="I70" s="46"/>
      <c r="J70" s="48"/>
    </row>
    <row r="71" ht="105">
      <c r="A71" s="37" t="s">
        <v>248</v>
      </c>
      <c r="B71" s="45"/>
      <c r="C71" s="46"/>
      <c r="D71" s="46"/>
      <c r="E71" s="39" t="s">
        <v>2063</v>
      </c>
      <c r="F71" s="46"/>
      <c r="G71" s="46"/>
      <c r="H71" s="46"/>
      <c r="I71" s="46"/>
      <c r="J71" s="48"/>
    </row>
    <row r="72">
      <c r="A72" s="37" t="s">
        <v>240</v>
      </c>
      <c r="B72" s="37">
        <v>16</v>
      </c>
      <c r="C72" s="38" t="s">
        <v>2816</v>
      </c>
      <c r="D72" s="37" t="s">
        <v>245</v>
      </c>
      <c r="E72" s="39" t="s">
        <v>2817</v>
      </c>
      <c r="F72" s="40" t="s">
        <v>1326</v>
      </c>
      <c r="G72" s="41">
        <v>80</v>
      </c>
      <c r="H72" s="42">
        <v>0</v>
      </c>
      <c r="I72" s="43">
        <f>ROUND(G72*H72,P4)</f>
        <v>0</v>
      </c>
      <c r="J72" s="37"/>
      <c r="O72" s="44">
        <f>I72*0.21</f>
        <v>0</v>
      </c>
      <c r="P72">
        <v>3</v>
      </c>
    </row>
    <row r="73">
      <c r="A73" s="37" t="s">
        <v>244</v>
      </c>
      <c r="B73" s="45"/>
      <c r="C73" s="46"/>
      <c r="D73" s="46"/>
      <c r="E73" s="47" t="s">
        <v>245</v>
      </c>
      <c r="F73" s="46"/>
      <c r="G73" s="46"/>
      <c r="H73" s="46"/>
      <c r="I73" s="46"/>
      <c r="J73" s="48"/>
    </row>
    <row r="74" ht="60">
      <c r="A74" s="37" t="s">
        <v>246</v>
      </c>
      <c r="B74" s="45"/>
      <c r="C74" s="46"/>
      <c r="D74" s="46"/>
      <c r="E74" s="49" t="s">
        <v>2818</v>
      </c>
      <c r="F74" s="46"/>
      <c r="G74" s="46"/>
      <c r="H74" s="46"/>
      <c r="I74" s="46"/>
      <c r="J74" s="48"/>
    </row>
    <row r="75" ht="255">
      <c r="A75" s="37" t="s">
        <v>248</v>
      </c>
      <c r="B75" s="45"/>
      <c r="C75" s="46"/>
      <c r="D75" s="46"/>
      <c r="E75" s="39" t="s">
        <v>2819</v>
      </c>
      <c r="F75" s="46"/>
      <c r="G75" s="46"/>
      <c r="H75" s="46"/>
      <c r="I75" s="46"/>
      <c r="J75" s="48"/>
    </row>
    <row r="76">
      <c r="A76" s="37" t="s">
        <v>240</v>
      </c>
      <c r="B76" s="37">
        <v>17</v>
      </c>
      <c r="C76" s="38" t="s">
        <v>2820</v>
      </c>
      <c r="D76" s="37" t="s">
        <v>245</v>
      </c>
      <c r="E76" s="39" t="s">
        <v>2821</v>
      </c>
      <c r="F76" s="40" t="s">
        <v>339</v>
      </c>
      <c r="G76" s="41">
        <v>2.8260000000000001</v>
      </c>
      <c r="H76" s="42">
        <v>0</v>
      </c>
      <c r="I76" s="43">
        <f>ROUND(G76*H76,P4)</f>
        <v>0</v>
      </c>
      <c r="J76" s="37"/>
      <c r="O76" s="44">
        <f>I76*0.21</f>
        <v>0</v>
      </c>
      <c r="P76">
        <v>3</v>
      </c>
    </row>
    <row r="77">
      <c r="A77" s="37" t="s">
        <v>244</v>
      </c>
      <c r="B77" s="45"/>
      <c r="C77" s="46"/>
      <c r="D77" s="46"/>
      <c r="E77" s="47" t="s">
        <v>245</v>
      </c>
      <c r="F77" s="46"/>
      <c r="G77" s="46"/>
      <c r="H77" s="46"/>
      <c r="I77" s="46"/>
      <c r="J77" s="48"/>
    </row>
    <row r="78" ht="60">
      <c r="A78" s="37" t="s">
        <v>246</v>
      </c>
      <c r="B78" s="45"/>
      <c r="C78" s="46"/>
      <c r="D78" s="46"/>
      <c r="E78" s="49" t="s">
        <v>2822</v>
      </c>
      <c r="F78" s="46"/>
      <c r="G78" s="46"/>
      <c r="H78" s="46"/>
      <c r="I78" s="46"/>
      <c r="J78" s="48"/>
    </row>
    <row r="79" ht="135">
      <c r="A79" s="37" t="s">
        <v>248</v>
      </c>
      <c r="B79" s="45"/>
      <c r="C79" s="46"/>
      <c r="D79" s="46"/>
      <c r="E79" s="39" t="s">
        <v>2177</v>
      </c>
      <c r="F79" s="46"/>
      <c r="G79" s="46"/>
      <c r="H79" s="46"/>
      <c r="I79" s="46"/>
      <c r="J79" s="48"/>
    </row>
    <row r="80">
      <c r="A80" s="37" t="s">
        <v>240</v>
      </c>
      <c r="B80" s="37">
        <v>18</v>
      </c>
      <c r="C80" s="38" t="s">
        <v>2174</v>
      </c>
      <c r="D80" s="37" t="s">
        <v>245</v>
      </c>
      <c r="E80" s="39" t="s">
        <v>2175</v>
      </c>
      <c r="F80" s="40" t="s">
        <v>339</v>
      </c>
      <c r="G80" s="41">
        <v>80.701999999999998</v>
      </c>
      <c r="H80" s="42">
        <v>0</v>
      </c>
      <c r="I80" s="43">
        <f>ROUND(G80*H80,P4)</f>
        <v>0</v>
      </c>
      <c r="J80" s="37"/>
      <c r="O80" s="44">
        <f>I80*0.21</f>
        <v>0</v>
      </c>
      <c r="P80">
        <v>3</v>
      </c>
    </row>
    <row r="81">
      <c r="A81" s="37" t="s">
        <v>244</v>
      </c>
      <c r="B81" s="45"/>
      <c r="C81" s="46"/>
      <c r="D81" s="46"/>
      <c r="E81" s="47" t="s">
        <v>245</v>
      </c>
      <c r="F81" s="46"/>
      <c r="G81" s="46"/>
      <c r="H81" s="46"/>
      <c r="I81" s="46"/>
      <c r="J81" s="48"/>
    </row>
    <row r="82" ht="165">
      <c r="A82" s="37" t="s">
        <v>246</v>
      </c>
      <c r="B82" s="45"/>
      <c r="C82" s="46"/>
      <c r="D82" s="46"/>
      <c r="E82" s="49" t="s">
        <v>2823</v>
      </c>
      <c r="F82" s="46"/>
      <c r="G82" s="46"/>
      <c r="H82" s="46"/>
      <c r="I82" s="46"/>
      <c r="J82" s="48"/>
    </row>
    <row r="83" ht="135">
      <c r="A83" s="37" t="s">
        <v>248</v>
      </c>
      <c r="B83" s="45"/>
      <c r="C83" s="46"/>
      <c r="D83" s="46"/>
      <c r="E83" s="39" t="s">
        <v>2177</v>
      </c>
      <c r="F83" s="46"/>
      <c r="G83" s="46"/>
      <c r="H83" s="46"/>
      <c r="I83" s="46"/>
      <c r="J83" s="48"/>
    </row>
    <row r="84" ht="30">
      <c r="A84" s="37" t="s">
        <v>240</v>
      </c>
      <c r="B84" s="37">
        <v>19</v>
      </c>
      <c r="C84" s="38" t="s">
        <v>2824</v>
      </c>
      <c r="D84" s="37" t="s">
        <v>245</v>
      </c>
      <c r="E84" s="39" t="s">
        <v>2825</v>
      </c>
      <c r="F84" s="40" t="s">
        <v>243</v>
      </c>
      <c r="G84" s="41">
        <v>44</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2826</v>
      </c>
      <c r="F86" s="46"/>
      <c r="G86" s="46"/>
      <c r="H86" s="46"/>
      <c r="I86" s="46"/>
      <c r="J86" s="48"/>
    </row>
    <row r="87" ht="120">
      <c r="A87" s="37" t="s">
        <v>248</v>
      </c>
      <c r="B87" s="45"/>
      <c r="C87" s="46"/>
      <c r="D87" s="46"/>
      <c r="E87" s="39" t="s">
        <v>2088</v>
      </c>
      <c r="F87" s="46"/>
      <c r="G87" s="46"/>
      <c r="H87" s="46"/>
      <c r="I87" s="46"/>
      <c r="J87" s="48"/>
    </row>
    <row r="88" ht="30">
      <c r="A88" s="37" t="s">
        <v>240</v>
      </c>
      <c r="B88" s="37">
        <v>20</v>
      </c>
      <c r="C88" s="38" t="s">
        <v>2827</v>
      </c>
      <c r="D88" s="37" t="s">
        <v>245</v>
      </c>
      <c r="E88" s="39" t="s">
        <v>2828</v>
      </c>
      <c r="F88" s="40" t="s">
        <v>243</v>
      </c>
      <c r="G88" s="41">
        <v>88</v>
      </c>
      <c r="H88" s="42">
        <v>0</v>
      </c>
      <c r="I88" s="43">
        <f>ROUND(G88*H88,P4)</f>
        <v>0</v>
      </c>
      <c r="J88" s="37"/>
      <c r="O88" s="44">
        <f>I88*0.21</f>
        <v>0</v>
      </c>
      <c r="P88">
        <v>3</v>
      </c>
    </row>
    <row r="89">
      <c r="A89" s="37" t="s">
        <v>244</v>
      </c>
      <c r="B89" s="45"/>
      <c r="C89" s="46"/>
      <c r="D89" s="46"/>
      <c r="E89" s="47" t="s">
        <v>245</v>
      </c>
      <c r="F89" s="46"/>
      <c r="G89" s="46"/>
      <c r="H89" s="46"/>
      <c r="I89" s="46"/>
      <c r="J89" s="48"/>
    </row>
    <row r="90" ht="90">
      <c r="A90" s="37" t="s">
        <v>246</v>
      </c>
      <c r="B90" s="45"/>
      <c r="C90" s="46"/>
      <c r="D90" s="46"/>
      <c r="E90" s="49" t="s">
        <v>2829</v>
      </c>
      <c r="F90" s="46"/>
      <c r="G90" s="46"/>
      <c r="H90" s="46"/>
      <c r="I90" s="46"/>
      <c r="J90" s="48"/>
    </row>
    <row r="91" ht="120">
      <c r="A91" s="37" t="s">
        <v>248</v>
      </c>
      <c r="B91" s="45"/>
      <c r="C91" s="46"/>
      <c r="D91" s="46"/>
      <c r="E91" s="39" t="s">
        <v>2088</v>
      </c>
      <c r="F91" s="46"/>
      <c r="G91" s="46"/>
      <c r="H91" s="46"/>
      <c r="I91" s="46"/>
      <c r="J91" s="48"/>
    </row>
    <row r="92">
      <c r="A92" s="31" t="s">
        <v>237</v>
      </c>
      <c r="B92" s="32"/>
      <c r="C92" s="33" t="s">
        <v>402</v>
      </c>
      <c r="D92" s="34"/>
      <c r="E92" s="31" t="s">
        <v>2645</v>
      </c>
      <c r="F92" s="34"/>
      <c r="G92" s="34"/>
      <c r="H92" s="34"/>
      <c r="I92" s="35">
        <f>SUMIFS(I93:I112,A93:A112,"P")</f>
        <v>0</v>
      </c>
      <c r="J92" s="36"/>
    </row>
    <row r="93">
      <c r="A93" s="37" t="s">
        <v>240</v>
      </c>
      <c r="B93" s="37">
        <v>21</v>
      </c>
      <c r="C93" s="38" t="s">
        <v>2830</v>
      </c>
      <c r="D93" s="37" t="s">
        <v>245</v>
      </c>
      <c r="E93" s="39" t="s">
        <v>2831</v>
      </c>
      <c r="F93" s="40" t="s">
        <v>339</v>
      </c>
      <c r="G93" s="41">
        <v>4</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2832</v>
      </c>
      <c r="F95" s="46"/>
      <c r="G95" s="46"/>
      <c r="H95" s="46"/>
      <c r="I95" s="46"/>
      <c r="J95" s="48"/>
    </row>
    <row r="96" ht="409.5">
      <c r="A96" s="37" t="s">
        <v>248</v>
      </c>
      <c r="B96" s="45"/>
      <c r="C96" s="46"/>
      <c r="D96" s="46"/>
      <c r="E96" s="39" t="s">
        <v>1835</v>
      </c>
      <c r="F96" s="46"/>
      <c r="G96" s="46"/>
      <c r="H96" s="46"/>
      <c r="I96" s="46"/>
      <c r="J96" s="48"/>
    </row>
    <row r="97">
      <c r="A97" s="37" t="s">
        <v>240</v>
      </c>
      <c r="B97" s="37">
        <v>22</v>
      </c>
      <c r="C97" s="38" t="s">
        <v>2833</v>
      </c>
      <c r="D97" s="37" t="s">
        <v>245</v>
      </c>
      <c r="E97" s="39" t="s">
        <v>2834</v>
      </c>
      <c r="F97" s="40" t="s">
        <v>939</v>
      </c>
      <c r="G97" s="41">
        <v>0.625</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2835</v>
      </c>
      <c r="F99" s="46"/>
      <c r="G99" s="46"/>
      <c r="H99" s="46"/>
      <c r="I99" s="46"/>
      <c r="J99" s="48"/>
    </row>
    <row r="100" ht="375">
      <c r="A100" s="37" t="s">
        <v>248</v>
      </c>
      <c r="B100" s="45"/>
      <c r="C100" s="46"/>
      <c r="D100" s="46"/>
      <c r="E100" s="39" t="s">
        <v>2836</v>
      </c>
      <c r="F100" s="46"/>
      <c r="G100" s="46"/>
      <c r="H100" s="46"/>
      <c r="I100" s="46"/>
      <c r="J100" s="48"/>
    </row>
    <row r="101">
      <c r="A101" s="37" t="s">
        <v>240</v>
      </c>
      <c r="B101" s="37">
        <v>23</v>
      </c>
      <c r="C101" s="38" t="s">
        <v>2837</v>
      </c>
      <c r="D101" s="37" t="s">
        <v>245</v>
      </c>
      <c r="E101" s="39" t="s">
        <v>2838</v>
      </c>
      <c r="F101" s="40" t="s">
        <v>339</v>
      </c>
      <c r="G101" s="41">
        <v>46</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45">
      <c r="A103" s="37" t="s">
        <v>246</v>
      </c>
      <c r="B103" s="45"/>
      <c r="C103" s="46"/>
      <c r="D103" s="46"/>
      <c r="E103" s="49" t="s">
        <v>2839</v>
      </c>
      <c r="F103" s="46"/>
      <c r="G103" s="46"/>
      <c r="H103" s="46"/>
      <c r="I103" s="46"/>
      <c r="J103" s="48"/>
    </row>
    <row r="104" ht="409.5">
      <c r="A104" s="37" t="s">
        <v>248</v>
      </c>
      <c r="B104" s="45"/>
      <c r="C104" s="46"/>
      <c r="D104" s="46"/>
      <c r="E104" s="39" t="s">
        <v>1835</v>
      </c>
      <c r="F104" s="46"/>
      <c r="G104" s="46"/>
      <c r="H104" s="46"/>
      <c r="I104" s="46"/>
      <c r="J104" s="48"/>
    </row>
    <row r="105">
      <c r="A105" s="37" t="s">
        <v>240</v>
      </c>
      <c r="B105" s="37">
        <v>24</v>
      </c>
      <c r="C105" s="38" t="s">
        <v>2840</v>
      </c>
      <c r="D105" s="37" t="s">
        <v>245</v>
      </c>
      <c r="E105" s="39" t="s">
        <v>2841</v>
      </c>
      <c r="F105" s="40" t="s">
        <v>939</v>
      </c>
      <c r="G105" s="41">
        <v>5.6260000000000003</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2842</v>
      </c>
      <c r="F107" s="46"/>
      <c r="G107" s="46"/>
      <c r="H107" s="46"/>
      <c r="I107" s="46"/>
      <c r="J107" s="48"/>
    </row>
    <row r="108" ht="375">
      <c r="A108" s="37" t="s">
        <v>248</v>
      </c>
      <c r="B108" s="45"/>
      <c r="C108" s="46"/>
      <c r="D108" s="46"/>
      <c r="E108" s="39" t="s">
        <v>2836</v>
      </c>
      <c r="F108" s="46"/>
      <c r="G108" s="46"/>
      <c r="H108" s="46"/>
      <c r="I108" s="46"/>
      <c r="J108" s="48"/>
    </row>
    <row r="109">
      <c r="A109" s="37" t="s">
        <v>240</v>
      </c>
      <c r="B109" s="37">
        <v>25</v>
      </c>
      <c r="C109" s="38" t="s">
        <v>2843</v>
      </c>
      <c r="D109" s="37" t="s">
        <v>245</v>
      </c>
      <c r="E109" s="39" t="s">
        <v>2844</v>
      </c>
      <c r="F109" s="40" t="s">
        <v>2845</v>
      </c>
      <c r="G109" s="41">
        <v>7179.8599999999997</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135">
      <c r="A111" s="37" t="s">
        <v>246</v>
      </c>
      <c r="B111" s="45"/>
      <c r="C111" s="46"/>
      <c r="D111" s="46"/>
      <c r="E111" s="49" t="s">
        <v>2846</v>
      </c>
      <c r="F111" s="46"/>
      <c r="G111" s="46"/>
      <c r="H111" s="46"/>
      <c r="I111" s="46"/>
      <c r="J111" s="48"/>
    </row>
    <row r="112" ht="409.5">
      <c r="A112" s="37" t="s">
        <v>248</v>
      </c>
      <c r="B112" s="45"/>
      <c r="C112" s="46"/>
      <c r="D112" s="46"/>
      <c r="E112" s="39" t="s">
        <v>2847</v>
      </c>
      <c r="F112" s="46"/>
      <c r="G112" s="46"/>
      <c r="H112" s="46"/>
      <c r="I112" s="46"/>
      <c r="J112" s="48"/>
    </row>
    <row r="113">
      <c r="A113" s="31" t="s">
        <v>237</v>
      </c>
      <c r="B113" s="32"/>
      <c r="C113" s="33" t="s">
        <v>926</v>
      </c>
      <c r="D113" s="34"/>
      <c r="E113" s="31" t="s">
        <v>2120</v>
      </c>
      <c r="F113" s="34"/>
      <c r="G113" s="34"/>
      <c r="H113" s="34"/>
      <c r="I113" s="35">
        <f>SUMIFS(I114:I141,A114:A141,"P")</f>
        <v>0</v>
      </c>
      <c r="J113" s="36"/>
    </row>
    <row r="114">
      <c r="A114" s="37" t="s">
        <v>240</v>
      </c>
      <c r="B114" s="37">
        <v>26</v>
      </c>
      <c r="C114" s="38" t="s">
        <v>2449</v>
      </c>
      <c r="D114" s="37" t="s">
        <v>245</v>
      </c>
      <c r="E114" s="39" t="s">
        <v>2450</v>
      </c>
      <c r="F114" s="40" t="s">
        <v>339</v>
      </c>
      <c r="G114" s="41">
        <v>7.5999999999999996</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45">
      <c r="A116" s="37" t="s">
        <v>246</v>
      </c>
      <c r="B116" s="45"/>
      <c r="C116" s="46"/>
      <c r="D116" s="46"/>
      <c r="E116" s="49" t="s">
        <v>2848</v>
      </c>
      <c r="F116" s="46"/>
      <c r="G116" s="46"/>
      <c r="H116" s="46"/>
      <c r="I116" s="46"/>
      <c r="J116" s="48"/>
    </row>
    <row r="117" ht="409.5">
      <c r="A117" s="37" t="s">
        <v>248</v>
      </c>
      <c r="B117" s="45"/>
      <c r="C117" s="46"/>
      <c r="D117" s="46"/>
      <c r="E117" s="39" t="s">
        <v>2076</v>
      </c>
      <c r="F117" s="46"/>
      <c r="G117" s="46"/>
      <c r="H117" s="46"/>
      <c r="I117" s="46"/>
      <c r="J117" s="48"/>
    </row>
    <row r="118">
      <c r="A118" s="37" t="s">
        <v>240</v>
      </c>
      <c r="B118" s="37">
        <v>27</v>
      </c>
      <c r="C118" s="38" t="s">
        <v>2849</v>
      </c>
      <c r="D118" s="37" t="s">
        <v>245</v>
      </c>
      <c r="E118" s="39" t="s">
        <v>2850</v>
      </c>
      <c r="F118" s="40" t="s">
        <v>339</v>
      </c>
      <c r="G118" s="41">
        <v>37.240000000000002</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30">
      <c r="A120" s="37" t="s">
        <v>246</v>
      </c>
      <c r="B120" s="45"/>
      <c r="C120" s="46"/>
      <c r="D120" s="46"/>
      <c r="E120" s="49" t="s">
        <v>2851</v>
      </c>
      <c r="F120" s="46"/>
      <c r="G120" s="46"/>
      <c r="H120" s="46"/>
      <c r="I120" s="46"/>
      <c r="J120" s="48"/>
    </row>
    <row r="121" ht="409.5">
      <c r="A121" s="37" t="s">
        <v>248</v>
      </c>
      <c r="B121" s="45"/>
      <c r="C121" s="46"/>
      <c r="D121" s="46"/>
      <c r="E121" s="39" t="s">
        <v>1835</v>
      </c>
      <c r="F121" s="46"/>
      <c r="G121" s="46"/>
      <c r="H121" s="46"/>
      <c r="I121" s="46"/>
      <c r="J121" s="48"/>
    </row>
    <row r="122">
      <c r="A122" s="37" t="s">
        <v>240</v>
      </c>
      <c r="B122" s="37">
        <v>28</v>
      </c>
      <c r="C122" s="38" t="s">
        <v>2852</v>
      </c>
      <c r="D122" s="37" t="s">
        <v>245</v>
      </c>
      <c r="E122" s="39" t="s">
        <v>2853</v>
      </c>
      <c r="F122" s="40" t="s">
        <v>339</v>
      </c>
      <c r="G122" s="41">
        <v>20</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75">
      <c r="A124" s="37" t="s">
        <v>246</v>
      </c>
      <c r="B124" s="45"/>
      <c r="C124" s="46"/>
      <c r="D124" s="46"/>
      <c r="E124" s="49" t="s">
        <v>2854</v>
      </c>
      <c r="F124" s="46"/>
      <c r="G124" s="46"/>
      <c r="H124" s="46"/>
      <c r="I124" s="46"/>
      <c r="J124" s="48"/>
    </row>
    <row r="125" ht="409.5">
      <c r="A125" s="37" t="s">
        <v>248</v>
      </c>
      <c r="B125" s="45"/>
      <c r="C125" s="46"/>
      <c r="D125" s="46"/>
      <c r="E125" s="39" t="s">
        <v>1835</v>
      </c>
      <c r="F125" s="46"/>
      <c r="G125" s="46"/>
      <c r="H125" s="46"/>
      <c r="I125" s="46"/>
      <c r="J125" s="48"/>
    </row>
    <row r="126">
      <c r="A126" s="37" t="s">
        <v>240</v>
      </c>
      <c r="B126" s="37">
        <v>29</v>
      </c>
      <c r="C126" s="38" t="s">
        <v>2855</v>
      </c>
      <c r="D126" s="37" t="s">
        <v>245</v>
      </c>
      <c r="E126" s="39" t="s">
        <v>2856</v>
      </c>
      <c r="F126" s="40" t="s">
        <v>939</v>
      </c>
      <c r="G126" s="41">
        <v>2.4430000000000001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60">
      <c r="A128" s="37" t="s">
        <v>246</v>
      </c>
      <c r="B128" s="45"/>
      <c r="C128" s="46"/>
      <c r="D128" s="46"/>
      <c r="E128" s="49" t="s">
        <v>2857</v>
      </c>
      <c r="F128" s="46"/>
      <c r="G128" s="46"/>
      <c r="H128" s="46"/>
      <c r="I128" s="46"/>
      <c r="J128" s="48"/>
    </row>
    <row r="129" ht="375">
      <c r="A129" s="37" t="s">
        <v>248</v>
      </c>
      <c r="B129" s="45"/>
      <c r="C129" s="46"/>
      <c r="D129" s="46"/>
      <c r="E129" s="39" t="s">
        <v>2836</v>
      </c>
      <c r="F129" s="46"/>
      <c r="G129" s="46"/>
      <c r="H129" s="46"/>
      <c r="I129" s="46"/>
      <c r="J129" s="48"/>
    </row>
    <row r="130" ht="30">
      <c r="A130" s="37" t="s">
        <v>240</v>
      </c>
      <c r="B130" s="37">
        <v>30</v>
      </c>
      <c r="C130" s="38" t="s">
        <v>2858</v>
      </c>
      <c r="D130" s="37" t="s">
        <v>245</v>
      </c>
      <c r="E130" s="39" t="s">
        <v>2859</v>
      </c>
      <c r="F130" s="40" t="s">
        <v>339</v>
      </c>
      <c r="G130" s="41">
        <v>170</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45">
      <c r="A132" s="37" t="s">
        <v>246</v>
      </c>
      <c r="B132" s="45"/>
      <c r="C132" s="46"/>
      <c r="D132" s="46"/>
      <c r="E132" s="49" t="s">
        <v>2860</v>
      </c>
      <c r="F132" s="46"/>
      <c r="G132" s="46"/>
      <c r="H132" s="46"/>
      <c r="I132" s="46"/>
      <c r="J132" s="48"/>
    </row>
    <row r="133" ht="105">
      <c r="A133" s="37" t="s">
        <v>248</v>
      </c>
      <c r="B133" s="45"/>
      <c r="C133" s="46"/>
      <c r="D133" s="46"/>
      <c r="E133" s="39" t="s">
        <v>2455</v>
      </c>
      <c r="F133" s="46"/>
      <c r="G133" s="46"/>
      <c r="H133" s="46"/>
      <c r="I133" s="46"/>
      <c r="J133" s="48"/>
    </row>
    <row r="134">
      <c r="A134" s="37" t="s">
        <v>240</v>
      </c>
      <c r="B134" s="37">
        <v>31</v>
      </c>
      <c r="C134" s="38" t="s">
        <v>2124</v>
      </c>
      <c r="D134" s="37" t="s">
        <v>245</v>
      </c>
      <c r="E134" s="39" t="s">
        <v>2125</v>
      </c>
      <c r="F134" s="40" t="s">
        <v>339</v>
      </c>
      <c r="G134" s="41">
        <v>40</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75">
      <c r="A136" s="37" t="s">
        <v>246</v>
      </c>
      <c r="B136" s="45"/>
      <c r="C136" s="46"/>
      <c r="D136" s="46"/>
      <c r="E136" s="49" t="s">
        <v>2861</v>
      </c>
      <c r="F136" s="46"/>
      <c r="G136" s="46"/>
      <c r="H136" s="46"/>
      <c r="I136" s="46"/>
      <c r="J136" s="48"/>
    </row>
    <row r="137" ht="150">
      <c r="A137" s="37" t="s">
        <v>248</v>
      </c>
      <c r="B137" s="45"/>
      <c r="C137" s="46"/>
      <c r="D137" s="46"/>
      <c r="E137" s="39" t="s">
        <v>2127</v>
      </c>
      <c r="F137" s="46"/>
      <c r="G137" s="46"/>
      <c r="H137" s="46"/>
      <c r="I137" s="46"/>
      <c r="J137" s="48"/>
    </row>
    <row r="138">
      <c r="A138" s="37" t="s">
        <v>240</v>
      </c>
      <c r="B138" s="37">
        <v>32</v>
      </c>
      <c r="C138" s="38" t="s">
        <v>2862</v>
      </c>
      <c r="D138" s="37" t="s">
        <v>245</v>
      </c>
      <c r="E138" s="39" t="s">
        <v>2863</v>
      </c>
      <c r="F138" s="40" t="s">
        <v>339</v>
      </c>
      <c r="G138" s="41">
        <v>35.280000000000001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45">
      <c r="A140" s="37" t="s">
        <v>246</v>
      </c>
      <c r="B140" s="45"/>
      <c r="C140" s="46"/>
      <c r="D140" s="46"/>
      <c r="E140" s="49" t="s">
        <v>2864</v>
      </c>
      <c r="F140" s="46"/>
      <c r="G140" s="46"/>
      <c r="H140" s="46"/>
      <c r="I140" s="46"/>
      <c r="J140" s="48"/>
    </row>
    <row r="141" ht="409.5">
      <c r="A141" s="37" t="s">
        <v>248</v>
      </c>
      <c r="B141" s="45"/>
      <c r="C141" s="46"/>
      <c r="D141" s="46"/>
      <c r="E141" s="39" t="s">
        <v>2865</v>
      </c>
      <c r="F141" s="46"/>
      <c r="G141" s="46"/>
      <c r="H141" s="46"/>
      <c r="I141" s="46"/>
      <c r="J141" s="48"/>
    </row>
    <row r="142">
      <c r="A142" s="31" t="s">
        <v>237</v>
      </c>
      <c r="B142" s="32"/>
      <c r="C142" s="33" t="s">
        <v>1203</v>
      </c>
      <c r="D142" s="34"/>
      <c r="E142" s="31" t="s">
        <v>2866</v>
      </c>
      <c r="F142" s="34"/>
      <c r="G142" s="34"/>
      <c r="H142" s="34"/>
      <c r="I142" s="35">
        <f>SUMIFS(I143:I186,A143:A186,"P")</f>
        <v>0</v>
      </c>
      <c r="J142" s="36"/>
    </row>
    <row r="143" ht="30">
      <c r="A143" s="37" t="s">
        <v>240</v>
      </c>
      <c r="B143" s="37">
        <v>33</v>
      </c>
      <c r="C143" s="38" t="s">
        <v>2867</v>
      </c>
      <c r="D143" s="37" t="s">
        <v>245</v>
      </c>
      <c r="E143" s="39" t="s">
        <v>2868</v>
      </c>
      <c r="F143" s="40" t="s">
        <v>415</v>
      </c>
      <c r="G143" s="41">
        <v>670.46400000000006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105">
      <c r="A145" s="37" t="s">
        <v>246</v>
      </c>
      <c r="B145" s="45"/>
      <c r="C145" s="46"/>
      <c r="D145" s="46"/>
      <c r="E145" s="49" t="s">
        <v>2869</v>
      </c>
      <c r="F145" s="46"/>
      <c r="G145" s="46"/>
      <c r="H145" s="46"/>
      <c r="I145" s="46"/>
      <c r="J145" s="48"/>
    </row>
    <row r="146" ht="120">
      <c r="A146" s="37" t="s">
        <v>248</v>
      </c>
      <c r="B146" s="45"/>
      <c r="C146" s="46"/>
      <c r="D146" s="46"/>
      <c r="E146" s="39" t="s">
        <v>2870</v>
      </c>
      <c r="F146" s="46"/>
      <c r="G146" s="46"/>
      <c r="H146" s="46"/>
      <c r="I146" s="46"/>
      <c r="J146" s="48"/>
    </row>
    <row r="147" ht="30">
      <c r="A147" s="37" t="s">
        <v>240</v>
      </c>
      <c r="B147" s="37">
        <v>34</v>
      </c>
      <c r="C147" s="38" t="s">
        <v>2871</v>
      </c>
      <c r="D147" s="37" t="s">
        <v>245</v>
      </c>
      <c r="E147" s="39" t="s">
        <v>2872</v>
      </c>
      <c r="F147" s="40" t="s">
        <v>415</v>
      </c>
      <c r="G147" s="41">
        <v>37.247999999999998</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45">
      <c r="A149" s="37" t="s">
        <v>246</v>
      </c>
      <c r="B149" s="45"/>
      <c r="C149" s="46"/>
      <c r="D149" s="46"/>
      <c r="E149" s="49" t="s">
        <v>2873</v>
      </c>
      <c r="F149" s="46"/>
      <c r="G149" s="46"/>
      <c r="H149" s="46"/>
      <c r="I149" s="46"/>
      <c r="J149" s="48"/>
    </row>
    <row r="150" ht="120">
      <c r="A150" s="37" t="s">
        <v>248</v>
      </c>
      <c r="B150" s="45"/>
      <c r="C150" s="46"/>
      <c r="D150" s="46"/>
      <c r="E150" s="39" t="s">
        <v>2870</v>
      </c>
      <c r="F150" s="46"/>
      <c r="G150" s="46"/>
      <c r="H150" s="46"/>
      <c r="I150" s="46"/>
      <c r="J150" s="48"/>
    </row>
    <row r="151">
      <c r="A151" s="37" t="s">
        <v>240</v>
      </c>
      <c r="B151" s="37">
        <v>35</v>
      </c>
      <c r="C151" s="38" t="s">
        <v>2874</v>
      </c>
      <c r="D151" s="37" t="s">
        <v>245</v>
      </c>
      <c r="E151" s="39" t="s">
        <v>2875</v>
      </c>
      <c r="F151" s="40" t="s">
        <v>415</v>
      </c>
      <c r="G151" s="41">
        <v>22.349</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45">
      <c r="A153" s="37" t="s">
        <v>246</v>
      </c>
      <c r="B153" s="45"/>
      <c r="C153" s="46"/>
      <c r="D153" s="46"/>
      <c r="E153" s="49" t="s">
        <v>2876</v>
      </c>
      <c r="F153" s="46"/>
      <c r="G153" s="46"/>
      <c r="H153" s="46"/>
      <c r="I153" s="46"/>
      <c r="J153" s="48"/>
    </row>
    <row r="154" ht="120">
      <c r="A154" s="37" t="s">
        <v>248</v>
      </c>
      <c r="B154" s="45"/>
      <c r="C154" s="46"/>
      <c r="D154" s="46"/>
      <c r="E154" s="39" t="s">
        <v>2870</v>
      </c>
      <c r="F154" s="46"/>
      <c r="G154" s="46"/>
      <c r="H154" s="46"/>
      <c r="I154" s="46"/>
      <c r="J154" s="48"/>
    </row>
    <row r="155">
      <c r="A155" s="37" t="s">
        <v>240</v>
      </c>
      <c r="B155" s="37">
        <v>36</v>
      </c>
      <c r="C155" s="38" t="s">
        <v>2877</v>
      </c>
      <c r="D155" s="37" t="s">
        <v>245</v>
      </c>
      <c r="E155" s="39" t="s">
        <v>2878</v>
      </c>
      <c r="F155" s="40" t="s">
        <v>415</v>
      </c>
      <c r="G155" s="41">
        <v>14.898999999999999</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45">
      <c r="A157" s="37" t="s">
        <v>246</v>
      </c>
      <c r="B157" s="45"/>
      <c r="C157" s="46"/>
      <c r="D157" s="46"/>
      <c r="E157" s="49" t="s">
        <v>2879</v>
      </c>
      <c r="F157" s="46"/>
      <c r="G157" s="46"/>
      <c r="H157" s="46"/>
      <c r="I157" s="46"/>
      <c r="J157" s="48"/>
    </row>
    <row r="158" ht="120">
      <c r="A158" s="37" t="s">
        <v>248</v>
      </c>
      <c r="B158" s="45"/>
      <c r="C158" s="46"/>
      <c r="D158" s="46"/>
      <c r="E158" s="39" t="s">
        <v>2870</v>
      </c>
      <c r="F158" s="46"/>
      <c r="G158" s="46"/>
      <c r="H158" s="46"/>
      <c r="I158" s="46"/>
      <c r="J158" s="48"/>
    </row>
    <row r="159" ht="30">
      <c r="A159" s="37" t="s">
        <v>240</v>
      </c>
      <c r="B159" s="37">
        <v>37</v>
      </c>
      <c r="C159" s="38" t="s">
        <v>2880</v>
      </c>
      <c r="D159" s="37" t="s">
        <v>245</v>
      </c>
      <c r="E159" s="39" t="s">
        <v>2881</v>
      </c>
      <c r="F159" s="40" t="s">
        <v>415</v>
      </c>
      <c r="G159" s="41">
        <v>109.358</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135">
      <c r="A161" s="37" t="s">
        <v>246</v>
      </c>
      <c r="B161" s="45"/>
      <c r="C161" s="46"/>
      <c r="D161" s="46"/>
      <c r="E161" s="49" t="s">
        <v>2882</v>
      </c>
      <c r="F161" s="46"/>
      <c r="G161" s="46"/>
      <c r="H161" s="46"/>
      <c r="I161" s="46"/>
      <c r="J161" s="48"/>
    </row>
    <row r="162" ht="120">
      <c r="A162" s="37" t="s">
        <v>248</v>
      </c>
      <c r="B162" s="45"/>
      <c r="C162" s="46"/>
      <c r="D162" s="46"/>
      <c r="E162" s="39" t="s">
        <v>2870</v>
      </c>
      <c r="F162" s="46"/>
      <c r="G162" s="46"/>
      <c r="H162" s="46"/>
      <c r="I162" s="46"/>
      <c r="J162" s="48"/>
    </row>
    <row r="163">
      <c r="A163" s="37" t="s">
        <v>240</v>
      </c>
      <c r="B163" s="37">
        <v>38</v>
      </c>
      <c r="C163" s="38" t="s">
        <v>2883</v>
      </c>
      <c r="D163" s="37" t="s">
        <v>245</v>
      </c>
      <c r="E163" s="39" t="s">
        <v>2884</v>
      </c>
      <c r="F163" s="40" t="s">
        <v>415</v>
      </c>
      <c r="G163" s="41">
        <v>744.96000000000004</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90">
      <c r="A165" s="37" t="s">
        <v>246</v>
      </c>
      <c r="B165" s="45"/>
      <c r="C165" s="46"/>
      <c r="D165" s="46"/>
      <c r="E165" s="49" t="s">
        <v>2885</v>
      </c>
      <c r="F165" s="46"/>
      <c r="G165" s="46"/>
      <c r="H165" s="46"/>
      <c r="I165" s="46"/>
      <c r="J165" s="48"/>
    </row>
    <row r="166" ht="120">
      <c r="A166" s="37" t="s">
        <v>248</v>
      </c>
      <c r="B166" s="45"/>
      <c r="C166" s="46"/>
      <c r="D166" s="46"/>
      <c r="E166" s="39" t="s">
        <v>2870</v>
      </c>
      <c r="F166" s="46"/>
      <c r="G166" s="46"/>
      <c r="H166" s="46"/>
      <c r="I166" s="46"/>
      <c r="J166" s="48"/>
    </row>
    <row r="167">
      <c r="A167" s="37" t="s">
        <v>240</v>
      </c>
      <c r="B167" s="37">
        <v>39</v>
      </c>
      <c r="C167" s="38" t="s">
        <v>2886</v>
      </c>
      <c r="D167" s="37" t="s">
        <v>245</v>
      </c>
      <c r="E167" s="39" t="s">
        <v>2887</v>
      </c>
      <c r="F167" s="40" t="s">
        <v>415</v>
      </c>
      <c r="G167" s="41">
        <v>744.96000000000004</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90">
      <c r="A169" s="37" t="s">
        <v>246</v>
      </c>
      <c r="B169" s="45"/>
      <c r="C169" s="46"/>
      <c r="D169" s="46"/>
      <c r="E169" s="49" t="s">
        <v>2885</v>
      </c>
      <c r="F169" s="46"/>
      <c r="G169" s="46"/>
      <c r="H169" s="46"/>
      <c r="I169" s="46"/>
      <c r="J169" s="48"/>
    </row>
    <row r="170" ht="120">
      <c r="A170" s="37" t="s">
        <v>248</v>
      </c>
      <c r="B170" s="45"/>
      <c r="C170" s="46"/>
      <c r="D170" s="46"/>
      <c r="E170" s="39" t="s">
        <v>2870</v>
      </c>
      <c r="F170" s="46"/>
      <c r="G170" s="46"/>
      <c r="H170" s="46"/>
      <c r="I170" s="46"/>
      <c r="J170" s="48"/>
    </row>
    <row r="171">
      <c r="A171" s="37" t="s">
        <v>240</v>
      </c>
      <c r="B171" s="37">
        <v>40</v>
      </c>
      <c r="C171" s="38" t="s">
        <v>2888</v>
      </c>
      <c r="D171" s="37" t="s">
        <v>245</v>
      </c>
      <c r="E171" s="39" t="s">
        <v>2889</v>
      </c>
      <c r="F171" s="40" t="s">
        <v>415</v>
      </c>
      <c r="G171" s="41">
        <v>37.247999999999998</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2890</v>
      </c>
      <c r="F173" s="46"/>
      <c r="G173" s="46"/>
      <c r="H173" s="46"/>
      <c r="I173" s="46"/>
      <c r="J173" s="48"/>
    </row>
    <row r="174" ht="105">
      <c r="A174" s="37" t="s">
        <v>248</v>
      </c>
      <c r="B174" s="45"/>
      <c r="C174" s="46"/>
      <c r="D174" s="46"/>
      <c r="E174" s="39" t="s">
        <v>2891</v>
      </c>
      <c r="F174" s="46"/>
      <c r="G174" s="46"/>
      <c r="H174" s="46"/>
      <c r="I174" s="46"/>
      <c r="J174" s="48"/>
    </row>
    <row r="175">
      <c r="A175" s="37" t="s">
        <v>240</v>
      </c>
      <c r="B175" s="37">
        <v>41</v>
      </c>
      <c r="C175" s="38" t="s">
        <v>2892</v>
      </c>
      <c r="D175" s="37" t="s">
        <v>245</v>
      </c>
      <c r="E175" s="39" t="s">
        <v>2893</v>
      </c>
      <c r="F175" s="40" t="s">
        <v>415</v>
      </c>
      <c r="G175" s="41">
        <v>37.247999999999998</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2890</v>
      </c>
      <c r="F177" s="46"/>
      <c r="G177" s="46"/>
      <c r="H177" s="46"/>
      <c r="I177" s="46"/>
      <c r="J177" s="48"/>
    </row>
    <row r="178" ht="105">
      <c r="A178" s="37" t="s">
        <v>248</v>
      </c>
      <c r="B178" s="45"/>
      <c r="C178" s="46"/>
      <c r="D178" s="46"/>
      <c r="E178" s="39" t="s">
        <v>2891</v>
      </c>
      <c r="F178" s="46"/>
      <c r="G178" s="46"/>
      <c r="H178" s="46"/>
      <c r="I178" s="46"/>
      <c r="J178" s="48"/>
    </row>
    <row r="179">
      <c r="A179" s="37" t="s">
        <v>240</v>
      </c>
      <c r="B179" s="37">
        <v>42</v>
      </c>
      <c r="C179" s="38" t="s">
        <v>2894</v>
      </c>
      <c r="D179" s="37" t="s">
        <v>245</v>
      </c>
      <c r="E179" s="39" t="s">
        <v>2895</v>
      </c>
      <c r="F179" s="40" t="s">
        <v>1326</v>
      </c>
      <c r="G179" s="41">
        <v>11</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90">
      <c r="A181" s="37" t="s">
        <v>246</v>
      </c>
      <c r="B181" s="45"/>
      <c r="C181" s="46"/>
      <c r="D181" s="46"/>
      <c r="E181" s="49" t="s">
        <v>2896</v>
      </c>
      <c r="F181" s="46"/>
      <c r="G181" s="46"/>
      <c r="H181" s="46"/>
      <c r="I181" s="46"/>
      <c r="J181" s="48"/>
    </row>
    <row r="182" ht="120">
      <c r="A182" s="37" t="s">
        <v>248</v>
      </c>
      <c r="B182" s="45"/>
      <c r="C182" s="46"/>
      <c r="D182" s="46"/>
      <c r="E182" s="39" t="s">
        <v>2897</v>
      </c>
      <c r="F182" s="46"/>
      <c r="G182" s="46"/>
      <c r="H182" s="46"/>
      <c r="I182" s="46"/>
      <c r="J182" s="48"/>
    </row>
    <row r="183">
      <c r="A183" s="37" t="s">
        <v>240</v>
      </c>
      <c r="B183" s="37">
        <v>43</v>
      </c>
      <c r="C183" s="38" t="s">
        <v>2898</v>
      </c>
      <c r="D183" s="37" t="s">
        <v>245</v>
      </c>
      <c r="E183" s="39" t="s">
        <v>2899</v>
      </c>
      <c r="F183" s="40" t="s">
        <v>415</v>
      </c>
      <c r="G183" s="41">
        <v>2081.9639999999999</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120">
      <c r="A185" s="37" t="s">
        <v>246</v>
      </c>
      <c r="B185" s="45"/>
      <c r="C185" s="46"/>
      <c r="D185" s="46"/>
      <c r="E185" s="49" t="s">
        <v>2900</v>
      </c>
      <c r="F185" s="46"/>
      <c r="G185" s="46"/>
      <c r="H185" s="46"/>
      <c r="I185" s="46"/>
      <c r="J185" s="48"/>
    </row>
    <row r="186" ht="135">
      <c r="A186" s="37" t="s">
        <v>248</v>
      </c>
      <c r="B186" s="45"/>
      <c r="C186" s="46"/>
      <c r="D186" s="46"/>
      <c r="E186" s="39" t="s">
        <v>2901</v>
      </c>
      <c r="F186" s="46"/>
      <c r="G186" s="46"/>
      <c r="H186" s="46"/>
      <c r="I186" s="46"/>
      <c r="J186" s="48"/>
    </row>
    <row r="187">
      <c r="A187" s="31" t="s">
        <v>237</v>
      </c>
      <c r="B187" s="32"/>
      <c r="C187" s="33" t="s">
        <v>644</v>
      </c>
      <c r="D187" s="34"/>
      <c r="E187" s="31" t="s">
        <v>645</v>
      </c>
      <c r="F187" s="34"/>
      <c r="G187" s="34"/>
      <c r="H187" s="34"/>
      <c r="I187" s="35">
        <f>SUMIFS(I188:I211,A188:A211,"P")</f>
        <v>0</v>
      </c>
      <c r="J187" s="36"/>
    </row>
    <row r="188" ht="30">
      <c r="A188" s="37" t="s">
        <v>240</v>
      </c>
      <c r="B188" s="37">
        <v>44</v>
      </c>
      <c r="C188" s="38" t="s">
        <v>2902</v>
      </c>
      <c r="D188" s="37" t="s">
        <v>245</v>
      </c>
      <c r="E188" s="39" t="s">
        <v>2903</v>
      </c>
      <c r="F188" s="40" t="s">
        <v>415</v>
      </c>
      <c r="G188" s="41">
        <v>618</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105">
      <c r="A190" s="37" t="s">
        <v>246</v>
      </c>
      <c r="B190" s="45"/>
      <c r="C190" s="46"/>
      <c r="D190" s="46"/>
      <c r="E190" s="49" t="s">
        <v>2904</v>
      </c>
      <c r="F190" s="46"/>
      <c r="G190" s="46"/>
      <c r="H190" s="46"/>
      <c r="I190" s="46"/>
      <c r="J190" s="48"/>
    </row>
    <row r="191" ht="285">
      <c r="A191" s="37" t="s">
        <v>248</v>
      </c>
      <c r="B191" s="45"/>
      <c r="C191" s="46"/>
      <c r="D191" s="46"/>
      <c r="E191" s="39" t="s">
        <v>2905</v>
      </c>
      <c r="F191" s="46"/>
      <c r="G191" s="46"/>
      <c r="H191" s="46"/>
      <c r="I191" s="46"/>
      <c r="J191" s="48"/>
    </row>
    <row r="192" ht="30">
      <c r="A192" s="37" t="s">
        <v>240</v>
      </c>
      <c r="B192" s="37">
        <v>45</v>
      </c>
      <c r="C192" s="38" t="s">
        <v>2906</v>
      </c>
      <c r="D192" s="37" t="s">
        <v>245</v>
      </c>
      <c r="E192" s="39" t="s">
        <v>2907</v>
      </c>
      <c r="F192" s="40" t="s">
        <v>415</v>
      </c>
      <c r="G192" s="41">
        <v>198</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60">
      <c r="A194" s="37" t="s">
        <v>246</v>
      </c>
      <c r="B194" s="45"/>
      <c r="C194" s="46"/>
      <c r="D194" s="46"/>
      <c r="E194" s="49" t="s">
        <v>2908</v>
      </c>
      <c r="F194" s="46"/>
      <c r="G194" s="46"/>
      <c r="H194" s="46"/>
      <c r="I194" s="46"/>
      <c r="J194" s="48"/>
    </row>
    <row r="195" ht="300">
      <c r="A195" s="37" t="s">
        <v>248</v>
      </c>
      <c r="B195" s="45"/>
      <c r="C195" s="46"/>
      <c r="D195" s="46"/>
      <c r="E195" s="39" t="s">
        <v>2909</v>
      </c>
      <c r="F195" s="46"/>
      <c r="G195" s="46"/>
      <c r="H195" s="46"/>
      <c r="I195" s="46"/>
      <c r="J195" s="48"/>
    </row>
    <row r="196">
      <c r="A196" s="37" t="s">
        <v>240</v>
      </c>
      <c r="B196" s="37">
        <v>46</v>
      </c>
      <c r="C196" s="38" t="s">
        <v>2910</v>
      </c>
      <c r="D196" s="37" t="s">
        <v>245</v>
      </c>
      <c r="E196" s="39" t="s">
        <v>2911</v>
      </c>
      <c r="F196" s="40" t="s">
        <v>415</v>
      </c>
      <c r="G196" s="41">
        <v>198</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30">
      <c r="A198" s="37" t="s">
        <v>246</v>
      </c>
      <c r="B198" s="45"/>
      <c r="C198" s="46"/>
      <c r="D198" s="46"/>
      <c r="E198" s="49" t="s">
        <v>2912</v>
      </c>
      <c r="F198" s="46"/>
      <c r="G198" s="46"/>
      <c r="H198" s="46"/>
      <c r="I198" s="46"/>
      <c r="J198" s="48"/>
    </row>
    <row r="199" ht="75">
      <c r="A199" s="37" t="s">
        <v>248</v>
      </c>
      <c r="B199" s="45"/>
      <c r="C199" s="46"/>
      <c r="D199" s="46"/>
      <c r="E199" s="39" t="s">
        <v>2913</v>
      </c>
      <c r="F199" s="46"/>
      <c r="G199" s="46"/>
      <c r="H199" s="46"/>
      <c r="I199" s="46"/>
      <c r="J199" s="48"/>
    </row>
    <row r="200">
      <c r="A200" s="37" t="s">
        <v>240</v>
      </c>
      <c r="B200" s="37">
        <v>47</v>
      </c>
      <c r="C200" s="38" t="s">
        <v>2914</v>
      </c>
      <c r="D200" s="37" t="s">
        <v>245</v>
      </c>
      <c r="E200" s="39" t="s">
        <v>2915</v>
      </c>
      <c r="F200" s="40" t="s">
        <v>415</v>
      </c>
      <c r="G200" s="41">
        <v>14</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30">
      <c r="A202" s="37" t="s">
        <v>246</v>
      </c>
      <c r="B202" s="45"/>
      <c r="C202" s="46"/>
      <c r="D202" s="46"/>
      <c r="E202" s="49" t="s">
        <v>2916</v>
      </c>
      <c r="F202" s="46"/>
      <c r="G202" s="46"/>
      <c r="H202" s="46"/>
      <c r="I202" s="46"/>
      <c r="J202" s="48"/>
    </row>
    <row r="203" ht="120">
      <c r="A203" s="37" t="s">
        <v>248</v>
      </c>
      <c r="B203" s="45"/>
      <c r="C203" s="46"/>
      <c r="D203" s="46"/>
      <c r="E203" s="39" t="s">
        <v>2917</v>
      </c>
      <c r="F203" s="46"/>
      <c r="G203" s="46"/>
      <c r="H203" s="46"/>
      <c r="I203" s="46"/>
      <c r="J203" s="48"/>
    </row>
    <row r="204">
      <c r="A204" s="37" t="s">
        <v>240</v>
      </c>
      <c r="B204" s="37">
        <v>48</v>
      </c>
      <c r="C204" s="38" t="s">
        <v>2918</v>
      </c>
      <c r="D204" s="37" t="s">
        <v>245</v>
      </c>
      <c r="E204" s="39" t="s">
        <v>2919</v>
      </c>
      <c r="F204" s="40" t="s">
        <v>415</v>
      </c>
      <c r="G204" s="41">
        <v>206.16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150">
      <c r="A206" s="37" t="s">
        <v>246</v>
      </c>
      <c r="B206" s="45"/>
      <c r="C206" s="46"/>
      <c r="D206" s="46"/>
      <c r="E206" s="49" t="s">
        <v>2920</v>
      </c>
      <c r="F206" s="46"/>
      <c r="G206" s="46"/>
      <c r="H206" s="46"/>
      <c r="I206" s="46"/>
      <c r="J206" s="48"/>
    </row>
    <row r="207" ht="120">
      <c r="A207" s="37" t="s">
        <v>248</v>
      </c>
      <c r="B207" s="45"/>
      <c r="C207" s="46"/>
      <c r="D207" s="46"/>
      <c r="E207" s="39" t="s">
        <v>2018</v>
      </c>
      <c r="F207" s="46"/>
      <c r="G207" s="46"/>
      <c r="H207" s="46"/>
      <c r="I207" s="46"/>
      <c r="J207" s="48"/>
    </row>
    <row r="208">
      <c r="A208" s="37" t="s">
        <v>240</v>
      </c>
      <c r="B208" s="37">
        <v>49</v>
      </c>
      <c r="C208" s="38" t="s">
        <v>2921</v>
      </c>
      <c r="D208" s="37" t="s">
        <v>245</v>
      </c>
      <c r="E208" s="39" t="s">
        <v>2922</v>
      </c>
      <c r="F208" s="40" t="s">
        <v>415</v>
      </c>
      <c r="G208" s="41">
        <v>744.96000000000004</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90">
      <c r="A210" s="37" t="s">
        <v>246</v>
      </c>
      <c r="B210" s="45"/>
      <c r="C210" s="46"/>
      <c r="D210" s="46"/>
      <c r="E210" s="49" t="s">
        <v>2885</v>
      </c>
      <c r="F210" s="46"/>
      <c r="G210" s="46"/>
      <c r="H210" s="46"/>
      <c r="I210" s="46"/>
      <c r="J210" s="48"/>
    </row>
    <row r="211" ht="120">
      <c r="A211" s="37" t="s">
        <v>248</v>
      </c>
      <c r="B211" s="45"/>
      <c r="C211" s="46"/>
      <c r="D211" s="46"/>
      <c r="E211" s="39" t="s">
        <v>2923</v>
      </c>
      <c r="F211" s="46"/>
      <c r="G211" s="46"/>
      <c r="H211" s="46"/>
      <c r="I211" s="46"/>
      <c r="J211" s="48"/>
    </row>
    <row r="212">
      <c r="A212" s="31" t="s">
        <v>237</v>
      </c>
      <c r="B212" s="32"/>
      <c r="C212" s="33" t="s">
        <v>1213</v>
      </c>
      <c r="D212" s="34"/>
      <c r="E212" s="31" t="s">
        <v>2355</v>
      </c>
      <c r="F212" s="34"/>
      <c r="G212" s="34"/>
      <c r="H212" s="34"/>
      <c r="I212" s="35">
        <f>SUMIFS(I213:I264,A213:A264,"P")</f>
        <v>0</v>
      </c>
      <c r="J212" s="36"/>
    </row>
    <row r="213" ht="30">
      <c r="A213" s="37" t="s">
        <v>240</v>
      </c>
      <c r="B213" s="37">
        <v>50</v>
      </c>
      <c r="C213" s="38" t="s">
        <v>2924</v>
      </c>
      <c r="D213" s="37" t="s">
        <v>245</v>
      </c>
      <c r="E213" s="39" t="s">
        <v>2925</v>
      </c>
      <c r="F213" s="40" t="s">
        <v>1326</v>
      </c>
      <c r="G213" s="41">
        <v>210.12</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75">
      <c r="A215" s="37" t="s">
        <v>246</v>
      </c>
      <c r="B215" s="45"/>
      <c r="C215" s="46"/>
      <c r="D215" s="46"/>
      <c r="E215" s="49" t="s">
        <v>2926</v>
      </c>
      <c r="F215" s="46"/>
      <c r="G215" s="46"/>
      <c r="H215" s="46"/>
      <c r="I215" s="46"/>
      <c r="J215" s="48"/>
    </row>
    <row r="216" ht="120">
      <c r="A216" s="37" t="s">
        <v>248</v>
      </c>
      <c r="B216" s="45"/>
      <c r="C216" s="46"/>
      <c r="D216" s="46"/>
      <c r="E216" s="39" t="s">
        <v>2927</v>
      </c>
      <c r="F216" s="46"/>
      <c r="G216" s="46"/>
      <c r="H216" s="46"/>
      <c r="I216" s="46"/>
      <c r="J216" s="48"/>
    </row>
    <row r="217">
      <c r="A217" s="37" t="s">
        <v>240</v>
      </c>
      <c r="B217" s="37">
        <v>51</v>
      </c>
      <c r="C217" s="38" t="s">
        <v>2928</v>
      </c>
      <c r="D217" s="37" t="s">
        <v>245</v>
      </c>
      <c r="E217" s="39" t="s">
        <v>2929</v>
      </c>
      <c r="F217" s="40" t="s">
        <v>1326</v>
      </c>
      <c r="G217" s="41">
        <v>210.12</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ht="75">
      <c r="A219" s="37" t="s">
        <v>246</v>
      </c>
      <c r="B219" s="45"/>
      <c r="C219" s="46"/>
      <c r="D219" s="46"/>
      <c r="E219" s="49" t="s">
        <v>2930</v>
      </c>
      <c r="F219" s="46"/>
      <c r="G219" s="46"/>
      <c r="H219" s="46"/>
      <c r="I219" s="46"/>
      <c r="J219" s="48"/>
    </row>
    <row r="220" ht="75">
      <c r="A220" s="37" t="s">
        <v>248</v>
      </c>
      <c r="B220" s="45"/>
      <c r="C220" s="46"/>
      <c r="D220" s="46"/>
      <c r="E220" s="39" t="s">
        <v>2931</v>
      </c>
      <c r="F220" s="46"/>
      <c r="G220" s="46"/>
      <c r="H220" s="46"/>
      <c r="I220" s="46"/>
      <c r="J220" s="48"/>
    </row>
    <row r="221">
      <c r="A221" s="37" t="s">
        <v>240</v>
      </c>
      <c r="B221" s="37">
        <v>52</v>
      </c>
      <c r="C221" s="38" t="s">
        <v>2932</v>
      </c>
      <c r="D221" s="37" t="s">
        <v>245</v>
      </c>
      <c r="E221" s="39" t="s">
        <v>2933</v>
      </c>
      <c r="F221" s="40" t="s">
        <v>415</v>
      </c>
      <c r="G221" s="41">
        <v>59.588999999999999</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ht="30">
      <c r="A223" s="37" t="s">
        <v>246</v>
      </c>
      <c r="B223" s="45"/>
      <c r="C223" s="46"/>
      <c r="D223" s="46"/>
      <c r="E223" s="49" t="s">
        <v>2934</v>
      </c>
      <c r="F223" s="46"/>
      <c r="G223" s="46"/>
      <c r="H223" s="46"/>
      <c r="I223" s="46"/>
      <c r="J223" s="48"/>
    </row>
    <row r="224" ht="105">
      <c r="A224" s="37" t="s">
        <v>248</v>
      </c>
      <c r="B224" s="45"/>
      <c r="C224" s="46"/>
      <c r="D224" s="46"/>
      <c r="E224" s="39" t="s">
        <v>2935</v>
      </c>
      <c r="F224" s="46"/>
      <c r="G224" s="46"/>
      <c r="H224" s="46"/>
      <c r="I224" s="46"/>
      <c r="J224" s="48"/>
    </row>
    <row r="225">
      <c r="A225" s="37" t="s">
        <v>240</v>
      </c>
      <c r="B225" s="37">
        <v>53</v>
      </c>
      <c r="C225" s="38" t="s">
        <v>2936</v>
      </c>
      <c r="D225" s="37" t="s">
        <v>245</v>
      </c>
      <c r="E225" s="39" t="s">
        <v>2937</v>
      </c>
      <c r="F225" s="40" t="s">
        <v>415</v>
      </c>
      <c r="G225" s="41">
        <v>2081.9639999999999</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ht="120">
      <c r="A227" s="37" t="s">
        <v>246</v>
      </c>
      <c r="B227" s="45"/>
      <c r="C227" s="46"/>
      <c r="D227" s="46"/>
      <c r="E227" s="49" t="s">
        <v>2900</v>
      </c>
      <c r="F227" s="46"/>
      <c r="G227" s="46"/>
      <c r="H227" s="46"/>
      <c r="I227" s="46"/>
      <c r="J227" s="48"/>
    </row>
    <row r="228" ht="75">
      <c r="A228" s="37" t="s">
        <v>248</v>
      </c>
      <c r="B228" s="45"/>
      <c r="C228" s="46"/>
      <c r="D228" s="46"/>
      <c r="E228" s="39" t="s">
        <v>2938</v>
      </c>
      <c r="F228" s="46"/>
      <c r="G228" s="46"/>
      <c r="H228" s="46"/>
      <c r="I228" s="46"/>
      <c r="J228" s="48"/>
    </row>
    <row r="229">
      <c r="A229" s="37" t="s">
        <v>240</v>
      </c>
      <c r="B229" s="37">
        <v>54</v>
      </c>
      <c r="C229" s="38" t="s">
        <v>2939</v>
      </c>
      <c r="D229" s="37" t="s">
        <v>245</v>
      </c>
      <c r="E229" s="39" t="s">
        <v>2940</v>
      </c>
      <c r="F229" s="40" t="s">
        <v>415</v>
      </c>
      <c r="G229" s="41">
        <v>854.31799999999998</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ht="180">
      <c r="A231" s="37" t="s">
        <v>246</v>
      </c>
      <c r="B231" s="45"/>
      <c r="C231" s="46"/>
      <c r="D231" s="46"/>
      <c r="E231" s="49" t="s">
        <v>2941</v>
      </c>
      <c r="F231" s="46"/>
      <c r="G231" s="46"/>
      <c r="H231" s="46"/>
      <c r="I231" s="46"/>
      <c r="J231" s="48"/>
    </row>
    <row r="232" ht="75">
      <c r="A232" s="37" t="s">
        <v>248</v>
      </c>
      <c r="B232" s="45"/>
      <c r="C232" s="46"/>
      <c r="D232" s="46"/>
      <c r="E232" s="39" t="s">
        <v>2938</v>
      </c>
      <c r="F232" s="46"/>
      <c r="G232" s="46"/>
      <c r="H232" s="46"/>
      <c r="I232" s="46"/>
      <c r="J232" s="48"/>
    </row>
    <row r="233">
      <c r="A233" s="37" t="s">
        <v>240</v>
      </c>
      <c r="B233" s="37">
        <v>55</v>
      </c>
      <c r="C233" s="38" t="s">
        <v>2942</v>
      </c>
      <c r="D233" s="37" t="s">
        <v>245</v>
      </c>
      <c r="E233" s="39" t="s">
        <v>2943</v>
      </c>
      <c r="F233" s="40" t="s">
        <v>415</v>
      </c>
      <c r="G233" s="41">
        <v>74.495999999999995</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ht="120">
      <c r="A235" s="37" t="s">
        <v>246</v>
      </c>
      <c r="B235" s="45"/>
      <c r="C235" s="46"/>
      <c r="D235" s="46"/>
      <c r="E235" s="49" t="s">
        <v>2944</v>
      </c>
      <c r="F235" s="46"/>
      <c r="G235" s="46"/>
      <c r="H235" s="46"/>
      <c r="I235" s="46"/>
      <c r="J235" s="48"/>
    </row>
    <row r="236" ht="75">
      <c r="A236" s="37" t="s">
        <v>248</v>
      </c>
      <c r="B236" s="45"/>
      <c r="C236" s="46"/>
      <c r="D236" s="46"/>
      <c r="E236" s="39" t="s">
        <v>2938</v>
      </c>
      <c r="F236" s="46"/>
      <c r="G236" s="46"/>
      <c r="H236" s="46"/>
      <c r="I236" s="46"/>
      <c r="J236" s="48"/>
    </row>
    <row r="237">
      <c r="A237" s="37" t="s">
        <v>240</v>
      </c>
      <c r="B237" s="37">
        <v>56</v>
      </c>
      <c r="C237" s="38" t="s">
        <v>2945</v>
      </c>
      <c r="D237" s="37" t="s">
        <v>245</v>
      </c>
      <c r="E237" s="39" t="s">
        <v>2946</v>
      </c>
      <c r="F237" s="40" t="s">
        <v>2947</v>
      </c>
      <c r="G237" s="41">
        <v>1800</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ht="60">
      <c r="A239" s="37" t="s">
        <v>246</v>
      </c>
      <c r="B239" s="45"/>
      <c r="C239" s="46"/>
      <c r="D239" s="46"/>
      <c r="E239" s="49" t="s">
        <v>2948</v>
      </c>
      <c r="F239" s="46"/>
      <c r="G239" s="46"/>
      <c r="H239" s="46"/>
      <c r="I239" s="46"/>
      <c r="J239" s="48"/>
    </row>
    <row r="240" ht="75">
      <c r="A240" s="37" t="s">
        <v>248</v>
      </c>
      <c r="B240" s="45"/>
      <c r="C240" s="46"/>
      <c r="D240" s="46"/>
      <c r="E240" s="39" t="s">
        <v>1993</v>
      </c>
      <c r="F240" s="46"/>
      <c r="G240" s="46"/>
      <c r="H240" s="46"/>
      <c r="I240" s="46"/>
      <c r="J240" s="48"/>
    </row>
    <row r="241">
      <c r="A241" s="37" t="s">
        <v>240</v>
      </c>
      <c r="B241" s="37">
        <v>57</v>
      </c>
      <c r="C241" s="38" t="s">
        <v>2949</v>
      </c>
      <c r="D241" s="37" t="s">
        <v>245</v>
      </c>
      <c r="E241" s="39" t="s">
        <v>2950</v>
      </c>
      <c r="F241" s="40" t="s">
        <v>2947</v>
      </c>
      <c r="G241" s="41">
        <v>7454.6999999999998</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ht="150">
      <c r="A243" s="37" t="s">
        <v>246</v>
      </c>
      <c r="B243" s="45"/>
      <c r="C243" s="46"/>
      <c r="D243" s="46"/>
      <c r="E243" s="49" t="s">
        <v>2951</v>
      </c>
      <c r="F243" s="46"/>
      <c r="G243" s="46"/>
      <c r="H243" s="46"/>
      <c r="I243" s="46"/>
      <c r="J243" s="48"/>
    </row>
    <row r="244" ht="75">
      <c r="A244" s="37" t="s">
        <v>248</v>
      </c>
      <c r="B244" s="45"/>
      <c r="C244" s="46"/>
      <c r="D244" s="46"/>
      <c r="E244" s="39" t="s">
        <v>1993</v>
      </c>
      <c r="F244" s="46"/>
      <c r="G244" s="46"/>
      <c r="H244" s="46"/>
      <c r="I244" s="46"/>
      <c r="J244" s="48"/>
    </row>
    <row r="245">
      <c r="A245" s="37" t="s">
        <v>240</v>
      </c>
      <c r="B245" s="37">
        <v>58</v>
      </c>
      <c r="C245" s="38" t="s">
        <v>2952</v>
      </c>
      <c r="D245" s="37" t="s">
        <v>245</v>
      </c>
      <c r="E245" s="39" t="s">
        <v>2953</v>
      </c>
      <c r="F245" s="40" t="s">
        <v>339</v>
      </c>
      <c r="G245" s="41">
        <v>16</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ht="30">
      <c r="A247" s="37" t="s">
        <v>246</v>
      </c>
      <c r="B247" s="45"/>
      <c r="C247" s="46"/>
      <c r="D247" s="46"/>
      <c r="E247" s="49" t="s">
        <v>2954</v>
      </c>
      <c r="F247" s="46"/>
      <c r="G247" s="46"/>
      <c r="H247" s="46"/>
      <c r="I247" s="46"/>
      <c r="J247" s="48"/>
    </row>
    <row r="248" ht="180">
      <c r="A248" s="37" t="s">
        <v>248</v>
      </c>
      <c r="B248" s="45"/>
      <c r="C248" s="46"/>
      <c r="D248" s="46"/>
      <c r="E248" s="39" t="s">
        <v>2955</v>
      </c>
      <c r="F248" s="46"/>
      <c r="G248" s="46"/>
      <c r="H248" s="46"/>
      <c r="I248" s="46"/>
      <c r="J248" s="48"/>
    </row>
    <row r="249">
      <c r="A249" s="37" t="s">
        <v>240</v>
      </c>
      <c r="B249" s="37">
        <v>59</v>
      </c>
      <c r="C249" s="38" t="s">
        <v>2956</v>
      </c>
      <c r="D249" s="37" t="s">
        <v>245</v>
      </c>
      <c r="E249" s="39" t="s">
        <v>2957</v>
      </c>
      <c r="F249" s="40" t="s">
        <v>339</v>
      </c>
      <c r="G249" s="41">
        <v>10.800000000000001</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ht="30">
      <c r="A251" s="37" t="s">
        <v>246</v>
      </c>
      <c r="B251" s="45"/>
      <c r="C251" s="46"/>
      <c r="D251" s="46"/>
      <c r="E251" s="49" t="s">
        <v>2958</v>
      </c>
      <c r="F251" s="46"/>
      <c r="G251" s="46"/>
      <c r="H251" s="46"/>
      <c r="I251" s="46"/>
      <c r="J251" s="48"/>
    </row>
    <row r="252" ht="180">
      <c r="A252" s="37" t="s">
        <v>248</v>
      </c>
      <c r="B252" s="45"/>
      <c r="C252" s="46"/>
      <c r="D252" s="46"/>
      <c r="E252" s="39" t="s">
        <v>2955</v>
      </c>
      <c r="F252" s="46"/>
      <c r="G252" s="46"/>
      <c r="H252" s="46"/>
      <c r="I252" s="46"/>
      <c r="J252" s="48"/>
    </row>
    <row r="253">
      <c r="A253" s="37" t="s">
        <v>240</v>
      </c>
      <c r="B253" s="37">
        <v>60</v>
      </c>
      <c r="C253" s="38" t="s">
        <v>2959</v>
      </c>
      <c r="D253" s="37" t="s">
        <v>245</v>
      </c>
      <c r="E253" s="39" t="s">
        <v>2960</v>
      </c>
      <c r="F253" s="40" t="s">
        <v>339</v>
      </c>
      <c r="G253" s="41">
        <v>52.048999999999999</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ht="30">
      <c r="A255" s="37" t="s">
        <v>246</v>
      </c>
      <c r="B255" s="45"/>
      <c r="C255" s="46"/>
      <c r="D255" s="46"/>
      <c r="E255" s="49" t="s">
        <v>2961</v>
      </c>
      <c r="F255" s="46"/>
      <c r="G255" s="46"/>
      <c r="H255" s="46"/>
      <c r="I255" s="46"/>
      <c r="J255" s="48"/>
    </row>
    <row r="256" ht="150">
      <c r="A256" s="37" t="s">
        <v>248</v>
      </c>
      <c r="B256" s="45"/>
      <c r="C256" s="46"/>
      <c r="D256" s="46"/>
      <c r="E256" s="39" t="s">
        <v>1553</v>
      </c>
      <c r="F256" s="46"/>
      <c r="G256" s="46"/>
      <c r="H256" s="46"/>
      <c r="I256" s="46"/>
      <c r="J256" s="48"/>
    </row>
    <row r="257">
      <c r="A257" s="37" t="s">
        <v>240</v>
      </c>
      <c r="B257" s="37">
        <v>61</v>
      </c>
      <c r="C257" s="38" t="s">
        <v>2962</v>
      </c>
      <c r="D257" s="37" t="s">
        <v>245</v>
      </c>
      <c r="E257" s="39" t="s">
        <v>2963</v>
      </c>
      <c r="F257" s="40" t="s">
        <v>339</v>
      </c>
      <c r="G257" s="41">
        <v>3.7250000000000001</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120">
      <c r="A259" s="37" t="s">
        <v>246</v>
      </c>
      <c r="B259" s="45"/>
      <c r="C259" s="46"/>
      <c r="D259" s="46"/>
      <c r="E259" s="49" t="s">
        <v>2964</v>
      </c>
      <c r="F259" s="46"/>
      <c r="G259" s="46"/>
      <c r="H259" s="46"/>
      <c r="I259" s="46"/>
      <c r="J259" s="48"/>
    </row>
    <row r="260" ht="150">
      <c r="A260" s="37" t="s">
        <v>248</v>
      </c>
      <c r="B260" s="45"/>
      <c r="C260" s="46"/>
      <c r="D260" s="46"/>
      <c r="E260" s="39" t="s">
        <v>1553</v>
      </c>
      <c r="F260" s="46"/>
      <c r="G260" s="46"/>
      <c r="H260" s="46"/>
      <c r="I260" s="46"/>
      <c r="J260" s="48"/>
    </row>
    <row r="261">
      <c r="A261" s="37" t="s">
        <v>240</v>
      </c>
      <c r="B261" s="37">
        <v>62</v>
      </c>
      <c r="C261" s="38" t="s">
        <v>2965</v>
      </c>
      <c r="D261" s="37" t="s">
        <v>245</v>
      </c>
      <c r="E261" s="39" t="s">
        <v>2966</v>
      </c>
      <c r="F261" s="40" t="s">
        <v>415</v>
      </c>
      <c r="G261" s="41">
        <v>80</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2967</v>
      </c>
      <c r="F263" s="46"/>
      <c r="G263" s="46"/>
      <c r="H263" s="46"/>
      <c r="I263" s="46"/>
      <c r="J263" s="48"/>
    </row>
    <row r="264" ht="150">
      <c r="A264" s="37" t="s">
        <v>248</v>
      </c>
      <c r="B264" s="50"/>
      <c r="C264" s="51"/>
      <c r="D264" s="51"/>
      <c r="E264" s="39" t="s">
        <v>2968</v>
      </c>
      <c r="F264" s="51"/>
      <c r="G264" s="51"/>
      <c r="H264" s="51"/>
      <c r="I264" s="51"/>
      <c r="J264" s="52"/>
    </row>
  </sheetData>
  <sheetProtection sheet="1" objects="1" scenarios="1" spinCount="100000" saltValue="iCuKy1iB0vMNrsVrtebdtw+0XNaw3x6WPVmxFH7O0/L4Q52w0ZW4A/rJl+MRpfXHUOc+i8H6qfHYJ1LlB2Zgpg==" hashValue="scQxJtbzGjkmnBr9jRWROri24j7g5hYB3xcEhsW3iEJJJmWf3qu7MDO1cemCSVrjQ+gmI4ULRoFnUjXM09Yn6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2969</v>
      </c>
      <c r="I3" s="25">
        <f>SUMIFS(I9:I265,A9:A265,"SD")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2969</v>
      </c>
      <c r="D5" s="22"/>
      <c r="E5" s="23" t="s">
        <v>86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SUMIFS(I10:I25,A10:A25,"P")</f>
        <v>0</v>
      </c>
      <c r="J9" s="36"/>
    </row>
    <row r="10">
      <c r="A10" s="37" t="s">
        <v>240</v>
      </c>
      <c r="B10" s="37">
        <v>1</v>
      </c>
      <c r="C10" s="38" t="s">
        <v>2157</v>
      </c>
      <c r="D10" s="37" t="s">
        <v>245</v>
      </c>
      <c r="E10" s="39" t="s">
        <v>1999</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2970</v>
      </c>
      <c r="F12" s="46"/>
      <c r="G12" s="46"/>
      <c r="H12" s="46"/>
      <c r="I12" s="46"/>
      <c r="J12" s="48"/>
    </row>
    <row r="13" ht="60">
      <c r="A13" s="37" t="s">
        <v>248</v>
      </c>
      <c r="B13" s="45"/>
      <c r="C13" s="46"/>
      <c r="D13" s="46"/>
      <c r="E13" s="39" t="s">
        <v>1825</v>
      </c>
      <c r="F13" s="46"/>
      <c r="G13" s="46"/>
      <c r="H13" s="46"/>
      <c r="I13" s="46"/>
      <c r="J13" s="48"/>
    </row>
    <row r="14" ht="45">
      <c r="A14" s="37" t="s">
        <v>240</v>
      </c>
      <c r="B14" s="37">
        <v>2</v>
      </c>
      <c r="C14" s="38" t="s">
        <v>936</v>
      </c>
      <c r="D14" s="37" t="s">
        <v>937</v>
      </c>
      <c r="E14" s="39" t="s">
        <v>938</v>
      </c>
      <c r="F14" s="40" t="s">
        <v>939</v>
      </c>
      <c r="G14" s="41">
        <v>2225.1999999999998</v>
      </c>
      <c r="H14" s="42">
        <v>0</v>
      </c>
      <c r="I14" s="43">
        <f>ROUND(G14*H14,P4)</f>
        <v>0</v>
      </c>
      <c r="J14" s="37"/>
      <c r="O14" s="44">
        <f>I14*0.21</f>
        <v>0</v>
      </c>
      <c r="P14">
        <v>3</v>
      </c>
    </row>
    <row r="15" ht="30">
      <c r="A15" s="37" t="s">
        <v>244</v>
      </c>
      <c r="B15" s="45"/>
      <c r="C15" s="46"/>
      <c r="D15" s="46"/>
      <c r="E15" s="39" t="s">
        <v>940</v>
      </c>
      <c r="F15" s="46"/>
      <c r="G15" s="46"/>
      <c r="H15" s="46"/>
      <c r="I15" s="46"/>
      <c r="J15" s="48"/>
    </row>
    <row r="16" ht="60">
      <c r="A16" s="37" t="s">
        <v>246</v>
      </c>
      <c r="B16" s="45"/>
      <c r="C16" s="46"/>
      <c r="D16" s="46"/>
      <c r="E16" s="49" t="s">
        <v>2971</v>
      </c>
      <c r="F16" s="46"/>
      <c r="G16" s="46"/>
      <c r="H16" s="46"/>
      <c r="I16" s="46"/>
      <c r="J16" s="48"/>
    </row>
    <row r="17" ht="225">
      <c r="A17" s="37" t="s">
        <v>248</v>
      </c>
      <c r="B17" s="45"/>
      <c r="C17" s="46"/>
      <c r="D17" s="46"/>
      <c r="E17" s="39" t="s">
        <v>941</v>
      </c>
      <c r="F17" s="46"/>
      <c r="G17" s="46"/>
      <c r="H17" s="46"/>
      <c r="I17" s="46"/>
      <c r="J17" s="48"/>
    </row>
    <row r="18" ht="45">
      <c r="A18" s="37" t="s">
        <v>240</v>
      </c>
      <c r="B18" s="37">
        <v>3</v>
      </c>
      <c r="C18" s="38" t="s">
        <v>1377</v>
      </c>
      <c r="D18" s="37" t="s">
        <v>1378</v>
      </c>
      <c r="E18" s="39" t="s">
        <v>1379</v>
      </c>
      <c r="F18" s="40" t="s">
        <v>939</v>
      </c>
      <c r="G18" s="41">
        <v>602.94500000000005</v>
      </c>
      <c r="H18" s="42">
        <v>0</v>
      </c>
      <c r="I18" s="43">
        <f>ROUND(G18*H18,P4)</f>
        <v>0</v>
      </c>
      <c r="J18" s="37"/>
      <c r="O18" s="44">
        <f>I18*0.21</f>
        <v>0</v>
      </c>
      <c r="P18">
        <v>3</v>
      </c>
    </row>
    <row r="19" ht="30">
      <c r="A19" s="37" t="s">
        <v>244</v>
      </c>
      <c r="B19" s="45"/>
      <c r="C19" s="46"/>
      <c r="D19" s="46"/>
      <c r="E19" s="39" t="s">
        <v>940</v>
      </c>
      <c r="F19" s="46"/>
      <c r="G19" s="46"/>
      <c r="H19" s="46"/>
      <c r="I19" s="46"/>
      <c r="J19" s="48"/>
    </row>
    <row r="20" ht="75">
      <c r="A20" s="37" t="s">
        <v>246</v>
      </c>
      <c r="B20" s="45"/>
      <c r="C20" s="46"/>
      <c r="D20" s="46"/>
      <c r="E20" s="49" t="s">
        <v>2972</v>
      </c>
      <c r="F20" s="46"/>
      <c r="G20" s="46"/>
      <c r="H20" s="46"/>
      <c r="I20" s="46"/>
      <c r="J20" s="48"/>
    </row>
    <row r="21" ht="225">
      <c r="A21" s="37" t="s">
        <v>248</v>
      </c>
      <c r="B21" s="45"/>
      <c r="C21" s="46"/>
      <c r="D21" s="46"/>
      <c r="E21" s="39" t="s">
        <v>941</v>
      </c>
      <c r="F21" s="46"/>
      <c r="G21" s="46"/>
      <c r="H21" s="46"/>
      <c r="I21" s="46"/>
      <c r="J21" s="48"/>
    </row>
    <row r="22" ht="45">
      <c r="A22" s="37" t="s">
        <v>240</v>
      </c>
      <c r="B22" s="37">
        <v>4</v>
      </c>
      <c r="C22" s="38" t="s">
        <v>945</v>
      </c>
      <c r="D22" s="37" t="s">
        <v>946</v>
      </c>
      <c r="E22" s="39" t="s">
        <v>947</v>
      </c>
      <c r="F22" s="40" t="s">
        <v>939</v>
      </c>
      <c r="G22" s="41">
        <v>0.95999999999999996</v>
      </c>
      <c r="H22" s="42">
        <v>0</v>
      </c>
      <c r="I22" s="43">
        <f>ROUND(G22*H22,P4)</f>
        <v>0</v>
      </c>
      <c r="J22" s="37"/>
      <c r="O22" s="44">
        <f>I22*0.21</f>
        <v>0</v>
      </c>
      <c r="P22">
        <v>3</v>
      </c>
    </row>
    <row r="23" ht="30">
      <c r="A23" s="37" t="s">
        <v>244</v>
      </c>
      <c r="B23" s="45"/>
      <c r="C23" s="46"/>
      <c r="D23" s="46"/>
      <c r="E23" s="39" t="s">
        <v>940</v>
      </c>
      <c r="F23" s="46"/>
      <c r="G23" s="46"/>
      <c r="H23" s="46"/>
      <c r="I23" s="46"/>
      <c r="J23" s="48"/>
    </row>
    <row r="24" ht="60">
      <c r="A24" s="37" t="s">
        <v>246</v>
      </c>
      <c r="B24" s="45"/>
      <c r="C24" s="46"/>
      <c r="D24" s="46"/>
      <c r="E24" s="49" t="s">
        <v>2973</v>
      </c>
      <c r="F24" s="46"/>
      <c r="G24" s="46"/>
      <c r="H24" s="46"/>
      <c r="I24" s="46"/>
      <c r="J24" s="48"/>
    </row>
    <row r="25" ht="225">
      <c r="A25" s="37" t="s">
        <v>248</v>
      </c>
      <c r="B25" s="45"/>
      <c r="C25" s="46"/>
      <c r="D25" s="46"/>
      <c r="E25" s="39" t="s">
        <v>941</v>
      </c>
      <c r="F25" s="46"/>
      <c r="G25" s="46"/>
      <c r="H25" s="46"/>
      <c r="I25" s="46"/>
      <c r="J25" s="48"/>
    </row>
    <row r="26">
      <c r="A26" s="31" t="s">
        <v>237</v>
      </c>
      <c r="B26" s="32"/>
      <c r="C26" s="33" t="s">
        <v>238</v>
      </c>
      <c r="D26" s="34"/>
      <c r="E26" s="31" t="s">
        <v>336</v>
      </c>
      <c r="F26" s="34"/>
      <c r="G26" s="34"/>
      <c r="H26" s="34"/>
      <c r="I26" s="35">
        <f>SUMIFS(I27:I70,A27:A70,"P")</f>
        <v>0</v>
      </c>
      <c r="J26" s="36"/>
    </row>
    <row r="27">
      <c r="A27" s="37" t="s">
        <v>240</v>
      </c>
      <c r="B27" s="37">
        <v>5</v>
      </c>
      <c r="C27" s="38" t="s">
        <v>2789</v>
      </c>
      <c r="D27" s="37" t="s">
        <v>245</v>
      </c>
      <c r="E27" s="39" t="s">
        <v>2790</v>
      </c>
      <c r="F27" s="40" t="s">
        <v>415</v>
      </c>
      <c r="G27" s="41">
        <v>400</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2974</v>
      </c>
      <c r="F29" s="46"/>
      <c r="G29" s="46"/>
      <c r="H29" s="46"/>
      <c r="I29" s="46"/>
      <c r="J29" s="48"/>
    </row>
    <row r="30" ht="60">
      <c r="A30" s="37" t="s">
        <v>248</v>
      </c>
      <c r="B30" s="45"/>
      <c r="C30" s="46"/>
      <c r="D30" s="46"/>
      <c r="E30" s="39" t="s">
        <v>2792</v>
      </c>
      <c r="F30" s="46"/>
      <c r="G30" s="46"/>
      <c r="H30" s="46"/>
      <c r="I30" s="46"/>
      <c r="J30" s="48"/>
    </row>
    <row r="31">
      <c r="A31" s="37" t="s">
        <v>240</v>
      </c>
      <c r="B31" s="37">
        <v>6</v>
      </c>
      <c r="C31" s="38" t="s">
        <v>954</v>
      </c>
      <c r="D31" s="37" t="s">
        <v>245</v>
      </c>
      <c r="E31" s="39" t="s">
        <v>955</v>
      </c>
      <c r="F31" s="40" t="s">
        <v>415</v>
      </c>
      <c r="G31" s="41">
        <v>120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2975</v>
      </c>
      <c r="F33" s="46"/>
      <c r="G33" s="46"/>
      <c r="H33" s="46"/>
      <c r="I33" s="46"/>
      <c r="J33" s="48"/>
    </row>
    <row r="34" ht="90">
      <c r="A34" s="37" t="s">
        <v>248</v>
      </c>
      <c r="B34" s="45"/>
      <c r="C34" s="46"/>
      <c r="D34" s="46"/>
      <c r="E34" s="39" t="s">
        <v>957</v>
      </c>
      <c r="F34" s="46"/>
      <c r="G34" s="46"/>
      <c r="H34" s="46"/>
      <c r="I34" s="46"/>
      <c r="J34" s="48"/>
    </row>
    <row r="35">
      <c r="A35" s="37" t="s">
        <v>240</v>
      </c>
      <c r="B35" s="37">
        <v>7</v>
      </c>
      <c r="C35" s="38" t="s">
        <v>2794</v>
      </c>
      <c r="D35" s="37" t="s">
        <v>245</v>
      </c>
      <c r="E35" s="39" t="s">
        <v>2795</v>
      </c>
      <c r="F35" s="40" t="s">
        <v>243</v>
      </c>
      <c r="G35" s="41">
        <v>8</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2976</v>
      </c>
      <c r="F37" s="46"/>
      <c r="G37" s="46"/>
      <c r="H37" s="46"/>
      <c r="I37" s="46"/>
      <c r="J37" s="48"/>
    </row>
    <row r="38" ht="225">
      <c r="A38" s="37" t="s">
        <v>248</v>
      </c>
      <c r="B38" s="45"/>
      <c r="C38" s="46"/>
      <c r="D38" s="46"/>
      <c r="E38" s="39" t="s">
        <v>2797</v>
      </c>
      <c r="F38" s="46"/>
      <c r="G38" s="46"/>
      <c r="H38" s="46"/>
      <c r="I38" s="46"/>
      <c r="J38" s="48"/>
    </row>
    <row r="39">
      <c r="A39" s="37" t="s">
        <v>240</v>
      </c>
      <c r="B39" s="37">
        <v>8</v>
      </c>
      <c r="C39" s="38" t="s">
        <v>2977</v>
      </c>
      <c r="D39" s="37" t="s">
        <v>245</v>
      </c>
      <c r="E39" s="39" t="s">
        <v>2978</v>
      </c>
      <c r="F39" s="40" t="s">
        <v>339</v>
      </c>
      <c r="G39" s="41">
        <v>6</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2979</v>
      </c>
      <c r="F41" s="46"/>
      <c r="G41" s="46"/>
      <c r="H41" s="46"/>
      <c r="I41" s="46"/>
      <c r="J41" s="48"/>
    </row>
    <row r="42" ht="75">
      <c r="A42" s="37" t="s">
        <v>248</v>
      </c>
      <c r="B42" s="45"/>
      <c r="C42" s="46"/>
      <c r="D42" s="46"/>
      <c r="E42" s="39" t="s">
        <v>2626</v>
      </c>
      <c r="F42" s="46"/>
      <c r="G42" s="46"/>
      <c r="H42" s="46"/>
      <c r="I42" s="46"/>
      <c r="J42" s="48"/>
    </row>
    <row r="43">
      <c r="A43" s="37" t="s">
        <v>240</v>
      </c>
      <c r="B43" s="37">
        <v>9</v>
      </c>
      <c r="C43" s="38" t="s">
        <v>1321</v>
      </c>
      <c r="D43" s="37" t="s">
        <v>245</v>
      </c>
      <c r="E43" s="39" t="s">
        <v>1322</v>
      </c>
      <c r="F43" s="40" t="s">
        <v>339</v>
      </c>
      <c r="G43" s="41">
        <v>6</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2980</v>
      </c>
      <c r="F45" s="46"/>
      <c r="G45" s="46"/>
      <c r="H45" s="46"/>
      <c r="I45" s="46"/>
      <c r="J45" s="48"/>
    </row>
    <row r="46" ht="405">
      <c r="A46" s="37" t="s">
        <v>248</v>
      </c>
      <c r="B46" s="45"/>
      <c r="C46" s="46"/>
      <c r="D46" s="46"/>
      <c r="E46" s="39" t="s">
        <v>1325</v>
      </c>
      <c r="F46" s="46"/>
      <c r="G46" s="46"/>
      <c r="H46" s="46"/>
      <c r="I46" s="46"/>
      <c r="J46" s="48"/>
    </row>
    <row r="47">
      <c r="A47" s="37" t="s">
        <v>240</v>
      </c>
      <c r="B47" s="37">
        <v>10</v>
      </c>
      <c r="C47" s="38" t="s">
        <v>337</v>
      </c>
      <c r="D47" s="37" t="s">
        <v>245</v>
      </c>
      <c r="E47" s="39" t="s">
        <v>338</v>
      </c>
      <c r="F47" s="40" t="s">
        <v>339</v>
      </c>
      <c r="G47" s="41">
        <v>912.60000000000002</v>
      </c>
      <c r="H47" s="42">
        <v>0</v>
      </c>
      <c r="I47" s="43">
        <f>ROUND(G47*H47,P4)</f>
        <v>0</v>
      </c>
      <c r="J47" s="37"/>
      <c r="O47" s="44">
        <f>I47*0.21</f>
        <v>0</v>
      </c>
      <c r="P47">
        <v>3</v>
      </c>
    </row>
    <row r="48">
      <c r="A48" s="37" t="s">
        <v>244</v>
      </c>
      <c r="B48" s="45"/>
      <c r="C48" s="46"/>
      <c r="D48" s="46"/>
      <c r="E48" s="47" t="s">
        <v>245</v>
      </c>
      <c r="F48" s="46"/>
      <c r="G48" s="46"/>
      <c r="H48" s="46"/>
      <c r="I48" s="46"/>
      <c r="J48" s="48"/>
    </row>
    <row r="49" ht="90">
      <c r="A49" s="37" t="s">
        <v>246</v>
      </c>
      <c r="B49" s="45"/>
      <c r="C49" s="46"/>
      <c r="D49" s="46"/>
      <c r="E49" s="49" t="s">
        <v>2981</v>
      </c>
      <c r="F49" s="46"/>
      <c r="G49" s="46"/>
      <c r="H49" s="46"/>
      <c r="I49" s="46"/>
      <c r="J49" s="48"/>
    </row>
    <row r="50" ht="409.5">
      <c r="A50" s="37" t="s">
        <v>248</v>
      </c>
      <c r="B50" s="45"/>
      <c r="C50" s="46"/>
      <c r="D50" s="46"/>
      <c r="E50" s="39" t="s">
        <v>340</v>
      </c>
      <c r="F50" s="46"/>
      <c r="G50" s="46"/>
      <c r="H50" s="46"/>
      <c r="I50" s="46"/>
      <c r="J50" s="48"/>
    </row>
    <row r="51">
      <c r="A51" s="37" t="s">
        <v>240</v>
      </c>
      <c r="B51" s="37">
        <v>11</v>
      </c>
      <c r="C51" s="38" t="s">
        <v>2982</v>
      </c>
      <c r="D51" s="37" t="s">
        <v>245</v>
      </c>
      <c r="E51" s="39" t="s">
        <v>2983</v>
      </c>
      <c r="F51" s="40" t="s">
        <v>1326</v>
      </c>
      <c r="G51" s="41">
        <v>80</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2984</v>
      </c>
      <c r="F53" s="46"/>
      <c r="G53" s="46"/>
      <c r="H53" s="46"/>
      <c r="I53" s="46"/>
      <c r="J53" s="48"/>
    </row>
    <row r="54" ht="90">
      <c r="A54" s="37" t="s">
        <v>248</v>
      </c>
      <c r="B54" s="45"/>
      <c r="C54" s="46"/>
      <c r="D54" s="46"/>
      <c r="E54" s="39" t="s">
        <v>427</v>
      </c>
      <c r="F54" s="46"/>
      <c r="G54" s="46"/>
      <c r="H54" s="46"/>
      <c r="I54" s="46"/>
      <c r="J54" s="48"/>
    </row>
    <row r="55">
      <c r="A55" s="37" t="s">
        <v>240</v>
      </c>
      <c r="B55" s="37">
        <v>12</v>
      </c>
      <c r="C55" s="38" t="s">
        <v>667</v>
      </c>
      <c r="D55" s="37" t="s">
        <v>245</v>
      </c>
      <c r="E55" s="39" t="s">
        <v>668</v>
      </c>
      <c r="F55" s="40" t="s">
        <v>339</v>
      </c>
      <c r="G55" s="41">
        <v>918.60000000000002</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2985</v>
      </c>
      <c r="F57" s="46"/>
      <c r="G57" s="46"/>
      <c r="H57" s="46"/>
      <c r="I57" s="46"/>
      <c r="J57" s="48"/>
    </row>
    <row r="58" ht="270">
      <c r="A58" s="37" t="s">
        <v>248</v>
      </c>
      <c r="B58" s="45"/>
      <c r="C58" s="46"/>
      <c r="D58" s="46"/>
      <c r="E58" s="39" t="s">
        <v>671</v>
      </c>
      <c r="F58" s="46"/>
      <c r="G58" s="46"/>
      <c r="H58" s="46"/>
      <c r="I58" s="46"/>
      <c r="J58" s="48"/>
    </row>
    <row r="59">
      <c r="A59" s="37" t="s">
        <v>240</v>
      </c>
      <c r="B59" s="37">
        <v>13</v>
      </c>
      <c r="C59" s="38" t="s">
        <v>2631</v>
      </c>
      <c r="D59" s="37" t="s">
        <v>245</v>
      </c>
      <c r="E59" s="39" t="s">
        <v>2632</v>
      </c>
      <c r="F59" s="40" t="s">
        <v>415</v>
      </c>
      <c r="G59" s="41">
        <v>40</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2986</v>
      </c>
      <c r="F61" s="46"/>
      <c r="G61" s="46"/>
      <c r="H61" s="46"/>
      <c r="I61" s="46"/>
      <c r="J61" s="48"/>
    </row>
    <row r="62" ht="75">
      <c r="A62" s="37" t="s">
        <v>248</v>
      </c>
      <c r="B62" s="45"/>
      <c r="C62" s="46"/>
      <c r="D62" s="46"/>
      <c r="E62" s="39" t="s">
        <v>2424</v>
      </c>
      <c r="F62" s="46"/>
      <c r="G62" s="46"/>
      <c r="H62" s="46"/>
      <c r="I62" s="46"/>
      <c r="J62" s="48"/>
    </row>
    <row r="63">
      <c r="A63" s="37" t="s">
        <v>240</v>
      </c>
      <c r="B63" s="37">
        <v>14</v>
      </c>
      <c r="C63" s="38" t="s">
        <v>2425</v>
      </c>
      <c r="D63" s="37" t="s">
        <v>245</v>
      </c>
      <c r="E63" s="39" t="s">
        <v>2426</v>
      </c>
      <c r="F63" s="40" t="s">
        <v>415</v>
      </c>
      <c r="G63" s="41">
        <v>40</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2987</v>
      </c>
      <c r="F65" s="46"/>
      <c r="G65" s="46"/>
      <c r="H65" s="46"/>
      <c r="I65" s="46"/>
      <c r="J65" s="48"/>
    </row>
    <row r="66" ht="75">
      <c r="A66" s="37" t="s">
        <v>248</v>
      </c>
      <c r="B66" s="45"/>
      <c r="C66" s="46"/>
      <c r="D66" s="46"/>
      <c r="E66" s="39" t="s">
        <v>2428</v>
      </c>
      <c r="F66" s="46"/>
      <c r="G66" s="46"/>
      <c r="H66" s="46"/>
      <c r="I66" s="46"/>
      <c r="J66" s="48"/>
    </row>
    <row r="67">
      <c r="A67" s="37" t="s">
        <v>240</v>
      </c>
      <c r="B67" s="37">
        <v>15</v>
      </c>
      <c r="C67" s="38" t="s">
        <v>2988</v>
      </c>
      <c r="D67" s="37" t="s">
        <v>245</v>
      </c>
      <c r="E67" s="39" t="s">
        <v>2989</v>
      </c>
      <c r="F67" s="40" t="s">
        <v>415</v>
      </c>
      <c r="G67" s="41">
        <v>40</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2990</v>
      </c>
      <c r="F69" s="46"/>
      <c r="G69" s="46"/>
      <c r="H69" s="46"/>
      <c r="I69" s="46"/>
      <c r="J69" s="48"/>
    </row>
    <row r="70" ht="90">
      <c r="A70" s="37" t="s">
        <v>248</v>
      </c>
      <c r="B70" s="45"/>
      <c r="C70" s="46"/>
      <c r="D70" s="46"/>
      <c r="E70" s="39" t="s">
        <v>2991</v>
      </c>
      <c r="F70" s="46"/>
      <c r="G70" s="46"/>
      <c r="H70" s="46"/>
      <c r="I70" s="46"/>
      <c r="J70" s="48"/>
    </row>
    <row r="71">
      <c r="A71" s="31" t="s">
        <v>237</v>
      </c>
      <c r="B71" s="32"/>
      <c r="C71" s="33" t="s">
        <v>320</v>
      </c>
      <c r="D71" s="34"/>
      <c r="E71" s="31" t="s">
        <v>2433</v>
      </c>
      <c r="F71" s="34"/>
      <c r="G71" s="34"/>
      <c r="H71" s="34"/>
      <c r="I71" s="35">
        <f>SUMIFS(I72:I119,A72:A119,"P")</f>
        <v>0</v>
      </c>
      <c r="J71" s="36"/>
    </row>
    <row r="72">
      <c r="A72" s="37" t="s">
        <v>240</v>
      </c>
      <c r="B72" s="37">
        <v>16</v>
      </c>
      <c r="C72" s="38" t="s">
        <v>2800</v>
      </c>
      <c r="D72" s="37" t="s">
        <v>245</v>
      </c>
      <c r="E72" s="39" t="s">
        <v>2801</v>
      </c>
      <c r="F72" s="40" t="s">
        <v>339</v>
      </c>
      <c r="G72" s="41">
        <v>4.4000000000000004</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2992</v>
      </c>
      <c r="F74" s="46"/>
      <c r="G74" s="46"/>
      <c r="H74" s="46"/>
      <c r="I74" s="46"/>
      <c r="J74" s="48"/>
    </row>
    <row r="75" ht="105">
      <c r="A75" s="37" t="s">
        <v>248</v>
      </c>
      <c r="B75" s="45"/>
      <c r="C75" s="46"/>
      <c r="D75" s="46"/>
      <c r="E75" s="39" t="s">
        <v>2803</v>
      </c>
      <c r="F75" s="46"/>
      <c r="G75" s="46"/>
      <c r="H75" s="46"/>
      <c r="I75" s="46"/>
      <c r="J75" s="48"/>
    </row>
    <row r="76">
      <c r="A76" s="37" t="s">
        <v>240</v>
      </c>
      <c r="B76" s="37">
        <v>17</v>
      </c>
      <c r="C76" s="38" t="s">
        <v>2804</v>
      </c>
      <c r="D76" s="37" t="s">
        <v>245</v>
      </c>
      <c r="E76" s="39" t="s">
        <v>2805</v>
      </c>
      <c r="F76" s="40" t="s">
        <v>1326</v>
      </c>
      <c r="G76" s="41">
        <v>23</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2993</v>
      </c>
      <c r="F78" s="46"/>
      <c r="G78" s="46"/>
      <c r="H78" s="46"/>
      <c r="I78" s="46"/>
      <c r="J78" s="48"/>
    </row>
    <row r="79" ht="225">
      <c r="A79" s="37" t="s">
        <v>248</v>
      </c>
      <c r="B79" s="45"/>
      <c r="C79" s="46"/>
      <c r="D79" s="46"/>
      <c r="E79" s="39" t="s">
        <v>2055</v>
      </c>
      <c r="F79" s="46"/>
      <c r="G79" s="46"/>
      <c r="H79" s="46"/>
      <c r="I79" s="46"/>
      <c r="J79" s="48"/>
    </row>
    <row r="80">
      <c r="A80" s="37" t="s">
        <v>240</v>
      </c>
      <c r="B80" s="37">
        <v>18</v>
      </c>
      <c r="C80" s="38" t="s">
        <v>2994</v>
      </c>
      <c r="D80" s="37" t="s">
        <v>245</v>
      </c>
      <c r="E80" s="39" t="s">
        <v>2995</v>
      </c>
      <c r="F80" s="40" t="s">
        <v>939</v>
      </c>
      <c r="G80" s="41">
        <v>9.7699999999999996</v>
      </c>
      <c r="H80" s="42">
        <v>0</v>
      </c>
      <c r="I80" s="43">
        <f>ROUND(G80*H80,P4)</f>
        <v>0</v>
      </c>
      <c r="J80" s="37"/>
      <c r="O80" s="44">
        <f>I80*0.21</f>
        <v>0</v>
      </c>
      <c r="P80">
        <v>3</v>
      </c>
    </row>
    <row r="81">
      <c r="A81" s="37" t="s">
        <v>244</v>
      </c>
      <c r="B81" s="45"/>
      <c r="C81" s="46"/>
      <c r="D81" s="46"/>
      <c r="E81" s="47" t="s">
        <v>245</v>
      </c>
      <c r="F81" s="46"/>
      <c r="G81" s="46"/>
      <c r="H81" s="46"/>
      <c r="I81" s="46"/>
      <c r="J81" s="48"/>
    </row>
    <row r="82" ht="120">
      <c r="A82" s="37" t="s">
        <v>246</v>
      </c>
      <c r="B82" s="45"/>
      <c r="C82" s="46"/>
      <c r="D82" s="46"/>
      <c r="E82" s="49" t="s">
        <v>2996</v>
      </c>
      <c r="F82" s="46"/>
      <c r="G82" s="46"/>
      <c r="H82" s="46"/>
      <c r="I82" s="46"/>
      <c r="J82" s="48"/>
    </row>
    <row r="83" ht="135">
      <c r="A83" s="37" t="s">
        <v>248</v>
      </c>
      <c r="B83" s="45"/>
      <c r="C83" s="46"/>
      <c r="D83" s="46"/>
      <c r="E83" s="39" t="s">
        <v>2997</v>
      </c>
      <c r="F83" s="46"/>
      <c r="G83" s="46"/>
      <c r="H83" s="46"/>
      <c r="I83" s="46"/>
      <c r="J83" s="48"/>
    </row>
    <row r="84">
      <c r="A84" s="37" t="s">
        <v>240</v>
      </c>
      <c r="B84" s="37">
        <v>19</v>
      </c>
      <c r="C84" s="38" t="s">
        <v>2441</v>
      </c>
      <c r="D84" s="37" t="s">
        <v>245</v>
      </c>
      <c r="E84" s="39" t="s">
        <v>2442</v>
      </c>
      <c r="F84" s="40" t="s">
        <v>415</v>
      </c>
      <c r="G84" s="41">
        <v>102</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2998</v>
      </c>
      <c r="F86" s="46"/>
      <c r="G86" s="46"/>
      <c r="H86" s="46"/>
      <c r="I86" s="46"/>
      <c r="J86" s="48"/>
    </row>
    <row r="87" ht="90">
      <c r="A87" s="37" t="s">
        <v>248</v>
      </c>
      <c r="B87" s="45"/>
      <c r="C87" s="46"/>
      <c r="D87" s="46"/>
      <c r="E87" s="39" t="s">
        <v>2444</v>
      </c>
      <c r="F87" s="46"/>
      <c r="G87" s="46"/>
      <c r="H87" s="46"/>
      <c r="I87" s="46"/>
      <c r="J87" s="48"/>
    </row>
    <row r="88">
      <c r="A88" s="37" t="s">
        <v>240</v>
      </c>
      <c r="B88" s="37">
        <v>20</v>
      </c>
      <c r="C88" s="38" t="s">
        <v>2809</v>
      </c>
      <c r="D88" s="37" t="s">
        <v>245</v>
      </c>
      <c r="E88" s="39" t="s">
        <v>2810</v>
      </c>
      <c r="F88" s="40" t="s">
        <v>243</v>
      </c>
      <c r="G88" s="41">
        <v>22</v>
      </c>
      <c r="H88" s="42">
        <v>0</v>
      </c>
      <c r="I88" s="43">
        <f>ROUND(G88*H88,P4)</f>
        <v>0</v>
      </c>
      <c r="J88" s="37"/>
      <c r="O88" s="44">
        <f>I88*0.21</f>
        <v>0</v>
      </c>
      <c r="P88">
        <v>3</v>
      </c>
    </row>
    <row r="89">
      <c r="A89" s="37" t="s">
        <v>244</v>
      </c>
      <c r="B89" s="45"/>
      <c r="C89" s="46"/>
      <c r="D89" s="46"/>
      <c r="E89" s="47" t="s">
        <v>245</v>
      </c>
      <c r="F89" s="46"/>
      <c r="G89" s="46"/>
      <c r="H89" s="46"/>
      <c r="I89" s="46"/>
      <c r="J89" s="48"/>
    </row>
    <row r="90" ht="60">
      <c r="A90" s="37" t="s">
        <v>246</v>
      </c>
      <c r="B90" s="45"/>
      <c r="C90" s="46"/>
      <c r="D90" s="46"/>
      <c r="E90" s="49" t="s">
        <v>2999</v>
      </c>
      <c r="F90" s="46"/>
      <c r="G90" s="46"/>
      <c r="H90" s="46"/>
      <c r="I90" s="46"/>
      <c r="J90" s="48"/>
    </row>
    <row r="91" ht="60">
      <c r="A91" s="37" t="s">
        <v>248</v>
      </c>
      <c r="B91" s="45"/>
      <c r="C91" s="46"/>
      <c r="D91" s="46"/>
      <c r="E91" s="39" t="s">
        <v>2812</v>
      </c>
      <c r="F91" s="46"/>
      <c r="G91" s="46"/>
      <c r="H91" s="46"/>
      <c r="I91" s="46"/>
      <c r="J91" s="48"/>
    </row>
    <row r="92">
      <c r="A92" s="37" t="s">
        <v>240</v>
      </c>
      <c r="B92" s="37">
        <v>21</v>
      </c>
      <c r="C92" s="38" t="s">
        <v>3000</v>
      </c>
      <c r="D92" s="37" t="s">
        <v>245</v>
      </c>
      <c r="E92" s="39" t="s">
        <v>3001</v>
      </c>
      <c r="F92" s="40" t="s">
        <v>415</v>
      </c>
      <c r="G92" s="41">
        <v>40.240000000000002</v>
      </c>
      <c r="H92" s="42">
        <v>0</v>
      </c>
      <c r="I92" s="43">
        <f>ROUND(G92*H92,P4)</f>
        <v>0</v>
      </c>
      <c r="J92" s="37"/>
      <c r="O92" s="44">
        <f>I92*0.21</f>
        <v>0</v>
      </c>
      <c r="P92">
        <v>3</v>
      </c>
    </row>
    <row r="93">
      <c r="A93" s="37" t="s">
        <v>244</v>
      </c>
      <c r="B93" s="45"/>
      <c r="C93" s="46"/>
      <c r="D93" s="46"/>
      <c r="E93" s="47" t="s">
        <v>245</v>
      </c>
      <c r="F93" s="46"/>
      <c r="G93" s="46"/>
      <c r="H93" s="46"/>
      <c r="I93" s="46"/>
      <c r="J93" s="48"/>
    </row>
    <row r="94" ht="90">
      <c r="A94" s="37" t="s">
        <v>246</v>
      </c>
      <c r="B94" s="45"/>
      <c r="C94" s="46"/>
      <c r="D94" s="46"/>
      <c r="E94" s="49" t="s">
        <v>3002</v>
      </c>
      <c r="F94" s="46"/>
      <c r="G94" s="46"/>
      <c r="H94" s="46"/>
      <c r="I94" s="46"/>
      <c r="J94" s="48"/>
    </row>
    <row r="95" ht="390">
      <c r="A95" s="37" t="s">
        <v>248</v>
      </c>
      <c r="B95" s="45"/>
      <c r="C95" s="46"/>
      <c r="D95" s="46"/>
      <c r="E95" s="39" t="s">
        <v>3003</v>
      </c>
      <c r="F95" s="46"/>
      <c r="G95" s="46"/>
      <c r="H95" s="46"/>
      <c r="I95" s="46"/>
      <c r="J95" s="48"/>
    </row>
    <row r="96">
      <c r="A96" s="37" t="s">
        <v>240</v>
      </c>
      <c r="B96" s="37">
        <v>22</v>
      </c>
      <c r="C96" s="38" t="s">
        <v>3004</v>
      </c>
      <c r="D96" s="37" t="s">
        <v>245</v>
      </c>
      <c r="E96" s="39" t="s">
        <v>3005</v>
      </c>
      <c r="F96" s="40" t="s">
        <v>1326</v>
      </c>
      <c r="G96" s="41">
        <v>333</v>
      </c>
      <c r="H96" s="42">
        <v>0</v>
      </c>
      <c r="I96" s="43">
        <f>ROUND(G96*H96,P4)</f>
        <v>0</v>
      </c>
      <c r="J96" s="37"/>
      <c r="O96" s="44">
        <f>I96*0.21</f>
        <v>0</v>
      </c>
      <c r="P96">
        <v>3</v>
      </c>
    </row>
    <row r="97">
      <c r="A97" s="37" t="s">
        <v>244</v>
      </c>
      <c r="B97" s="45"/>
      <c r="C97" s="46"/>
      <c r="D97" s="46"/>
      <c r="E97" s="47" t="s">
        <v>245</v>
      </c>
      <c r="F97" s="46"/>
      <c r="G97" s="46"/>
      <c r="H97" s="46"/>
      <c r="I97" s="46"/>
      <c r="J97" s="48"/>
    </row>
    <row r="98" ht="90">
      <c r="A98" s="37" t="s">
        <v>246</v>
      </c>
      <c r="B98" s="45"/>
      <c r="C98" s="46"/>
      <c r="D98" s="46"/>
      <c r="E98" s="49" t="s">
        <v>3006</v>
      </c>
      <c r="F98" s="46"/>
      <c r="G98" s="46"/>
      <c r="H98" s="46"/>
      <c r="I98" s="46"/>
      <c r="J98" s="48"/>
    </row>
    <row r="99" ht="105">
      <c r="A99" s="37" t="s">
        <v>248</v>
      </c>
      <c r="B99" s="45"/>
      <c r="C99" s="46"/>
      <c r="D99" s="46"/>
      <c r="E99" s="39" t="s">
        <v>2063</v>
      </c>
      <c r="F99" s="46"/>
      <c r="G99" s="46"/>
      <c r="H99" s="46"/>
      <c r="I99" s="46"/>
      <c r="J99" s="48"/>
    </row>
    <row r="100">
      <c r="A100" s="37" t="s">
        <v>240</v>
      </c>
      <c r="B100" s="37">
        <v>23</v>
      </c>
      <c r="C100" s="38" t="s">
        <v>2816</v>
      </c>
      <c r="D100" s="37" t="s">
        <v>245</v>
      </c>
      <c r="E100" s="39" t="s">
        <v>2817</v>
      </c>
      <c r="F100" s="40" t="s">
        <v>1326</v>
      </c>
      <c r="G100" s="41">
        <v>159.40000000000001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3007</v>
      </c>
      <c r="F102" s="46"/>
      <c r="G102" s="46"/>
      <c r="H102" s="46"/>
      <c r="I102" s="46"/>
      <c r="J102" s="48"/>
    </row>
    <row r="103" ht="255">
      <c r="A103" s="37" t="s">
        <v>248</v>
      </c>
      <c r="B103" s="45"/>
      <c r="C103" s="46"/>
      <c r="D103" s="46"/>
      <c r="E103" s="39" t="s">
        <v>2819</v>
      </c>
      <c r="F103" s="46"/>
      <c r="G103" s="46"/>
      <c r="H103" s="46"/>
      <c r="I103" s="46"/>
      <c r="J103" s="48"/>
    </row>
    <row r="104">
      <c r="A104" s="37" t="s">
        <v>240</v>
      </c>
      <c r="B104" s="37">
        <v>24</v>
      </c>
      <c r="C104" s="38" t="s">
        <v>2820</v>
      </c>
      <c r="D104" s="37" t="s">
        <v>245</v>
      </c>
      <c r="E104" s="39" t="s">
        <v>2821</v>
      </c>
      <c r="F104" s="40" t="s">
        <v>339</v>
      </c>
      <c r="G104" s="41">
        <v>3.2599999999999998</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75">
      <c r="A106" s="37" t="s">
        <v>246</v>
      </c>
      <c r="B106" s="45"/>
      <c r="C106" s="46"/>
      <c r="D106" s="46"/>
      <c r="E106" s="49" t="s">
        <v>3008</v>
      </c>
      <c r="F106" s="46"/>
      <c r="G106" s="46"/>
      <c r="H106" s="46"/>
      <c r="I106" s="46"/>
      <c r="J106" s="48"/>
    </row>
    <row r="107" ht="135">
      <c r="A107" s="37" t="s">
        <v>248</v>
      </c>
      <c r="B107" s="45"/>
      <c r="C107" s="46"/>
      <c r="D107" s="46"/>
      <c r="E107" s="39" t="s">
        <v>2177</v>
      </c>
      <c r="F107" s="46"/>
      <c r="G107" s="46"/>
      <c r="H107" s="46"/>
      <c r="I107" s="46"/>
      <c r="J107" s="48"/>
    </row>
    <row r="108">
      <c r="A108" s="37" t="s">
        <v>240</v>
      </c>
      <c r="B108" s="37">
        <v>25</v>
      </c>
      <c r="C108" s="38" t="s">
        <v>2081</v>
      </c>
      <c r="D108" s="37" t="s">
        <v>245</v>
      </c>
      <c r="E108" s="39" t="s">
        <v>2082</v>
      </c>
      <c r="F108" s="40" t="s">
        <v>243</v>
      </c>
      <c r="G108" s="41">
        <v>43</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3009</v>
      </c>
      <c r="F110" s="46"/>
      <c r="G110" s="46"/>
      <c r="H110" s="46"/>
      <c r="I110" s="46"/>
      <c r="J110" s="48"/>
    </row>
    <row r="111" ht="75">
      <c r="A111" s="37" t="s">
        <v>248</v>
      </c>
      <c r="B111" s="45"/>
      <c r="C111" s="46"/>
      <c r="D111" s="46"/>
      <c r="E111" s="39" t="s">
        <v>2084</v>
      </c>
      <c r="F111" s="46"/>
      <c r="G111" s="46"/>
      <c r="H111" s="46"/>
      <c r="I111" s="46"/>
      <c r="J111" s="48"/>
    </row>
    <row r="112">
      <c r="A112" s="37" t="s">
        <v>240</v>
      </c>
      <c r="B112" s="37">
        <v>26</v>
      </c>
      <c r="C112" s="38" t="s">
        <v>3010</v>
      </c>
      <c r="D112" s="37" t="s">
        <v>245</v>
      </c>
      <c r="E112" s="39" t="s">
        <v>3011</v>
      </c>
      <c r="F112" s="40" t="s">
        <v>243</v>
      </c>
      <c r="G112" s="41">
        <v>18</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30">
      <c r="A114" s="37" t="s">
        <v>246</v>
      </c>
      <c r="B114" s="45"/>
      <c r="C114" s="46"/>
      <c r="D114" s="46"/>
      <c r="E114" s="49" t="s">
        <v>3012</v>
      </c>
      <c r="F114" s="46"/>
      <c r="G114" s="46"/>
      <c r="H114" s="46"/>
      <c r="I114" s="46"/>
      <c r="J114" s="48"/>
    </row>
    <row r="115" ht="210">
      <c r="A115" s="37" t="s">
        <v>248</v>
      </c>
      <c r="B115" s="45"/>
      <c r="C115" s="46"/>
      <c r="D115" s="46"/>
      <c r="E115" s="39" t="s">
        <v>3013</v>
      </c>
      <c r="F115" s="46"/>
      <c r="G115" s="46"/>
      <c r="H115" s="46"/>
      <c r="I115" s="46"/>
      <c r="J115" s="48"/>
    </row>
    <row r="116">
      <c r="A116" s="37" t="s">
        <v>240</v>
      </c>
      <c r="B116" s="37">
        <v>27</v>
      </c>
      <c r="C116" s="38" t="s">
        <v>3014</v>
      </c>
      <c r="D116" s="37" t="s">
        <v>245</v>
      </c>
      <c r="E116" s="39" t="s">
        <v>3015</v>
      </c>
      <c r="F116" s="40" t="s">
        <v>339</v>
      </c>
      <c r="G116" s="41">
        <v>89.700000000000003</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30">
      <c r="A118" s="37" t="s">
        <v>246</v>
      </c>
      <c r="B118" s="45"/>
      <c r="C118" s="46"/>
      <c r="D118" s="46"/>
      <c r="E118" s="49" t="s">
        <v>3016</v>
      </c>
      <c r="F118" s="46"/>
      <c r="G118" s="46"/>
      <c r="H118" s="46"/>
      <c r="I118" s="46"/>
      <c r="J118" s="48"/>
    </row>
    <row r="119" ht="90">
      <c r="A119" s="37" t="s">
        <v>248</v>
      </c>
      <c r="B119" s="45"/>
      <c r="C119" s="46"/>
      <c r="D119" s="46"/>
      <c r="E119" s="39" t="s">
        <v>3017</v>
      </c>
      <c r="F119" s="46"/>
      <c r="G119" s="46"/>
      <c r="H119" s="46"/>
      <c r="I119" s="46"/>
      <c r="J119" s="48"/>
    </row>
    <row r="120">
      <c r="A120" s="31" t="s">
        <v>237</v>
      </c>
      <c r="B120" s="32"/>
      <c r="C120" s="33" t="s">
        <v>402</v>
      </c>
      <c r="D120" s="34"/>
      <c r="E120" s="31" t="s">
        <v>2645</v>
      </c>
      <c r="F120" s="34"/>
      <c r="G120" s="34"/>
      <c r="H120" s="34"/>
      <c r="I120" s="35">
        <f>SUMIFS(I121:I148,A121:A148,"P")</f>
        <v>0</v>
      </c>
      <c r="J120" s="36"/>
    </row>
    <row r="121">
      <c r="A121" s="37" t="s">
        <v>240</v>
      </c>
      <c r="B121" s="37">
        <v>28</v>
      </c>
      <c r="C121" s="38" t="s">
        <v>2830</v>
      </c>
      <c r="D121" s="37" t="s">
        <v>245</v>
      </c>
      <c r="E121" s="39" t="s">
        <v>2831</v>
      </c>
      <c r="F121" s="40" t="s">
        <v>339</v>
      </c>
      <c r="G121" s="41">
        <v>4.0800000000000001</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75">
      <c r="A123" s="37" t="s">
        <v>246</v>
      </c>
      <c r="B123" s="45"/>
      <c r="C123" s="46"/>
      <c r="D123" s="46"/>
      <c r="E123" s="49" t="s">
        <v>3018</v>
      </c>
      <c r="F123" s="46"/>
      <c r="G123" s="46"/>
      <c r="H123" s="46"/>
      <c r="I123" s="46"/>
      <c r="J123" s="48"/>
    </row>
    <row r="124" ht="409.5">
      <c r="A124" s="37" t="s">
        <v>248</v>
      </c>
      <c r="B124" s="45"/>
      <c r="C124" s="46"/>
      <c r="D124" s="46"/>
      <c r="E124" s="39" t="s">
        <v>1835</v>
      </c>
      <c r="F124" s="46"/>
      <c r="G124" s="46"/>
      <c r="H124" s="46"/>
      <c r="I124" s="46"/>
      <c r="J124" s="48"/>
    </row>
    <row r="125">
      <c r="A125" s="37" t="s">
        <v>240</v>
      </c>
      <c r="B125" s="37">
        <v>29</v>
      </c>
      <c r="C125" s="38" t="s">
        <v>2833</v>
      </c>
      <c r="D125" s="37" t="s">
        <v>245</v>
      </c>
      <c r="E125" s="39" t="s">
        <v>2834</v>
      </c>
      <c r="F125" s="40" t="s">
        <v>939</v>
      </c>
      <c r="G125" s="41">
        <v>1.2849999999999999</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3019</v>
      </c>
      <c r="F127" s="46"/>
      <c r="G127" s="46"/>
      <c r="H127" s="46"/>
      <c r="I127" s="46"/>
      <c r="J127" s="48"/>
    </row>
    <row r="128" ht="375">
      <c r="A128" s="37" t="s">
        <v>248</v>
      </c>
      <c r="B128" s="45"/>
      <c r="C128" s="46"/>
      <c r="D128" s="46"/>
      <c r="E128" s="39" t="s">
        <v>2836</v>
      </c>
      <c r="F128" s="46"/>
      <c r="G128" s="46"/>
      <c r="H128" s="46"/>
      <c r="I128" s="46"/>
      <c r="J128" s="48"/>
    </row>
    <row r="129">
      <c r="A129" s="37" t="s">
        <v>240</v>
      </c>
      <c r="B129" s="37">
        <v>30</v>
      </c>
      <c r="C129" s="38" t="s">
        <v>2837</v>
      </c>
      <c r="D129" s="37" t="s">
        <v>245</v>
      </c>
      <c r="E129" s="39" t="s">
        <v>2838</v>
      </c>
      <c r="F129" s="40" t="s">
        <v>339</v>
      </c>
      <c r="G129" s="41">
        <v>47.960000000000001</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45">
      <c r="A131" s="37" t="s">
        <v>246</v>
      </c>
      <c r="B131" s="45"/>
      <c r="C131" s="46"/>
      <c r="D131" s="46"/>
      <c r="E131" s="49" t="s">
        <v>3020</v>
      </c>
      <c r="F131" s="46"/>
      <c r="G131" s="46"/>
      <c r="H131" s="46"/>
      <c r="I131" s="46"/>
      <c r="J131" s="48"/>
    </row>
    <row r="132" ht="409.5">
      <c r="A132" s="37" t="s">
        <v>248</v>
      </c>
      <c r="B132" s="45"/>
      <c r="C132" s="46"/>
      <c r="D132" s="46"/>
      <c r="E132" s="39" t="s">
        <v>1835</v>
      </c>
      <c r="F132" s="46"/>
      <c r="G132" s="46"/>
      <c r="H132" s="46"/>
      <c r="I132" s="46"/>
      <c r="J132" s="48"/>
    </row>
    <row r="133">
      <c r="A133" s="37" t="s">
        <v>240</v>
      </c>
      <c r="B133" s="37">
        <v>31</v>
      </c>
      <c r="C133" s="38" t="s">
        <v>2840</v>
      </c>
      <c r="D133" s="37" t="s">
        <v>245</v>
      </c>
      <c r="E133" s="39" t="s">
        <v>2841</v>
      </c>
      <c r="F133" s="40" t="s">
        <v>939</v>
      </c>
      <c r="G133" s="41">
        <v>3.8559999999999999</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3021</v>
      </c>
      <c r="F135" s="46"/>
      <c r="G135" s="46"/>
      <c r="H135" s="46"/>
      <c r="I135" s="46"/>
      <c r="J135" s="48"/>
    </row>
    <row r="136" ht="375">
      <c r="A136" s="37" t="s">
        <v>248</v>
      </c>
      <c r="B136" s="45"/>
      <c r="C136" s="46"/>
      <c r="D136" s="46"/>
      <c r="E136" s="39" t="s">
        <v>2836</v>
      </c>
      <c r="F136" s="46"/>
      <c r="G136" s="46"/>
      <c r="H136" s="46"/>
      <c r="I136" s="46"/>
      <c r="J136" s="48"/>
    </row>
    <row r="137">
      <c r="A137" s="37" t="s">
        <v>240</v>
      </c>
      <c r="B137" s="37">
        <v>32</v>
      </c>
      <c r="C137" s="38" t="s">
        <v>2843</v>
      </c>
      <c r="D137" s="37" t="s">
        <v>245</v>
      </c>
      <c r="E137" s="39" t="s">
        <v>2844</v>
      </c>
      <c r="F137" s="40" t="s">
        <v>2845</v>
      </c>
      <c r="G137" s="41">
        <v>949.03999999999996</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120">
      <c r="A139" s="37" t="s">
        <v>246</v>
      </c>
      <c r="B139" s="45"/>
      <c r="C139" s="46"/>
      <c r="D139" s="46"/>
      <c r="E139" s="49" t="s">
        <v>3022</v>
      </c>
      <c r="F139" s="46"/>
      <c r="G139" s="46"/>
      <c r="H139" s="46"/>
      <c r="I139" s="46"/>
      <c r="J139" s="48"/>
    </row>
    <row r="140" ht="409.5">
      <c r="A140" s="37" t="s">
        <v>248</v>
      </c>
      <c r="B140" s="45"/>
      <c r="C140" s="46"/>
      <c r="D140" s="46"/>
      <c r="E140" s="39" t="s">
        <v>2847</v>
      </c>
      <c r="F140" s="46"/>
      <c r="G140" s="46"/>
      <c r="H140" s="46"/>
      <c r="I140" s="46"/>
      <c r="J140" s="48"/>
    </row>
    <row r="141">
      <c r="A141" s="37" t="s">
        <v>240</v>
      </c>
      <c r="B141" s="37">
        <v>33</v>
      </c>
      <c r="C141" s="38" t="s">
        <v>3023</v>
      </c>
      <c r="D141" s="37" t="s">
        <v>245</v>
      </c>
      <c r="E141" s="39" t="s">
        <v>3024</v>
      </c>
      <c r="F141" s="40" t="s">
        <v>339</v>
      </c>
      <c r="G141" s="41">
        <v>89.400000000000006</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45">
      <c r="A143" s="37" t="s">
        <v>246</v>
      </c>
      <c r="B143" s="45"/>
      <c r="C143" s="46"/>
      <c r="D143" s="46"/>
      <c r="E143" s="49" t="s">
        <v>3025</v>
      </c>
      <c r="F143" s="46"/>
      <c r="G143" s="46"/>
      <c r="H143" s="46"/>
      <c r="I143" s="46"/>
      <c r="J143" s="48"/>
    </row>
    <row r="144" ht="409.5">
      <c r="A144" s="37" t="s">
        <v>248</v>
      </c>
      <c r="B144" s="45"/>
      <c r="C144" s="46"/>
      <c r="D144" s="46"/>
      <c r="E144" s="39" t="s">
        <v>1835</v>
      </c>
      <c r="F144" s="46"/>
      <c r="G144" s="46"/>
      <c r="H144" s="46"/>
      <c r="I144" s="46"/>
      <c r="J144" s="48"/>
    </row>
    <row r="145">
      <c r="A145" s="37" t="s">
        <v>240</v>
      </c>
      <c r="B145" s="37">
        <v>34</v>
      </c>
      <c r="C145" s="38" t="s">
        <v>3026</v>
      </c>
      <c r="D145" s="37" t="s">
        <v>245</v>
      </c>
      <c r="E145" s="39" t="s">
        <v>3027</v>
      </c>
      <c r="F145" s="40" t="s">
        <v>939</v>
      </c>
      <c r="G145" s="41">
        <v>7.7130000000000001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3028</v>
      </c>
      <c r="F147" s="46"/>
      <c r="G147" s="46"/>
      <c r="H147" s="46"/>
      <c r="I147" s="46"/>
      <c r="J147" s="48"/>
    </row>
    <row r="148" ht="375">
      <c r="A148" s="37" t="s">
        <v>248</v>
      </c>
      <c r="B148" s="45"/>
      <c r="C148" s="46"/>
      <c r="D148" s="46"/>
      <c r="E148" s="39" t="s">
        <v>2836</v>
      </c>
      <c r="F148" s="46"/>
      <c r="G148" s="46"/>
      <c r="H148" s="46"/>
      <c r="I148" s="46"/>
      <c r="J148" s="48"/>
    </row>
    <row r="149">
      <c r="A149" s="31" t="s">
        <v>237</v>
      </c>
      <c r="B149" s="32"/>
      <c r="C149" s="33" t="s">
        <v>926</v>
      </c>
      <c r="D149" s="34"/>
      <c r="E149" s="31" t="s">
        <v>2120</v>
      </c>
      <c r="F149" s="34"/>
      <c r="G149" s="34"/>
      <c r="H149" s="34"/>
      <c r="I149" s="35">
        <f>SUMIFS(I150:I177,A150:A177,"P")</f>
        <v>0</v>
      </c>
      <c r="J149" s="36"/>
    </row>
    <row r="150">
      <c r="A150" s="37" t="s">
        <v>240</v>
      </c>
      <c r="B150" s="37">
        <v>35</v>
      </c>
      <c r="C150" s="38" t="s">
        <v>3029</v>
      </c>
      <c r="D150" s="37" t="s">
        <v>245</v>
      </c>
      <c r="E150" s="39" t="s">
        <v>3030</v>
      </c>
      <c r="F150" s="40" t="s">
        <v>339</v>
      </c>
      <c r="G150" s="41">
        <v>63.960000000000001</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75">
      <c r="A152" s="37" t="s">
        <v>246</v>
      </c>
      <c r="B152" s="45"/>
      <c r="C152" s="46"/>
      <c r="D152" s="46"/>
      <c r="E152" s="49" t="s">
        <v>3031</v>
      </c>
      <c r="F152" s="46"/>
      <c r="G152" s="46"/>
      <c r="H152" s="46"/>
      <c r="I152" s="46"/>
      <c r="J152" s="48"/>
    </row>
    <row r="153" ht="409.5">
      <c r="A153" s="37" t="s">
        <v>248</v>
      </c>
      <c r="B153" s="45"/>
      <c r="C153" s="46"/>
      <c r="D153" s="46"/>
      <c r="E153" s="39" t="s">
        <v>1835</v>
      </c>
      <c r="F153" s="46"/>
      <c r="G153" s="46"/>
      <c r="H153" s="46"/>
      <c r="I153" s="46"/>
      <c r="J153" s="48"/>
    </row>
    <row r="154">
      <c r="A154" s="37" t="s">
        <v>240</v>
      </c>
      <c r="B154" s="37">
        <v>36</v>
      </c>
      <c r="C154" s="38" t="s">
        <v>2852</v>
      </c>
      <c r="D154" s="37" t="s">
        <v>245</v>
      </c>
      <c r="E154" s="39" t="s">
        <v>2853</v>
      </c>
      <c r="F154" s="40" t="s">
        <v>339</v>
      </c>
      <c r="G154" s="41">
        <v>3.4500000000000002</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75">
      <c r="A156" s="37" t="s">
        <v>246</v>
      </c>
      <c r="B156" s="45"/>
      <c r="C156" s="46"/>
      <c r="D156" s="46"/>
      <c r="E156" s="49" t="s">
        <v>3032</v>
      </c>
      <c r="F156" s="46"/>
      <c r="G156" s="46"/>
      <c r="H156" s="46"/>
      <c r="I156" s="46"/>
      <c r="J156" s="48"/>
    </row>
    <row r="157" ht="409.5">
      <c r="A157" s="37" t="s">
        <v>248</v>
      </c>
      <c r="B157" s="45"/>
      <c r="C157" s="46"/>
      <c r="D157" s="46"/>
      <c r="E157" s="39" t="s">
        <v>1835</v>
      </c>
      <c r="F157" s="46"/>
      <c r="G157" s="46"/>
      <c r="H157" s="46"/>
      <c r="I157" s="46"/>
      <c r="J157" s="48"/>
    </row>
    <row r="158">
      <c r="A158" s="37" t="s">
        <v>240</v>
      </c>
      <c r="B158" s="37">
        <v>37</v>
      </c>
      <c r="C158" s="38" t="s">
        <v>2855</v>
      </c>
      <c r="D158" s="37" t="s">
        <v>245</v>
      </c>
      <c r="E158" s="39" t="s">
        <v>2856</v>
      </c>
      <c r="F158" s="40" t="s">
        <v>939</v>
      </c>
      <c r="G158" s="41">
        <v>3.5960000000000001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75">
      <c r="A160" s="37" t="s">
        <v>246</v>
      </c>
      <c r="B160" s="45"/>
      <c r="C160" s="46"/>
      <c r="D160" s="46"/>
      <c r="E160" s="49" t="s">
        <v>3033</v>
      </c>
      <c r="F160" s="46"/>
      <c r="G160" s="46"/>
      <c r="H160" s="46"/>
      <c r="I160" s="46"/>
      <c r="J160" s="48"/>
    </row>
    <row r="161" ht="375">
      <c r="A161" s="37" t="s">
        <v>248</v>
      </c>
      <c r="B161" s="45"/>
      <c r="C161" s="46"/>
      <c r="D161" s="46"/>
      <c r="E161" s="39" t="s">
        <v>2836</v>
      </c>
      <c r="F161" s="46"/>
      <c r="G161" s="46"/>
      <c r="H161" s="46"/>
      <c r="I161" s="46"/>
      <c r="J161" s="48"/>
    </row>
    <row r="162" ht="30">
      <c r="A162" s="37" t="s">
        <v>240</v>
      </c>
      <c r="B162" s="37">
        <v>38</v>
      </c>
      <c r="C162" s="38" t="s">
        <v>2858</v>
      </c>
      <c r="D162" s="37" t="s">
        <v>245</v>
      </c>
      <c r="E162" s="39" t="s">
        <v>2859</v>
      </c>
      <c r="F162" s="40" t="s">
        <v>339</v>
      </c>
      <c r="G162" s="41">
        <v>223.5</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90">
      <c r="A164" s="37" t="s">
        <v>246</v>
      </c>
      <c r="B164" s="45"/>
      <c r="C164" s="46"/>
      <c r="D164" s="46"/>
      <c r="E164" s="49" t="s">
        <v>3034</v>
      </c>
      <c r="F164" s="46"/>
      <c r="G164" s="46"/>
      <c r="H164" s="46"/>
      <c r="I164" s="46"/>
      <c r="J164" s="48"/>
    </row>
    <row r="165" ht="105">
      <c r="A165" s="37" t="s">
        <v>248</v>
      </c>
      <c r="B165" s="45"/>
      <c r="C165" s="46"/>
      <c r="D165" s="46"/>
      <c r="E165" s="39" t="s">
        <v>2455</v>
      </c>
      <c r="F165" s="46"/>
      <c r="G165" s="46"/>
      <c r="H165" s="46"/>
      <c r="I165" s="46"/>
      <c r="J165" s="48"/>
    </row>
    <row r="166">
      <c r="A166" s="37" t="s">
        <v>240</v>
      </c>
      <c r="B166" s="37">
        <v>39</v>
      </c>
      <c r="C166" s="38" t="s">
        <v>3035</v>
      </c>
      <c r="D166" s="37" t="s">
        <v>245</v>
      </c>
      <c r="E166" s="39" t="s">
        <v>3036</v>
      </c>
      <c r="F166" s="40" t="s">
        <v>339</v>
      </c>
      <c r="G166" s="41">
        <v>25.199999999999999</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45">
      <c r="A168" s="37" t="s">
        <v>246</v>
      </c>
      <c r="B168" s="45"/>
      <c r="C168" s="46"/>
      <c r="D168" s="46"/>
      <c r="E168" s="49" t="s">
        <v>3037</v>
      </c>
      <c r="F168" s="46"/>
      <c r="G168" s="46"/>
      <c r="H168" s="46"/>
      <c r="I168" s="46"/>
      <c r="J168" s="48"/>
    </row>
    <row r="169" ht="105">
      <c r="A169" s="37" t="s">
        <v>248</v>
      </c>
      <c r="B169" s="45"/>
      <c r="C169" s="46"/>
      <c r="D169" s="46"/>
      <c r="E169" s="39" t="s">
        <v>3038</v>
      </c>
      <c r="F169" s="46"/>
      <c r="G169" s="46"/>
      <c r="H169" s="46"/>
      <c r="I169" s="46"/>
      <c r="J169" s="48"/>
    </row>
    <row r="170">
      <c r="A170" s="37" t="s">
        <v>240</v>
      </c>
      <c r="B170" s="37">
        <v>40</v>
      </c>
      <c r="C170" s="38" t="s">
        <v>3039</v>
      </c>
      <c r="D170" s="37" t="s">
        <v>245</v>
      </c>
      <c r="E170" s="39" t="s">
        <v>3040</v>
      </c>
      <c r="F170" s="40" t="s">
        <v>339</v>
      </c>
      <c r="G170" s="41">
        <v>442</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75">
      <c r="A172" s="37" t="s">
        <v>246</v>
      </c>
      <c r="B172" s="45"/>
      <c r="C172" s="46"/>
      <c r="D172" s="46"/>
      <c r="E172" s="49" t="s">
        <v>3041</v>
      </c>
      <c r="F172" s="46"/>
      <c r="G172" s="46"/>
      <c r="H172" s="46"/>
      <c r="I172" s="46"/>
      <c r="J172" s="48"/>
    </row>
    <row r="173" ht="75">
      <c r="A173" s="37" t="s">
        <v>248</v>
      </c>
      <c r="B173" s="45"/>
      <c r="C173" s="46"/>
      <c r="D173" s="46"/>
      <c r="E173" s="39" t="s">
        <v>3042</v>
      </c>
      <c r="F173" s="46"/>
      <c r="G173" s="46"/>
      <c r="H173" s="46"/>
      <c r="I173" s="46"/>
      <c r="J173" s="48"/>
    </row>
    <row r="174">
      <c r="A174" s="37" t="s">
        <v>240</v>
      </c>
      <c r="B174" s="37">
        <v>41</v>
      </c>
      <c r="C174" s="38" t="s">
        <v>2124</v>
      </c>
      <c r="D174" s="37" t="s">
        <v>245</v>
      </c>
      <c r="E174" s="39" t="s">
        <v>2125</v>
      </c>
      <c r="F174" s="40" t="s">
        <v>339</v>
      </c>
      <c r="G174" s="41">
        <v>6.9000000000000004</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75">
      <c r="A176" s="37" t="s">
        <v>246</v>
      </c>
      <c r="B176" s="45"/>
      <c r="C176" s="46"/>
      <c r="D176" s="46"/>
      <c r="E176" s="49" t="s">
        <v>3043</v>
      </c>
      <c r="F176" s="46"/>
      <c r="G176" s="46"/>
      <c r="H176" s="46"/>
      <c r="I176" s="46"/>
      <c r="J176" s="48"/>
    </row>
    <row r="177" ht="150">
      <c r="A177" s="37" t="s">
        <v>248</v>
      </c>
      <c r="B177" s="45"/>
      <c r="C177" s="46"/>
      <c r="D177" s="46"/>
      <c r="E177" s="39" t="s">
        <v>2127</v>
      </c>
      <c r="F177" s="46"/>
      <c r="G177" s="46"/>
      <c r="H177" s="46"/>
      <c r="I177" s="46"/>
      <c r="J177" s="48"/>
    </row>
    <row r="178">
      <c r="A178" s="31" t="s">
        <v>237</v>
      </c>
      <c r="B178" s="32"/>
      <c r="C178" s="33" t="s">
        <v>1199</v>
      </c>
      <c r="D178" s="34"/>
      <c r="E178" s="31" t="s">
        <v>2287</v>
      </c>
      <c r="F178" s="34"/>
      <c r="G178" s="34"/>
      <c r="H178" s="34"/>
      <c r="I178" s="35">
        <f>SUMIFS(I179:I186,A179:A186,"P")</f>
        <v>0</v>
      </c>
      <c r="J178" s="36"/>
    </row>
    <row r="179" ht="30">
      <c r="A179" s="37" t="s">
        <v>240</v>
      </c>
      <c r="B179" s="37">
        <v>42</v>
      </c>
      <c r="C179" s="38" t="s">
        <v>3044</v>
      </c>
      <c r="D179" s="37" t="s">
        <v>245</v>
      </c>
      <c r="E179" s="39" t="s">
        <v>3045</v>
      </c>
      <c r="F179" s="40" t="s">
        <v>415</v>
      </c>
      <c r="G179" s="41">
        <v>24.399999999999999</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30">
      <c r="A181" s="37" t="s">
        <v>246</v>
      </c>
      <c r="B181" s="45"/>
      <c r="C181" s="46"/>
      <c r="D181" s="46"/>
      <c r="E181" s="49" t="s">
        <v>3046</v>
      </c>
      <c r="F181" s="46"/>
      <c r="G181" s="46"/>
      <c r="H181" s="46"/>
      <c r="I181" s="46"/>
      <c r="J181" s="48"/>
    </row>
    <row r="182" ht="90">
      <c r="A182" s="37" t="s">
        <v>248</v>
      </c>
      <c r="B182" s="45"/>
      <c r="C182" s="46"/>
      <c r="D182" s="46"/>
      <c r="E182" s="39" t="s">
        <v>2668</v>
      </c>
      <c r="F182" s="46"/>
      <c r="G182" s="46"/>
      <c r="H182" s="46"/>
      <c r="I182" s="46"/>
      <c r="J182" s="48"/>
    </row>
    <row r="183">
      <c r="A183" s="37" t="s">
        <v>240</v>
      </c>
      <c r="B183" s="37">
        <v>43</v>
      </c>
      <c r="C183" s="38" t="s">
        <v>3047</v>
      </c>
      <c r="D183" s="37" t="s">
        <v>245</v>
      </c>
      <c r="E183" s="39" t="s">
        <v>3048</v>
      </c>
      <c r="F183" s="40" t="s">
        <v>339</v>
      </c>
      <c r="G183" s="41">
        <v>9.1999999999999993</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30">
      <c r="A185" s="37" t="s">
        <v>246</v>
      </c>
      <c r="B185" s="45"/>
      <c r="C185" s="46"/>
      <c r="D185" s="46"/>
      <c r="E185" s="49" t="s">
        <v>3049</v>
      </c>
      <c r="F185" s="46"/>
      <c r="G185" s="46"/>
      <c r="H185" s="46"/>
      <c r="I185" s="46"/>
      <c r="J185" s="48"/>
    </row>
    <row r="186" ht="195">
      <c r="A186" s="37" t="s">
        <v>248</v>
      </c>
      <c r="B186" s="45"/>
      <c r="C186" s="46"/>
      <c r="D186" s="46"/>
      <c r="E186" s="39" t="s">
        <v>3050</v>
      </c>
      <c r="F186" s="46"/>
      <c r="G186" s="46"/>
      <c r="H186" s="46"/>
      <c r="I186" s="46"/>
      <c r="J186" s="48"/>
    </row>
    <row r="187">
      <c r="A187" s="31" t="s">
        <v>237</v>
      </c>
      <c r="B187" s="32"/>
      <c r="C187" s="33" t="s">
        <v>644</v>
      </c>
      <c r="D187" s="34"/>
      <c r="E187" s="31" t="s">
        <v>645</v>
      </c>
      <c r="F187" s="34"/>
      <c r="G187" s="34"/>
      <c r="H187" s="34"/>
      <c r="I187" s="35">
        <f>SUMIFS(I188:I211,A188:A211,"P")</f>
        <v>0</v>
      </c>
      <c r="J187" s="36"/>
    </row>
    <row r="188" ht="30">
      <c r="A188" s="37" t="s">
        <v>240</v>
      </c>
      <c r="B188" s="37">
        <v>44</v>
      </c>
      <c r="C188" s="38" t="s">
        <v>2902</v>
      </c>
      <c r="D188" s="37" t="s">
        <v>245</v>
      </c>
      <c r="E188" s="39" t="s">
        <v>2903</v>
      </c>
      <c r="F188" s="40" t="s">
        <v>415</v>
      </c>
      <c r="G188" s="41">
        <v>890.97500000000002</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255">
      <c r="A190" s="37" t="s">
        <v>246</v>
      </c>
      <c r="B190" s="45"/>
      <c r="C190" s="46"/>
      <c r="D190" s="46"/>
      <c r="E190" s="49" t="s">
        <v>3051</v>
      </c>
      <c r="F190" s="46"/>
      <c r="G190" s="46"/>
      <c r="H190" s="46"/>
      <c r="I190" s="46"/>
      <c r="J190" s="48"/>
    </row>
    <row r="191" ht="285">
      <c r="A191" s="37" t="s">
        <v>248</v>
      </c>
      <c r="B191" s="45"/>
      <c r="C191" s="46"/>
      <c r="D191" s="46"/>
      <c r="E191" s="39" t="s">
        <v>2905</v>
      </c>
      <c r="F191" s="46"/>
      <c r="G191" s="46"/>
      <c r="H191" s="46"/>
      <c r="I191" s="46"/>
      <c r="J191" s="48"/>
    </row>
    <row r="192" ht="30">
      <c r="A192" s="37" t="s">
        <v>240</v>
      </c>
      <c r="B192" s="37">
        <v>45</v>
      </c>
      <c r="C192" s="38" t="s">
        <v>2906</v>
      </c>
      <c r="D192" s="37" t="s">
        <v>245</v>
      </c>
      <c r="E192" s="39" t="s">
        <v>2907</v>
      </c>
      <c r="F192" s="40" t="s">
        <v>415</v>
      </c>
      <c r="G192" s="41">
        <v>544.096</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150">
      <c r="A194" s="37" t="s">
        <v>246</v>
      </c>
      <c r="B194" s="45"/>
      <c r="C194" s="46"/>
      <c r="D194" s="46"/>
      <c r="E194" s="49" t="s">
        <v>3052</v>
      </c>
      <c r="F194" s="46"/>
      <c r="G194" s="46"/>
      <c r="H194" s="46"/>
      <c r="I194" s="46"/>
      <c r="J194" s="48"/>
    </row>
    <row r="195" ht="300">
      <c r="A195" s="37" t="s">
        <v>248</v>
      </c>
      <c r="B195" s="45"/>
      <c r="C195" s="46"/>
      <c r="D195" s="46"/>
      <c r="E195" s="39" t="s">
        <v>2909</v>
      </c>
      <c r="F195" s="46"/>
      <c r="G195" s="46"/>
      <c r="H195" s="46"/>
      <c r="I195" s="46"/>
      <c r="J195" s="48"/>
    </row>
    <row r="196">
      <c r="A196" s="37" t="s">
        <v>240</v>
      </c>
      <c r="B196" s="37">
        <v>46</v>
      </c>
      <c r="C196" s="38" t="s">
        <v>3053</v>
      </c>
      <c r="D196" s="37" t="s">
        <v>245</v>
      </c>
      <c r="E196" s="39" t="s">
        <v>3054</v>
      </c>
      <c r="F196" s="40" t="s">
        <v>415</v>
      </c>
      <c r="G196" s="41">
        <v>108.996</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60">
      <c r="A198" s="37" t="s">
        <v>246</v>
      </c>
      <c r="B198" s="45"/>
      <c r="C198" s="46"/>
      <c r="D198" s="46"/>
      <c r="E198" s="49" t="s">
        <v>3055</v>
      </c>
      <c r="F198" s="46"/>
      <c r="G198" s="46"/>
      <c r="H198" s="46"/>
      <c r="I198" s="46"/>
      <c r="J198" s="48"/>
    </row>
    <row r="199" ht="75">
      <c r="A199" s="37" t="s">
        <v>248</v>
      </c>
      <c r="B199" s="45"/>
      <c r="C199" s="46"/>
      <c r="D199" s="46"/>
      <c r="E199" s="39" t="s">
        <v>2913</v>
      </c>
      <c r="F199" s="46"/>
      <c r="G199" s="46"/>
      <c r="H199" s="46"/>
      <c r="I199" s="46"/>
      <c r="J199" s="48"/>
    </row>
    <row r="200">
      <c r="A200" s="37" t="s">
        <v>240</v>
      </c>
      <c r="B200" s="37">
        <v>47</v>
      </c>
      <c r="C200" s="38" t="s">
        <v>3056</v>
      </c>
      <c r="D200" s="37" t="s">
        <v>245</v>
      </c>
      <c r="E200" s="39" t="s">
        <v>3057</v>
      </c>
      <c r="F200" s="40" t="s">
        <v>415</v>
      </c>
      <c r="G200" s="41">
        <v>110.096</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60">
      <c r="A202" s="37" t="s">
        <v>246</v>
      </c>
      <c r="B202" s="45"/>
      <c r="C202" s="46"/>
      <c r="D202" s="46"/>
      <c r="E202" s="49" t="s">
        <v>3058</v>
      </c>
      <c r="F202" s="46"/>
      <c r="G202" s="46"/>
      <c r="H202" s="46"/>
      <c r="I202" s="46"/>
      <c r="J202" s="48"/>
    </row>
    <row r="203" ht="75">
      <c r="A203" s="37" t="s">
        <v>248</v>
      </c>
      <c r="B203" s="45"/>
      <c r="C203" s="46"/>
      <c r="D203" s="46"/>
      <c r="E203" s="39" t="s">
        <v>2913</v>
      </c>
      <c r="F203" s="46"/>
      <c r="G203" s="46"/>
      <c r="H203" s="46"/>
      <c r="I203" s="46"/>
      <c r="J203" s="48"/>
    </row>
    <row r="204">
      <c r="A204" s="37" t="s">
        <v>240</v>
      </c>
      <c r="B204" s="37">
        <v>48</v>
      </c>
      <c r="C204" s="38" t="s">
        <v>2910</v>
      </c>
      <c r="D204" s="37" t="s">
        <v>245</v>
      </c>
      <c r="E204" s="39" t="s">
        <v>2911</v>
      </c>
      <c r="F204" s="40" t="s">
        <v>415</v>
      </c>
      <c r="G204" s="41">
        <v>544.096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150">
      <c r="A206" s="37" t="s">
        <v>246</v>
      </c>
      <c r="B206" s="45"/>
      <c r="C206" s="46"/>
      <c r="D206" s="46"/>
      <c r="E206" s="49" t="s">
        <v>3059</v>
      </c>
      <c r="F206" s="46"/>
      <c r="G206" s="46"/>
      <c r="H206" s="46"/>
      <c r="I206" s="46"/>
      <c r="J206" s="48"/>
    </row>
    <row r="207" ht="75">
      <c r="A207" s="37" t="s">
        <v>248</v>
      </c>
      <c r="B207" s="45"/>
      <c r="C207" s="46"/>
      <c r="D207" s="46"/>
      <c r="E207" s="39" t="s">
        <v>2913</v>
      </c>
      <c r="F207" s="46"/>
      <c r="G207" s="46"/>
      <c r="H207" s="46"/>
      <c r="I207" s="46"/>
      <c r="J207" s="48"/>
    </row>
    <row r="208">
      <c r="A208" s="37" t="s">
        <v>240</v>
      </c>
      <c r="B208" s="37">
        <v>49</v>
      </c>
      <c r="C208" s="38" t="s">
        <v>2914</v>
      </c>
      <c r="D208" s="37" t="s">
        <v>245</v>
      </c>
      <c r="E208" s="39" t="s">
        <v>2915</v>
      </c>
      <c r="F208" s="40" t="s">
        <v>415</v>
      </c>
      <c r="G208" s="41">
        <v>269.00299999999999</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120">
      <c r="A210" s="37" t="s">
        <v>246</v>
      </c>
      <c r="B210" s="45"/>
      <c r="C210" s="46"/>
      <c r="D210" s="46"/>
      <c r="E210" s="49" t="s">
        <v>3060</v>
      </c>
      <c r="F210" s="46"/>
      <c r="G210" s="46"/>
      <c r="H210" s="46"/>
      <c r="I210" s="46"/>
      <c r="J210" s="48"/>
    </row>
    <row r="211" ht="120">
      <c r="A211" s="37" t="s">
        <v>248</v>
      </c>
      <c r="B211" s="45"/>
      <c r="C211" s="46"/>
      <c r="D211" s="46"/>
      <c r="E211" s="39" t="s">
        <v>2917</v>
      </c>
      <c r="F211" s="46"/>
      <c r="G211" s="46"/>
      <c r="H211" s="46"/>
      <c r="I211" s="46"/>
      <c r="J211" s="48"/>
    </row>
    <row r="212">
      <c r="A212" s="31" t="s">
        <v>237</v>
      </c>
      <c r="B212" s="32"/>
      <c r="C212" s="33" t="s">
        <v>1210</v>
      </c>
      <c r="D212" s="34"/>
      <c r="E212" s="31" t="s">
        <v>2498</v>
      </c>
      <c r="F212" s="34"/>
      <c r="G212" s="34"/>
      <c r="H212" s="34"/>
      <c r="I212" s="35">
        <f>SUMIFS(I213:I216,A213:A216,"P")</f>
        <v>0</v>
      </c>
      <c r="J212" s="36"/>
    </row>
    <row r="213">
      <c r="A213" s="37" t="s">
        <v>240</v>
      </c>
      <c r="B213" s="37">
        <v>50</v>
      </c>
      <c r="C213" s="38" t="s">
        <v>3061</v>
      </c>
      <c r="D213" s="37" t="s">
        <v>245</v>
      </c>
      <c r="E213" s="39" t="s">
        <v>3062</v>
      </c>
      <c r="F213" s="40" t="s">
        <v>3063</v>
      </c>
      <c r="G213" s="41">
        <v>2</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30">
      <c r="A215" s="37" t="s">
        <v>246</v>
      </c>
      <c r="B215" s="45"/>
      <c r="C215" s="46"/>
      <c r="D215" s="46"/>
      <c r="E215" s="49" t="s">
        <v>3064</v>
      </c>
      <c r="F215" s="46"/>
      <c r="G215" s="46"/>
      <c r="H215" s="46"/>
      <c r="I215" s="46"/>
      <c r="J215" s="48"/>
    </row>
    <row r="216" ht="330">
      <c r="A216" s="37" t="s">
        <v>248</v>
      </c>
      <c r="B216" s="45"/>
      <c r="C216" s="46"/>
      <c r="D216" s="46"/>
      <c r="E216" s="39" t="s">
        <v>3065</v>
      </c>
      <c r="F216" s="46"/>
      <c r="G216" s="46"/>
      <c r="H216" s="46"/>
      <c r="I216" s="46"/>
      <c r="J216" s="48"/>
    </row>
    <row r="217">
      <c r="A217" s="31" t="s">
        <v>237</v>
      </c>
      <c r="B217" s="32"/>
      <c r="C217" s="33" t="s">
        <v>1213</v>
      </c>
      <c r="D217" s="34"/>
      <c r="E217" s="31" t="s">
        <v>2355</v>
      </c>
      <c r="F217" s="34"/>
      <c r="G217" s="34"/>
      <c r="H217" s="34"/>
      <c r="I217" s="35">
        <f>SUMIFS(I218:I265,A218:A265,"P")</f>
        <v>0</v>
      </c>
      <c r="J217" s="36"/>
    </row>
    <row r="218" ht="30">
      <c r="A218" s="37" t="s">
        <v>240</v>
      </c>
      <c r="B218" s="37">
        <v>51</v>
      </c>
      <c r="C218" s="38" t="s">
        <v>2924</v>
      </c>
      <c r="D218" s="37" t="s">
        <v>245</v>
      </c>
      <c r="E218" s="39" t="s">
        <v>2925</v>
      </c>
      <c r="F218" s="40" t="s">
        <v>1326</v>
      </c>
      <c r="G218" s="41">
        <v>25</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30">
      <c r="A220" s="37" t="s">
        <v>246</v>
      </c>
      <c r="B220" s="45"/>
      <c r="C220" s="46"/>
      <c r="D220" s="46"/>
      <c r="E220" s="49" t="s">
        <v>3066</v>
      </c>
      <c r="F220" s="46"/>
      <c r="G220" s="46"/>
      <c r="H220" s="46"/>
      <c r="I220" s="46"/>
      <c r="J220" s="48"/>
    </row>
    <row r="221" ht="120">
      <c r="A221" s="37" t="s">
        <v>248</v>
      </c>
      <c r="B221" s="45"/>
      <c r="C221" s="46"/>
      <c r="D221" s="46"/>
      <c r="E221" s="39" t="s">
        <v>2927</v>
      </c>
      <c r="F221" s="46"/>
      <c r="G221" s="46"/>
      <c r="H221" s="46"/>
      <c r="I221" s="46"/>
      <c r="J221" s="48"/>
    </row>
    <row r="222">
      <c r="A222" s="37" t="s">
        <v>240</v>
      </c>
      <c r="B222" s="37">
        <v>52</v>
      </c>
      <c r="C222" s="38" t="s">
        <v>2928</v>
      </c>
      <c r="D222" s="37" t="s">
        <v>245</v>
      </c>
      <c r="E222" s="39" t="s">
        <v>2929</v>
      </c>
      <c r="F222" s="40" t="s">
        <v>1326</v>
      </c>
      <c r="G222" s="41">
        <v>55</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60">
      <c r="A224" s="37" t="s">
        <v>246</v>
      </c>
      <c r="B224" s="45"/>
      <c r="C224" s="46"/>
      <c r="D224" s="46"/>
      <c r="E224" s="49" t="s">
        <v>3067</v>
      </c>
      <c r="F224" s="46"/>
      <c r="G224" s="46"/>
      <c r="H224" s="46"/>
      <c r="I224" s="46"/>
      <c r="J224" s="48"/>
    </row>
    <row r="225" ht="75">
      <c r="A225" s="37" t="s">
        <v>248</v>
      </c>
      <c r="B225" s="45"/>
      <c r="C225" s="46"/>
      <c r="D225" s="46"/>
      <c r="E225" s="39" t="s">
        <v>2931</v>
      </c>
      <c r="F225" s="46"/>
      <c r="G225" s="46"/>
      <c r="H225" s="46"/>
      <c r="I225" s="46"/>
      <c r="J225" s="48"/>
    </row>
    <row r="226">
      <c r="A226" s="37" t="s">
        <v>240</v>
      </c>
      <c r="B226" s="37">
        <v>53</v>
      </c>
      <c r="C226" s="38" t="s">
        <v>3068</v>
      </c>
      <c r="D226" s="37" t="s">
        <v>245</v>
      </c>
      <c r="E226" s="39" t="s">
        <v>3069</v>
      </c>
      <c r="F226" s="40" t="s">
        <v>3070</v>
      </c>
      <c r="G226" s="41">
        <v>2850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30">
      <c r="A228" s="37" t="s">
        <v>246</v>
      </c>
      <c r="B228" s="45"/>
      <c r="C228" s="46"/>
      <c r="D228" s="46"/>
      <c r="E228" s="49" t="s">
        <v>3071</v>
      </c>
      <c r="F228" s="46"/>
      <c r="G228" s="46"/>
      <c r="H228" s="46"/>
      <c r="I228" s="46"/>
      <c r="J228" s="48"/>
    </row>
    <row r="229" ht="105">
      <c r="A229" s="37" t="s">
        <v>248</v>
      </c>
      <c r="B229" s="45"/>
      <c r="C229" s="46"/>
      <c r="D229" s="46"/>
      <c r="E229" s="39" t="s">
        <v>3072</v>
      </c>
      <c r="F229" s="46"/>
      <c r="G229" s="46"/>
      <c r="H229" s="46"/>
      <c r="I229" s="46"/>
      <c r="J229" s="48"/>
    </row>
    <row r="230" ht="30">
      <c r="A230" s="37" t="s">
        <v>240</v>
      </c>
      <c r="B230" s="37">
        <v>54</v>
      </c>
      <c r="C230" s="38" t="s">
        <v>2734</v>
      </c>
      <c r="D230" s="37" t="s">
        <v>245</v>
      </c>
      <c r="E230" s="39" t="s">
        <v>2735</v>
      </c>
      <c r="F230" s="40" t="s">
        <v>1326</v>
      </c>
      <c r="G230" s="41">
        <v>40</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30">
      <c r="A232" s="37" t="s">
        <v>246</v>
      </c>
      <c r="B232" s="45"/>
      <c r="C232" s="46"/>
      <c r="D232" s="46"/>
      <c r="E232" s="49" t="s">
        <v>3073</v>
      </c>
      <c r="F232" s="46"/>
      <c r="G232" s="46"/>
      <c r="H232" s="46"/>
      <c r="I232" s="46"/>
      <c r="J232" s="48"/>
    </row>
    <row r="233" ht="90">
      <c r="A233" s="37" t="s">
        <v>248</v>
      </c>
      <c r="B233" s="45"/>
      <c r="C233" s="46"/>
      <c r="D233" s="46"/>
      <c r="E233" s="39" t="s">
        <v>2149</v>
      </c>
      <c r="F233" s="46"/>
      <c r="G233" s="46"/>
      <c r="H233" s="46"/>
      <c r="I233" s="46"/>
      <c r="J233" s="48"/>
    </row>
    <row r="234">
      <c r="A234" s="37" t="s">
        <v>240</v>
      </c>
      <c r="B234" s="37">
        <v>55</v>
      </c>
      <c r="C234" s="38" t="s">
        <v>3074</v>
      </c>
      <c r="D234" s="37" t="s">
        <v>245</v>
      </c>
      <c r="E234" s="39" t="s">
        <v>3075</v>
      </c>
      <c r="F234" s="40" t="s">
        <v>415</v>
      </c>
      <c r="G234" s="41">
        <v>16</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30">
      <c r="A236" s="37" t="s">
        <v>246</v>
      </c>
      <c r="B236" s="45"/>
      <c r="C236" s="46"/>
      <c r="D236" s="46"/>
      <c r="E236" s="49" t="s">
        <v>3076</v>
      </c>
      <c r="F236" s="46"/>
      <c r="G236" s="46"/>
      <c r="H236" s="46"/>
      <c r="I236" s="46"/>
      <c r="J236" s="48"/>
    </row>
    <row r="237" ht="75">
      <c r="A237" s="37" t="s">
        <v>248</v>
      </c>
      <c r="B237" s="45"/>
      <c r="C237" s="46"/>
      <c r="D237" s="46"/>
      <c r="E237" s="39" t="s">
        <v>3077</v>
      </c>
      <c r="F237" s="46"/>
      <c r="G237" s="46"/>
      <c r="H237" s="46"/>
      <c r="I237" s="46"/>
      <c r="J237" s="48"/>
    </row>
    <row r="238">
      <c r="A238" s="37" t="s">
        <v>240</v>
      </c>
      <c r="B238" s="37">
        <v>56</v>
      </c>
      <c r="C238" s="38" t="s">
        <v>3078</v>
      </c>
      <c r="D238" s="37" t="s">
        <v>245</v>
      </c>
      <c r="E238" s="39" t="s">
        <v>3079</v>
      </c>
      <c r="F238" s="40" t="s">
        <v>2845</v>
      </c>
      <c r="G238" s="41">
        <v>93.140000000000001</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60">
      <c r="A240" s="37" t="s">
        <v>246</v>
      </c>
      <c r="B240" s="45"/>
      <c r="C240" s="46"/>
      <c r="D240" s="46"/>
      <c r="E240" s="49" t="s">
        <v>3080</v>
      </c>
      <c r="F240" s="46"/>
      <c r="G240" s="46"/>
      <c r="H240" s="46"/>
      <c r="I240" s="46"/>
      <c r="J240" s="48"/>
    </row>
    <row r="241" ht="409.5">
      <c r="A241" s="37" t="s">
        <v>248</v>
      </c>
      <c r="B241" s="45"/>
      <c r="C241" s="46"/>
      <c r="D241" s="46"/>
      <c r="E241" s="39" t="s">
        <v>3081</v>
      </c>
      <c r="F241" s="46"/>
      <c r="G241" s="46"/>
      <c r="H241" s="46"/>
      <c r="I241" s="46"/>
      <c r="J241" s="48"/>
    </row>
    <row r="242">
      <c r="A242" s="37" t="s">
        <v>240</v>
      </c>
      <c r="B242" s="37">
        <v>57</v>
      </c>
      <c r="C242" s="38" t="s">
        <v>3082</v>
      </c>
      <c r="D242" s="37" t="s">
        <v>245</v>
      </c>
      <c r="E242" s="39" t="s">
        <v>3083</v>
      </c>
      <c r="F242" s="40" t="s">
        <v>2845</v>
      </c>
      <c r="G242" s="41">
        <v>6.3200000000000003</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60">
      <c r="A244" s="37" t="s">
        <v>246</v>
      </c>
      <c r="B244" s="45"/>
      <c r="C244" s="46"/>
      <c r="D244" s="46"/>
      <c r="E244" s="49" t="s">
        <v>3084</v>
      </c>
      <c r="F244" s="46"/>
      <c r="G244" s="46"/>
      <c r="H244" s="46"/>
      <c r="I244" s="46"/>
      <c r="J244" s="48"/>
    </row>
    <row r="245" ht="409.5">
      <c r="A245" s="37" t="s">
        <v>248</v>
      </c>
      <c r="B245" s="45"/>
      <c r="C245" s="46"/>
      <c r="D245" s="46"/>
      <c r="E245" s="39" t="s">
        <v>3085</v>
      </c>
      <c r="F245" s="46"/>
      <c r="G245" s="46"/>
      <c r="H245" s="46"/>
      <c r="I245" s="46"/>
      <c r="J245" s="48"/>
    </row>
    <row r="246">
      <c r="A246" s="37" t="s">
        <v>240</v>
      </c>
      <c r="B246" s="37">
        <v>58</v>
      </c>
      <c r="C246" s="38" t="s">
        <v>3086</v>
      </c>
      <c r="D246" s="37" t="s">
        <v>245</v>
      </c>
      <c r="E246" s="39" t="s">
        <v>3087</v>
      </c>
      <c r="F246" s="40" t="s">
        <v>339</v>
      </c>
      <c r="G246" s="41">
        <v>140.80000000000001</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30">
      <c r="A248" s="37" t="s">
        <v>246</v>
      </c>
      <c r="B248" s="45"/>
      <c r="C248" s="46"/>
      <c r="D248" s="46"/>
      <c r="E248" s="49" t="s">
        <v>3088</v>
      </c>
      <c r="F248" s="46"/>
      <c r="G248" s="46"/>
      <c r="H248" s="46"/>
      <c r="I248" s="46"/>
      <c r="J248" s="48"/>
    </row>
    <row r="249" ht="180">
      <c r="A249" s="37" t="s">
        <v>248</v>
      </c>
      <c r="B249" s="45"/>
      <c r="C249" s="46"/>
      <c r="D249" s="46"/>
      <c r="E249" s="39" t="s">
        <v>2955</v>
      </c>
      <c r="F249" s="46"/>
      <c r="G249" s="46"/>
      <c r="H249" s="46"/>
      <c r="I249" s="46"/>
      <c r="J249" s="48"/>
    </row>
    <row r="250">
      <c r="A250" s="37" t="s">
        <v>240</v>
      </c>
      <c r="B250" s="37">
        <v>59</v>
      </c>
      <c r="C250" s="38" t="s">
        <v>2956</v>
      </c>
      <c r="D250" s="37" t="s">
        <v>245</v>
      </c>
      <c r="E250" s="39" t="s">
        <v>2957</v>
      </c>
      <c r="F250" s="40" t="s">
        <v>339</v>
      </c>
      <c r="G250" s="41">
        <v>111.642</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120">
      <c r="A252" s="37" t="s">
        <v>246</v>
      </c>
      <c r="B252" s="45"/>
      <c r="C252" s="46"/>
      <c r="D252" s="46"/>
      <c r="E252" s="49" t="s">
        <v>3089</v>
      </c>
      <c r="F252" s="46"/>
      <c r="G252" s="46"/>
      <c r="H252" s="46"/>
      <c r="I252" s="46"/>
      <c r="J252" s="48"/>
    </row>
    <row r="253" ht="180">
      <c r="A253" s="37" t="s">
        <v>248</v>
      </c>
      <c r="B253" s="45"/>
      <c r="C253" s="46"/>
      <c r="D253" s="46"/>
      <c r="E253" s="39" t="s">
        <v>2955</v>
      </c>
      <c r="F253" s="46"/>
      <c r="G253" s="46"/>
      <c r="H253" s="46"/>
      <c r="I253" s="46"/>
      <c r="J253" s="48"/>
    </row>
    <row r="254">
      <c r="A254" s="37" t="s">
        <v>240</v>
      </c>
      <c r="B254" s="37">
        <v>60</v>
      </c>
      <c r="C254" s="38" t="s">
        <v>3090</v>
      </c>
      <c r="D254" s="37" t="s">
        <v>245</v>
      </c>
      <c r="E254" s="39" t="s">
        <v>3091</v>
      </c>
      <c r="F254" s="40" t="s">
        <v>939</v>
      </c>
      <c r="G254" s="41">
        <v>6.4720000000000004</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30">
      <c r="A256" s="37" t="s">
        <v>246</v>
      </c>
      <c r="B256" s="45"/>
      <c r="C256" s="46"/>
      <c r="D256" s="46"/>
      <c r="E256" s="49" t="s">
        <v>3092</v>
      </c>
      <c r="F256" s="46"/>
      <c r="G256" s="46"/>
      <c r="H256" s="46"/>
      <c r="I256" s="46"/>
      <c r="J256" s="48"/>
    </row>
    <row r="257" ht="195">
      <c r="A257" s="37" t="s">
        <v>248</v>
      </c>
      <c r="B257" s="45"/>
      <c r="C257" s="46"/>
      <c r="D257" s="46"/>
      <c r="E257" s="39" t="s">
        <v>3093</v>
      </c>
      <c r="F257" s="46"/>
      <c r="G257" s="46"/>
      <c r="H257" s="46"/>
      <c r="I257" s="46"/>
      <c r="J257" s="48"/>
    </row>
    <row r="258">
      <c r="A258" s="37" t="s">
        <v>240</v>
      </c>
      <c r="B258" s="37">
        <v>61</v>
      </c>
      <c r="C258" s="38" t="s">
        <v>3094</v>
      </c>
      <c r="D258" s="37" t="s">
        <v>245</v>
      </c>
      <c r="E258" s="39" t="s">
        <v>3095</v>
      </c>
      <c r="F258" s="40" t="s">
        <v>1326</v>
      </c>
      <c r="G258" s="41">
        <v>29</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45">
      <c r="A260" s="37" t="s">
        <v>246</v>
      </c>
      <c r="B260" s="45"/>
      <c r="C260" s="46"/>
      <c r="D260" s="46"/>
      <c r="E260" s="49" t="s">
        <v>3096</v>
      </c>
      <c r="F260" s="46"/>
      <c r="G260" s="46"/>
      <c r="H260" s="46"/>
      <c r="I260" s="46"/>
      <c r="J260" s="48"/>
    </row>
    <row r="261" ht="150">
      <c r="A261" s="37" t="s">
        <v>248</v>
      </c>
      <c r="B261" s="45"/>
      <c r="C261" s="46"/>
      <c r="D261" s="46"/>
      <c r="E261" s="39" t="s">
        <v>1553</v>
      </c>
      <c r="F261" s="46"/>
      <c r="G261" s="46"/>
      <c r="H261" s="46"/>
      <c r="I261" s="46"/>
      <c r="J261" s="48"/>
    </row>
    <row r="262">
      <c r="A262" s="37" t="s">
        <v>240</v>
      </c>
      <c r="B262" s="37">
        <v>62</v>
      </c>
      <c r="C262" s="38" t="s">
        <v>2965</v>
      </c>
      <c r="D262" s="37" t="s">
        <v>245</v>
      </c>
      <c r="E262" s="39" t="s">
        <v>2966</v>
      </c>
      <c r="F262" s="40" t="s">
        <v>415</v>
      </c>
      <c r="G262" s="41">
        <v>208.40000000000001</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ht="75">
      <c r="A264" s="37" t="s">
        <v>246</v>
      </c>
      <c r="B264" s="45"/>
      <c r="C264" s="46"/>
      <c r="D264" s="46"/>
      <c r="E264" s="49" t="s">
        <v>3097</v>
      </c>
      <c r="F264" s="46"/>
      <c r="G264" s="46"/>
      <c r="H264" s="46"/>
      <c r="I264" s="46"/>
      <c r="J264" s="48"/>
    </row>
    <row r="265" ht="150">
      <c r="A265" s="37" t="s">
        <v>248</v>
      </c>
      <c r="B265" s="50"/>
      <c r="C265" s="51"/>
      <c r="D265" s="51"/>
      <c r="E265" s="39" t="s">
        <v>2968</v>
      </c>
      <c r="F265" s="51"/>
      <c r="G265" s="51"/>
      <c r="H265" s="51"/>
      <c r="I265" s="51"/>
      <c r="J265" s="52"/>
    </row>
  </sheetData>
  <sheetProtection sheet="1" objects="1" scenarios="1" spinCount="100000" saltValue="mUl0BWlcndWOGTqyiF7yWmDCGpvATTDAVg/4mJg1BvoQrgxgxib5gYd0zA2EkHxXGx06zWAzPimkfGehhziWLg==" hashValue="dCxvWFSsB95F7tZna11tYKfgmAYDuH75pYVjj+rlBd1wAjJtfpkDjqd0CHtTZGf9pTcI4oua7G2axZ8slMcJC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3098</v>
      </c>
      <c r="I3" s="25">
        <f>SUMIFS(I9:I283,A9:A283,"SD")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3098</v>
      </c>
      <c r="D5" s="22"/>
      <c r="E5" s="23" t="s">
        <v>88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SUMIFS(I10:I29,A10:A29,"P")</f>
        <v>0</v>
      </c>
      <c r="J9" s="36"/>
    </row>
    <row r="10">
      <c r="A10" s="37" t="s">
        <v>240</v>
      </c>
      <c r="B10" s="37">
        <v>1</v>
      </c>
      <c r="C10" s="38" t="s">
        <v>2157</v>
      </c>
      <c r="D10" s="37" t="s">
        <v>245</v>
      </c>
      <c r="E10" s="39" t="s">
        <v>1999</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2970</v>
      </c>
      <c r="F12" s="46"/>
      <c r="G12" s="46"/>
      <c r="H12" s="46"/>
      <c r="I12" s="46"/>
      <c r="J12" s="48"/>
    </row>
    <row r="13" ht="60">
      <c r="A13" s="37" t="s">
        <v>248</v>
      </c>
      <c r="B13" s="45"/>
      <c r="C13" s="46"/>
      <c r="D13" s="46"/>
      <c r="E13" s="39" t="s">
        <v>1825</v>
      </c>
      <c r="F13" s="46"/>
      <c r="G13" s="46"/>
      <c r="H13" s="46"/>
      <c r="I13" s="46"/>
      <c r="J13" s="48"/>
    </row>
    <row r="14" ht="45">
      <c r="A14" s="37" t="s">
        <v>240</v>
      </c>
      <c r="B14" s="37">
        <v>2</v>
      </c>
      <c r="C14" s="38" t="s">
        <v>936</v>
      </c>
      <c r="D14" s="37" t="s">
        <v>937</v>
      </c>
      <c r="E14" s="39" t="s">
        <v>938</v>
      </c>
      <c r="F14" s="40" t="s">
        <v>939</v>
      </c>
      <c r="G14" s="41">
        <v>4788</v>
      </c>
      <c r="H14" s="42">
        <v>0</v>
      </c>
      <c r="I14" s="43">
        <f>ROUND(G14*H14,P4)</f>
        <v>0</v>
      </c>
      <c r="J14" s="37"/>
      <c r="O14" s="44">
        <f>I14*0.21</f>
        <v>0</v>
      </c>
      <c r="P14">
        <v>3</v>
      </c>
    </row>
    <row r="15" ht="30">
      <c r="A15" s="37" t="s">
        <v>244</v>
      </c>
      <c r="B15" s="45"/>
      <c r="C15" s="46"/>
      <c r="D15" s="46"/>
      <c r="E15" s="39" t="s">
        <v>940</v>
      </c>
      <c r="F15" s="46"/>
      <c r="G15" s="46"/>
      <c r="H15" s="46"/>
      <c r="I15" s="46"/>
      <c r="J15" s="48"/>
    </row>
    <row r="16" ht="75">
      <c r="A16" s="37" t="s">
        <v>246</v>
      </c>
      <c r="B16" s="45"/>
      <c r="C16" s="46"/>
      <c r="D16" s="46"/>
      <c r="E16" s="49" t="s">
        <v>3099</v>
      </c>
      <c r="F16" s="46"/>
      <c r="G16" s="46"/>
      <c r="H16" s="46"/>
      <c r="I16" s="46"/>
      <c r="J16" s="48"/>
    </row>
    <row r="17" ht="225">
      <c r="A17" s="37" t="s">
        <v>248</v>
      </c>
      <c r="B17" s="45"/>
      <c r="C17" s="46"/>
      <c r="D17" s="46"/>
      <c r="E17" s="39" t="s">
        <v>941</v>
      </c>
      <c r="F17" s="46"/>
      <c r="G17" s="46"/>
      <c r="H17" s="46"/>
      <c r="I17" s="46"/>
      <c r="J17" s="48"/>
    </row>
    <row r="18" ht="45">
      <c r="A18" s="37" t="s">
        <v>240</v>
      </c>
      <c r="B18" s="37">
        <v>3</v>
      </c>
      <c r="C18" s="38" t="s">
        <v>1377</v>
      </c>
      <c r="D18" s="37" t="s">
        <v>1378</v>
      </c>
      <c r="E18" s="39" t="s">
        <v>1379</v>
      </c>
      <c r="F18" s="40" t="s">
        <v>939</v>
      </c>
      <c r="G18" s="41">
        <v>515.90599999999995</v>
      </c>
      <c r="H18" s="42">
        <v>0</v>
      </c>
      <c r="I18" s="43">
        <f>ROUND(G18*H18,P4)</f>
        <v>0</v>
      </c>
      <c r="J18" s="37"/>
      <c r="O18" s="44">
        <f>I18*0.21</f>
        <v>0</v>
      </c>
      <c r="P18">
        <v>3</v>
      </c>
    </row>
    <row r="19" ht="30">
      <c r="A19" s="37" t="s">
        <v>244</v>
      </c>
      <c r="B19" s="45"/>
      <c r="C19" s="46"/>
      <c r="D19" s="46"/>
      <c r="E19" s="39" t="s">
        <v>940</v>
      </c>
      <c r="F19" s="46"/>
      <c r="G19" s="46"/>
      <c r="H19" s="46"/>
      <c r="I19" s="46"/>
      <c r="J19" s="48"/>
    </row>
    <row r="20" ht="75">
      <c r="A20" s="37" t="s">
        <v>246</v>
      </c>
      <c r="B20" s="45"/>
      <c r="C20" s="46"/>
      <c r="D20" s="46"/>
      <c r="E20" s="49" t="s">
        <v>3100</v>
      </c>
      <c r="F20" s="46"/>
      <c r="G20" s="46"/>
      <c r="H20" s="46"/>
      <c r="I20" s="46"/>
      <c r="J20" s="48"/>
    </row>
    <row r="21" ht="225">
      <c r="A21" s="37" t="s">
        <v>248</v>
      </c>
      <c r="B21" s="45"/>
      <c r="C21" s="46"/>
      <c r="D21" s="46"/>
      <c r="E21" s="39" t="s">
        <v>941</v>
      </c>
      <c r="F21" s="46"/>
      <c r="G21" s="46"/>
      <c r="H21" s="46"/>
      <c r="I21" s="46"/>
      <c r="J21" s="48"/>
    </row>
    <row r="22" ht="30">
      <c r="A22" s="37" t="s">
        <v>240</v>
      </c>
      <c r="B22" s="37">
        <v>4</v>
      </c>
      <c r="C22" s="38" t="s">
        <v>2784</v>
      </c>
      <c r="D22" s="37" t="s">
        <v>2785</v>
      </c>
      <c r="E22" s="39" t="s">
        <v>2786</v>
      </c>
      <c r="F22" s="40" t="s">
        <v>939</v>
      </c>
      <c r="G22" s="41">
        <v>684.24000000000001</v>
      </c>
      <c r="H22" s="42">
        <v>0</v>
      </c>
      <c r="I22" s="43">
        <f>ROUND(G22*H22,P4)</f>
        <v>0</v>
      </c>
      <c r="J22" s="37"/>
      <c r="O22" s="44">
        <f>I22*0.21</f>
        <v>0</v>
      </c>
      <c r="P22">
        <v>3</v>
      </c>
    </row>
    <row r="23" ht="30">
      <c r="A23" s="37" t="s">
        <v>244</v>
      </c>
      <c r="B23" s="45"/>
      <c r="C23" s="46"/>
      <c r="D23" s="46"/>
      <c r="E23" s="39" t="s">
        <v>940</v>
      </c>
      <c r="F23" s="46"/>
      <c r="G23" s="46"/>
      <c r="H23" s="46"/>
      <c r="I23" s="46"/>
      <c r="J23" s="48"/>
    </row>
    <row r="24" ht="30">
      <c r="A24" s="37" t="s">
        <v>246</v>
      </c>
      <c r="B24" s="45"/>
      <c r="C24" s="46"/>
      <c r="D24" s="46"/>
      <c r="E24" s="49" t="s">
        <v>3101</v>
      </c>
      <c r="F24" s="46"/>
      <c r="G24" s="46"/>
      <c r="H24" s="46"/>
      <c r="I24" s="46"/>
      <c r="J24" s="48"/>
    </row>
    <row r="25" ht="225">
      <c r="A25" s="37" t="s">
        <v>248</v>
      </c>
      <c r="B25" s="45"/>
      <c r="C25" s="46"/>
      <c r="D25" s="46"/>
      <c r="E25" s="39" t="s">
        <v>941</v>
      </c>
      <c r="F25" s="46"/>
      <c r="G25" s="46"/>
      <c r="H25" s="46"/>
      <c r="I25" s="46"/>
      <c r="J25" s="48"/>
    </row>
    <row r="26" ht="45">
      <c r="A26" s="37" t="s">
        <v>240</v>
      </c>
      <c r="B26" s="37">
        <v>5</v>
      </c>
      <c r="C26" s="38" t="s">
        <v>945</v>
      </c>
      <c r="D26" s="37" t="s">
        <v>946</v>
      </c>
      <c r="E26" s="39" t="s">
        <v>947</v>
      </c>
      <c r="F26" s="40" t="s">
        <v>939</v>
      </c>
      <c r="G26" s="41">
        <v>1.704</v>
      </c>
      <c r="H26" s="42">
        <v>0</v>
      </c>
      <c r="I26" s="43">
        <f>ROUND(G26*H26,P4)</f>
        <v>0</v>
      </c>
      <c r="J26" s="37"/>
      <c r="O26" s="44">
        <f>I26*0.21</f>
        <v>0</v>
      </c>
      <c r="P26">
        <v>3</v>
      </c>
    </row>
    <row r="27" ht="30">
      <c r="A27" s="37" t="s">
        <v>244</v>
      </c>
      <c r="B27" s="45"/>
      <c r="C27" s="46"/>
      <c r="D27" s="46"/>
      <c r="E27" s="39" t="s">
        <v>940</v>
      </c>
      <c r="F27" s="46"/>
      <c r="G27" s="46"/>
      <c r="H27" s="46"/>
      <c r="I27" s="46"/>
      <c r="J27" s="48"/>
    </row>
    <row r="28" ht="45">
      <c r="A28" s="37" t="s">
        <v>246</v>
      </c>
      <c r="B28" s="45"/>
      <c r="C28" s="46"/>
      <c r="D28" s="46"/>
      <c r="E28" s="49" t="s">
        <v>3102</v>
      </c>
      <c r="F28" s="46"/>
      <c r="G28" s="46"/>
      <c r="H28" s="46"/>
      <c r="I28" s="46"/>
      <c r="J28" s="48"/>
    </row>
    <row r="29" ht="225">
      <c r="A29" s="37" t="s">
        <v>248</v>
      </c>
      <c r="B29" s="45"/>
      <c r="C29" s="46"/>
      <c r="D29" s="46"/>
      <c r="E29" s="39" t="s">
        <v>941</v>
      </c>
      <c r="F29" s="46"/>
      <c r="G29" s="46"/>
      <c r="H29" s="46"/>
      <c r="I29" s="46"/>
      <c r="J29" s="48"/>
    </row>
    <row r="30">
      <c r="A30" s="31" t="s">
        <v>237</v>
      </c>
      <c r="B30" s="32"/>
      <c r="C30" s="33" t="s">
        <v>238</v>
      </c>
      <c r="D30" s="34"/>
      <c r="E30" s="31" t="s">
        <v>336</v>
      </c>
      <c r="F30" s="34"/>
      <c r="G30" s="34"/>
      <c r="H30" s="34"/>
      <c r="I30" s="35">
        <f>SUMIFS(I31:I74,A31:A74,"P")</f>
        <v>0</v>
      </c>
      <c r="J30" s="36"/>
    </row>
    <row r="31">
      <c r="A31" s="37" t="s">
        <v>240</v>
      </c>
      <c r="B31" s="37">
        <v>6</v>
      </c>
      <c r="C31" s="38" t="s">
        <v>2789</v>
      </c>
      <c r="D31" s="37" t="s">
        <v>245</v>
      </c>
      <c r="E31" s="39" t="s">
        <v>2790</v>
      </c>
      <c r="F31" s="40" t="s">
        <v>415</v>
      </c>
      <c r="G31" s="41">
        <v>600</v>
      </c>
      <c r="H31" s="42">
        <v>0</v>
      </c>
      <c r="I31" s="43">
        <f>ROUND(G31*H31,P4)</f>
        <v>0</v>
      </c>
      <c r="J31" s="37"/>
      <c r="O31" s="44">
        <f>I31*0.21</f>
        <v>0</v>
      </c>
      <c r="P31">
        <v>3</v>
      </c>
    </row>
    <row r="32">
      <c r="A32" s="37" t="s">
        <v>244</v>
      </c>
      <c r="B32" s="45"/>
      <c r="C32" s="46"/>
      <c r="D32" s="46"/>
      <c r="E32" s="47" t="s">
        <v>245</v>
      </c>
      <c r="F32" s="46"/>
      <c r="G32" s="46"/>
      <c r="H32" s="46"/>
      <c r="I32" s="46"/>
      <c r="J32" s="48"/>
    </row>
    <row r="33" ht="90">
      <c r="A33" s="37" t="s">
        <v>246</v>
      </c>
      <c r="B33" s="45"/>
      <c r="C33" s="46"/>
      <c r="D33" s="46"/>
      <c r="E33" s="49" t="s">
        <v>3103</v>
      </c>
      <c r="F33" s="46"/>
      <c r="G33" s="46"/>
      <c r="H33" s="46"/>
      <c r="I33" s="46"/>
      <c r="J33" s="48"/>
    </row>
    <row r="34" ht="60">
      <c r="A34" s="37" t="s">
        <v>248</v>
      </c>
      <c r="B34" s="45"/>
      <c r="C34" s="46"/>
      <c r="D34" s="46"/>
      <c r="E34" s="39" t="s">
        <v>2792</v>
      </c>
      <c r="F34" s="46"/>
      <c r="G34" s="46"/>
      <c r="H34" s="46"/>
      <c r="I34" s="46"/>
      <c r="J34" s="48"/>
    </row>
    <row r="35">
      <c r="A35" s="37" t="s">
        <v>240</v>
      </c>
      <c r="B35" s="37">
        <v>7</v>
      </c>
      <c r="C35" s="38" t="s">
        <v>954</v>
      </c>
      <c r="D35" s="37" t="s">
        <v>245</v>
      </c>
      <c r="E35" s="39" t="s">
        <v>955</v>
      </c>
      <c r="F35" s="40" t="s">
        <v>415</v>
      </c>
      <c r="G35" s="41">
        <v>682</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3104</v>
      </c>
      <c r="F37" s="46"/>
      <c r="G37" s="46"/>
      <c r="H37" s="46"/>
      <c r="I37" s="46"/>
      <c r="J37" s="48"/>
    </row>
    <row r="38" ht="90">
      <c r="A38" s="37" t="s">
        <v>248</v>
      </c>
      <c r="B38" s="45"/>
      <c r="C38" s="46"/>
      <c r="D38" s="46"/>
      <c r="E38" s="39" t="s">
        <v>957</v>
      </c>
      <c r="F38" s="46"/>
      <c r="G38" s="46"/>
      <c r="H38" s="46"/>
      <c r="I38" s="46"/>
      <c r="J38" s="48"/>
    </row>
    <row r="39">
      <c r="A39" s="37" t="s">
        <v>240</v>
      </c>
      <c r="B39" s="37">
        <v>8</v>
      </c>
      <c r="C39" s="38" t="s">
        <v>2794</v>
      </c>
      <c r="D39" s="37" t="s">
        <v>245</v>
      </c>
      <c r="E39" s="39" t="s">
        <v>2795</v>
      </c>
      <c r="F39" s="40" t="s">
        <v>243</v>
      </c>
      <c r="G39" s="41">
        <v>10</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3105</v>
      </c>
      <c r="F41" s="46"/>
      <c r="G41" s="46"/>
      <c r="H41" s="46"/>
      <c r="I41" s="46"/>
      <c r="J41" s="48"/>
    </row>
    <row r="42" ht="225">
      <c r="A42" s="37" t="s">
        <v>248</v>
      </c>
      <c r="B42" s="45"/>
      <c r="C42" s="46"/>
      <c r="D42" s="46"/>
      <c r="E42" s="39" t="s">
        <v>2797</v>
      </c>
      <c r="F42" s="46"/>
      <c r="G42" s="46"/>
      <c r="H42" s="46"/>
      <c r="I42" s="46"/>
      <c r="J42" s="48"/>
    </row>
    <row r="43">
      <c r="A43" s="37" t="s">
        <v>240</v>
      </c>
      <c r="B43" s="37">
        <v>9</v>
      </c>
      <c r="C43" s="38" t="s">
        <v>3106</v>
      </c>
      <c r="D43" s="37" t="s">
        <v>245</v>
      </c>
      <c r="E43" s="39" t="s">
        <v>3107</v>
      </c>
      <c r="F43" s="40" t="s">
        <v>243</v>
      </c>
      <c r="G43" s="41">
        <v>2</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3108</v>
      </c>
      <c r="F45" s="46"/>
      <c r="G45" s="46"/>
      <c r="H45" s="46"/>
      <c r="I45" s="46"/>
      <c r="J45" s="48"/>
    </row>
    <row r="46" ht="225">
      <c r="A46" s="37" t="s">
        <v>248</v>
      </c>
      <c r="B46" s="45"/>
      <c r="C46" s="46"/>
      <c r="D46" s="46"/>
      <c r="E46" s="39" t="s">
        <v>2797</v>
      </c>
      <c r="F46" s="46"/>
      <c r="G46" s="46"/>
      <c r="H46" s="46"/>
      <c r="I46" s="46"/>
      <c r="J46" s="48"/>
    </row>
    <row r="47">
      <c r="A47" s="37" t="s">
        <v>240</v>
      </c>
      <c r="B47" s="37">
        <v>10</v>
      </c>
      <c r="C47" s="38" t="s">
        <v>2977</v>
      </c>
      <c r="D47" s="37" t="s">
        <v>245</v>
      </c>
      <c r="E47" s="39" t="s">
        <v>2978</v>
      </c>
      <c r="F47" s="40" t="s">
        <v>339</v>
      </c>
      <c r="G47" s="41">
        <v>102.3</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3109</v>
      </c>
      <c r="F49" s="46"/>
      <c r="G49" s="46"/>
      <c r="H49" s="46"/>
      <c r="I49" s="46"/>
      <c r="J49" s="48"/>
    </row>
    <row r="50" ht="75">
      <c r="A50" s="37" t="s">
        <v>248</v>
      </c>
      <c r="B50" s="45"/>
      <c r="C50" s="46"/>
      <c r="D50" s="46"/>
      <c r="E50" s="39" t="s">
        <v>2626</v>
      </c>
      <c r="F50" s="46"/>
      <c r="G50" s="46"/>
      <c r="H50" s="46"/>
      <c r="I50" s="46"/>
      <c r="J50" s="48"/>
    </row>
    <row r="51">
      <c r="A51" s="37" t="s">
        <v>240</v>
      </c>
      <c r="B51" s="37">
        <v>11</v>
      </c>
      <c r="C51" s="38" t="s">
        <v>1321</v>
      </c>
      <c r="D51" s="37" t="s">
        <v>245</v>
      </c>
      <c r="E51" s="39" t="s">
        <v>1322</v>
      </c>
      <c r="F51" s="40" t="s">
        <v>339</v>
      </c>
      <c r="G51" s="41">
        <v>102.3</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3110</v>
      </c>
      <c r="F53" s="46"/>
      <c r="G53" s="46"/>
      <c r="H53" s="46"/>
      <c r="I53" s="46"/>
      <c r="J53" s="48"/>
    </row>
    <row r="54" ht="405">
      <c r="A54" s="37" t="s">
        <v>248</v>
      </c>
      <c r="B54" s="45"/>
      <c r="C54" s="46"/>
      <c r="D54" s="46"/>
      <c r="E54" s="39" t="s">
        <v>1325</v>
      </c>
      <c r="F54" s="46"/>
      <c r="G54" s="46"/>
      <c r="H54" s="46"/>
      <c r="I54" s="46"/>
      <c r="J54" s="48"/>
    </row>
    <row r="55">
      <c r="A55" s="37" t="s">
        <v>240</v>
      </c>
      <c r="B55" s="37">
        <v>12</v>
      </c>
      <c r="C55" s="38" t="s">
        <v>337</v>
      </c>
      <c r="D55" s="37" t="s">
        <v>245</v>
      </c>
      <c r="E55" s="39" t="s">
        <v>338</v>
      </c>
      <c r="F55" s="40" t="s">
        <v>339</v>
      </c>
      <c r="G55" s="41">
        <v>2394</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3111</v>
      </c>
      <c r="F57" s="46"/>
      <c r="G57" s="46"/>
      <c r="H57" s="46"/>
      <c r="I57" s="46"/>
      <c r="J57" s="48"/>
    </row>
    <row r="58" ht="409.5">
      <c r="A58" s="37" t="s">
        <v>248</v>
      </c>
      <c r="B58" s="45"/>
      <c r="C58" s="46"/>
      <c r="D58" s="46"/>
      <c r="E58" s="39" t="s">
        <v>340</v>
      </c>
      <c r="F58" s="46"/>
      <c r="G58" s="46"/>
      <c r="H58" s="46"/>
      <c r="I58" s="46"/>
      <c r="J58" s="48"/>
    </row>
    <row r="59">
      <c r="A59" s="37" t="s">
        <v>240</v>
      </c>
      <c r="B59" s="37">
        <v>13</v>
      </c>
      <c r="C59" s="38" t="s">
        <v>667</v>
      </c>
      <c r="D59" s="37" t="s">
        <v>245</v>
      </c>
      <c r="E59" s="39" t="s">
        <v>668</v>
      </c>
      <c r="F59" s="40" t="s">
        <v>339</v>
      </c>
      <c r="G59" s="41">
        <v>2496.3000000000002</v>
      </c>
      <c r="H59" s="42">
        <v>0</v>
      </c>
      <c r="I59" s="43">
        <f>ROUND(G59*H59,P4)</f>
        <v>0</v>
      </c>
      <c r="J59" s="37"/>
      <c r="O59" s="44">
        <f>I59*0.21</f>
        <v>0</v>
      </c>
      <c r="P59">
        <v>3</v>
      </c>
    </row>
    <row r="60">
      <c r="A60" s="37" t="s">
        <v>244</v>
      </c>
      <c r="B60" s="45"/>
      <c r="C60" s="46"/>
      <c r="D60" s="46"/>
      <c r="E60" s="47" t="s">
        <v>245</v>
      </c>
      <c r="F60" s="46"/>
      <c r="G60" s="46"/>
      <c r="H60" s="46"/>
      <c r="I60" s="46"/>
      <c r="J60" s="48"/>
    </row>
    <row r="61" ht="60">
      <c r="A61" s="37" t="s">
        <v>246</v>
      </c>
      <c r="B61" s="45"/>
      <c r="C61" s="46"/>
      <c r="D61" s="46"/>
      <c r="E61" s="49" t="s">
        <v>3112</v>
      </c>
      <c r="F61" s="46"/>
      <c r="G61" s="46"/>
      <c r="H61" s="46"/>
      <c r="I61" s="46"/>
      <c r="J61" s="48"/>
    </row>
    <row r="62" ht="270">
      <c r="A62" s="37" t="s">
        <v>248</v>
      </c>
      <c r="B62" s="45"/>
      <c r="C62" s="46"/>
      <c r="D62" s="46"/>
      <c r="E62" s="39" t="s">
        <v>671</v>
      </c>
      <c r="F62" s="46"/>
      <c r="G62" s="46"/>
      <c r="H62" s="46"/>
      <c r="I62" s="46"/>
      <c r="J62" s="48"/>
    </row>
    <row r="63">
      <c r="A63" s="37" t="s">
        <v>240</v>
      </c>
      <c r="B63" s="37">
        <v>14</v>
      </c>
      <c r="C63" s="38" t="s">
        <v>2631</v>
      </c>
      <c r="D63" s="37" t="s">
        <v>245</v>
      </c>
      <c r="E63" s="39" t="s">
        <v>2632</v>
      </c>
      <c r="F63" s="40" t="s">
        <v>415</v>
      </c>
      <c r="G63" s="41">
        <v>682</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3113</v>
      </c>
      <c r="F65" s="46"/>
      <c r="G65" s="46"/>
      <c r="H65" s="46"/>
      <c r="I65" s="46"/>
      <c r="J65" s="48"/>
    </row>
    <row r="66" ht="75">
      <c r="A66" s="37" t="s">
        <v>248</v>
      </c>
      <c r="B66" s="45"/>
      <c r="C66" s="46"/>
      <c r="D66" s="46"/>
      <c r="E66" s="39" t="s">
        <v>2424</v>
      </c>
      <c r="F66" s="46"/>
      <c r="G66" s="46"/>
      <c r="H66" s="46"/>
      <c r="I66" s="46"/>
      <c r="J66" s="48"/>
    </row>
    <row r="67">
      <c r="A67" s="37" t="s">
        <v>240</v>
      </c>
      <c r="B67" s="37">
        <v>15</v>
      </c>
      <c r="C67" s="38" t="s">
        <v>2425</v>
      </c>
      <c r="D67" s="37" t="s">
        <v>245</v>
      </c>
      <c r="E67" s="39" t="s">
        <v>2426</v>
      </c>
      <c r="F67" s="40" t="s">
        <v>415</v>
      </c>
      <c r="G67" s="41">
        <v>682</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3114</v>
      </c>
      <c r="F69" s="46"/>
      <c r="G69" s="46"/>
      <c r="H69" s="46"/>
      <c r="I69" s="46"/>
      <c r="J69" s="48"/>
    </row>
    <row r="70" ht="75">
      <c r="A70" s="37" t="s">
        <v>248</v>
      </c>
      <c r="B70" s="45"/>
      <c r="C70" s="46"/>
      <c r="D70" s="46"/>
      <c r="E70" s="39" t="s">
        <v>2428</v>
      </c>
      <c r="F70" s="46"/>
      <c r="G70" s="46"/>
      <c r="H70" s="46"/>
      <c r="I70" s="46"/>
      <c r="J70" s="48"/>
    </row>
    <row r="71">
      <c r="A71" s="37" t="s">
        <v>240</v>
      </c>
      <c r="B71" s="37">
        <v>16</v>
      </c>
      <c r="C71" s="38" t="s">
        <v>2988</v>
      </c>
      <c r="D71" s="37" t="s">
        <v>245</v>
      </c>
      <c r="E71" s="39" t="s">
        <v>2989</v>
      </c>
      <c r="F71" s="40" t="s">
        <v>415</v>
      </c>
      <c r="G71" s="41">
        <v>682</v>
      </c>
      <c r="H71" s="42">
        <v>0</v>
      </c>
      <c r="I71" s="43">
        <f>ROUND(G71*H71,P4)</f>
        <v>0</v>
      </c>
      <c r="J71" s="37"/>
      <c r="O71" s="44">
        <f>I71*0.21</f>
        <v>0</v>
      </c>
      <c r="P71">
        <v>3</v>
      </c>
    </row>
    <row r="72">
      <c r="A72" s="37" t="s">
        <v>244</v>
      </c>
      <c r="B72" s="45"/>
      <c r="C72" s="46"/>
      <c r="D72" s="46"/>
      <c r="E72" s="47" t="s">
        <v>245</v>
      </c>
      <c r="F72" s="46"/>
      <c r="G72" s="46"/>
      <c r="H72" s="46"/>
      <c r="I72" s="46"/>
      <c r="J72" s="48"/>
    </row>
    <row r="73" ht="75">
      <c r="A73" s="37" t="s">
        <v>246</v>
      </c>
      <c r="B73" s="45"/>
      <c r="C73" s="46"/>
      <c r="D73" s="46"/>
      <c r="E73" s="49" t="s">
        <v>3113</v>
      </c>
      <c r="F73" s="46"/>
      <c r="G73" s="46"/>
      <c r="H73" s="46"/>
      <c r="I73" s="46"/>
      <c r="J73" s="48"/>
    </row>
    <row r="74" ht="90">
      <c r="A74" s="37" t="s">
        <v>248</v>
      </c>
      <c r="B74" s="45"/>
      <c r="C74" s="46"/>
      <c r="D74" s="46"/>
      <c r="E74" s="39" t="s">
        <v>2991</v>
      </c>
      <c r="F74" s="46"/>
      <c r="G74" s="46"/>
      <c r="H74" s="46"/>
      <c r="I74" s="46"/>
      <c r="J74" s="48"/>
    </row>
    <row r="75">
      <c r="A75" s="31" t="s">
        <v>237</v>
      </c>
      <c r="B75" s="32"/>
      <c r="C75" s="33" t="s">
        <v>320</v>
      </c>
      <c r="D75" s="34"/>
      <c r="E75" s="31" t="s">
        <v>2433</v>
      </c>
      <c r="F75" s="34"/>
      <c r="G75" s="34"/>
      <c r="H75" s="34"/>
      <c r="I75" s="35">
        <f>SUMIFS(I76:I151,A76:A151,"P")</f>
        <v>0</v>
      </c>
      <c r="J75" s="36"/>
    </row>
    <row r="76">
      <c r="A76" s="37" t="s">
        <v>240</v>
      </c>
      <c r="B76" s="37">
        <v>17</v>
      </c>
      <c r="C76" s="38" t="s">
        <v>2800</v>
      </c>
      <c r="D76" s="37" t="s">
        <v>245</v>
      </c>
      <c r="E76" s="39" t="s">
        <v>2801</v>
      </c>
      <c r="F76" s="40" t="s">
        <v>339</v>
      </c>
      <c r="G76" s="41">
        <v>15.42</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3115</v>
      </c>
      <c r="F78" s="46"/>
      <c r="G78" s="46"/>
      <c r="H78" s="46"/>
      <c r="I78" s="46"/>
      <c r="J78" s="48"/>
    </row>
    <row r="79" ht="105">
      <c r="A79" s="37" t="s">
        <v>248</v>
      </c>
      <c r="B79" s="45"/>
      <c r="C79" s="46"/>
      <c r="D79" s="46"/>
      <c r="E79" s="39" t="s">
        <v>2803</v>
      </c>
      <c r="F79" s="46"/>
      <c r="G79" s="46"/>
      <c r="H79" s="46"/>
      <c r="I79" s="46"/>
      <c r="J79" s="48"/>
    </row>
    <row r="80">
      <c r="A80" s="37" t="s">
        <v>240</v>
      </c>
      <c r="B80" s="37">
        <v>18</v>
      </c>
      <c r="C80" s="38" t="s">
        <v>2804</v>
      </c>
      <c r="D80" s="37" t="s">
        <v>245</v>
      </c>
      <c r="E80" s="39" t="s">
        <v>2805</v>
      </c>
      <c r="F80" s="40" t="s">
        <v>1326</v>
      </c>
      <c r="G80" s="41">
        <v>52</v>
      </c>
      <c r="H80" s="42">
        <v>0</v>
      </c>
      <c r="I80" s="43">
        <f>ROUND(G80*H80,P4)</f>
        <v>0</v>
      </c>
      <c r="J80" s="37"/>
      <c r="O80" s="44">
        <f>I80*0.21</f>
        <v>0</v>
      </c>
      <c r="P80">
        <v>3</v>
      </c>
    </row>
    <row r="81">
      <c r="A81" s="37" t="s">
        <v>244</v>
      </c>
      <c r="B81" s="45"/>
      <c r="C81" s="46"/>
      <c r="D81" s="46"/>
      <c r="E81" s="47" t="s">
        <v>245</v>
      </c>
      <c r="F81" s="46"/>
      <c r="G81" s="46"/>
      <c r="H81" s="46"/>
      <c r="I81" s="46"/>
      <c r="J81" s="48"/>
    </row>
    <row r="82" ht="75">
      <c r="A82" s="37" t="s">
        <v>246</v>
      </c>
      <c r="B82" s="45"/>
      <c r="C82" s="46"/>
      <c r="D82" s="46"/>
      <c r="E82" s="49" t="s">
        <v>3116</v>
      </c>
      <c r="F82" s="46"/>
      <c r="G82" s="46"/>
      <c r="H82" s="46"/>
      <c r="I82" s="46"/>
      <c r="J82" s="48"/>
    </row>
    <row r="83" ht="225">
      <c r="A83" s="37" t="s">
        <v>248</v>
      </c>
      <c r="B83" s="45"/>
      <c r="C83" s="46"/>
      <c r="D83" s="46"/>
      <c r="E83" s="39" t="s">
        <v>2055</v>
      </c>
      <c r="F83" s="46"/>
      <c r="G83" s="46"/>
      <c r="H83" s="46"/>
      <c r="I83" s="46"/>
      <c r="J83" s="48"/>
    </row>
    <row r="84">
      <c r="A84" s="37" t="s">
        <v>240</v>
      </c>
      <c r="B84" s="37">
        <v>19</v>
      </c>
      <c r="C84" s="38" t="s">
        <v>3117</v>
      </c>
      <c r="D84" s="37" t="s">
        <v>245</v>
      </c>
      <c r="E84" s="39" t="s">
        <v>3118</v>
      </c>
      <c r="F84" s="40" t="s">
        <v>339</v>
      </c>
      <c r="G84" s="41">
        <v>265.01999999999998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3119</v>
      </c>
      <c r="F86" s="46"/>
      <c r="G86" s="46"/>
      <c r="H86" s="46"/>
      <c r="I86" s="46"/>
      <c r="J86" s="48"/>
    </row>
    <row r="87" ht="409.5">
      <c r="A87" s="37" t="s">
        <v>248</v>
      </c>
      <c r="B87" s="45"/>
      <c r="C87" s="46"/>
      <c r="D87" s="46"/>
      <c r="E87" s="39" t="s">
        <v>3120</v>
      </c>
      <c r="F87" s="46"/>
      <c r="G87" s="46"/>
      <c r="H87" s="46"/>
      <c r="I87" s="46"/>
      <c r="J87" s="48"/>
    </row>
    <row r="88">
      <c r="A88" s="37" t="s">
        <v>240</v>
      </c>
      <c r="B88" s="37">
        <v>20</v>
      </c>
      <c r="C88" s="38" t="s">
        <v>3121</v>
      </c>
      <c r="D88" s="37" t="s">
        <v>245</v>
      </c>
      <c r="E88" s="39" t="s">
        <v>3122</v>
      </c>
      <c r="F88" s="40" t="s">
        <v>939</v>
      </c>
      <c r="G88" s="41">
        <v>22.850999999999999</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3123</v>
      </c>
      <c r="F90" s="46"/>
      <c r="G90" s="46"/>
      <c r="H90" s="46"/>
      <c r="I90" s="46"/>
      <c r="J90" s="48"/>
    </row>
    <row r="91" ht="360">
      <c r="A91" s="37" t="s">
        <v>248</v>
      </c>
      <c r="B91" s="45"/>
      <c r="C91" s="46"/>
      <c r="D91" s="46"/>
      <c r="E91" s="39" t="s">
        <v>3124</v>
      </c>
      <c r="F91" s="46"/>
      <c r="G91" s="46"/>
      <c r="H91" s="46"/>
      <c r="I91" s="46"/>
      <c r="J91" s="48"/>
    </row>
    <row r="92">
      <c r="A92" s="37" t="s">
        <v>240</v>
      </c>
      <c r="B92" s="37">
        <v>21</v>
      </c>
      <c r="C92" s="38" t="s">
        <v>3125</v>
      </c>
      <c r="D92" s="37" t="s">
        <v>245</v>
      </c>
      <c r="E92" s="39" t="s">
        <v>3126</v>
      </c>
      <c r="F92" s="40" t="s">
        <v>939</v>
      </c>
      <c r="G92" s="41">
        <v>96.462000000000003</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3127</v>
      </c>
      <c r="F94" s="46"/>
      <c r="G94" s="46"/>
      <c r="H94" s="46"/>
      <c r="I94" s="46"/>
      <c r="J94" s="48"/>
    </row>
    <row r="95" ht="255">
      <c r="A95" s="37" t="s">
        <v>248</v>
      </c>
      <c r="B95" s="45"/>
      <c r="C95" s="46"/>
      <c r="D95" s="46"/>
      <c r="E95" s="39" t="s">
        <v>3128</v>
      </c>
      <c r="F95" s="46"/>
      <c r="G95" s="46"/>
      <c r="H95" s="46"/>
      <c r="I95" s="46"/>
      <c r="J95" s="48"/>
    </row>
    <row r="96">
      <c r="A96" s="37" t="s">
        <v>240</v>
      </c>
      <c r="B96" s="37">
        <v>22</v>
      </c>
      <c r="C96" s="38" t="s">
        <v>2994</v>
      </c>
      <c r="D96" s="37" t="s">
        <v>245</v>
      </c>
      <c r="E96" s="39" t="s">
        <v>2995</v>
      </c>
      <c r="F96" s="40" t="s">
        <v>939</v>
      </c>
      <c r="G96" s="41">
        <v>18.559000000000001</v>
      </c>
      <c r="H96" s="42">
        <v>0</v>
      </c>
      <c r="I96" s="43">
        <f>ROUND(G96*H96,P4)</f>
        <v>0</v>
      </c>
      <c r="J96" s="37"/>
      <c r="O96" s="44">
        <f>I96*0.21</f>
        <v>0</v>
      </c>
      <c r="P96">
        <v>3</v>
      </c>
    </row>
    <row r="97">
      <c r="A97" s="37" t="s">
        <v>244</v>
      </c>
      <c r="B97" s="45"/>
      <c r="C97" s="46"/>
      <c r="D97" s="46"/>
      <c r="E97" s="47" t="s">
        <v>245</v>
      </c>
      <c r="F97" s="46"/>
      <c r="G97" s="46"/>
      <c r="H97" s="46"/>
      <c r="I97" s="46"/>
      <c r="J97" s="48"/>
    </row>
    <row r="98" ht="120">
      <c r="A98" s="37" t="s">
        <v>246</v>
      </c>
      <c r="B98" s="45"/>
      <c r="C98" s="46"/>
      <c r="D98" s="46"/>
      <c r="E98" s="49" t="s">
        <v>3129</v>
      </c>
      <c r="F98" s="46"/>
      <c r="G98" s="46"/>
      <c r="H98" s="46"/>
      <c r="I98" s="46"/>
      <c r="J98" s="48"/>
    </row>
    <row r="99" ht="135">
      <c r="A99" s="37" t="s">
        <v>248</v>
      </c>
      <c r="B99" s="45"/>
      <c r="C99" s="46"/>
      <c r="D99" s="46"/>
      <c r="E99" s="39" t="s">
        <v>2997</v>
      </c>
      <c r="F99" s="46"/>
      <c r="G99" s="46"/>
      <c r="H99" s="46"/>
      <c r="I99" s="46"/>
      <c r="J99" s="48"/>
    </row>
    <row r="100">
      <c r="A100" s="37" t="s">
        <v>240</v>
      </c>
      <c r="B100" s="37">
        <v>23</v>
      </c>
      <c r="C100" s="38" t="s">
        <v>2441</v>
      </c>
      <c r="D100" s="37" t="s">
        <v>245</v>
      </c>
      <c r="E100" s="39" t="s">
        <v>2442</v>
      </c>
      <c r="F100" s="40" t="s">
        <v>415</v>
      </c>
      <c r="G100" s="41">
        <v>232</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3130</v>
      </c>
      <c r="F102" s="46"/>
      <c r="G102" s="46"/>
      <c r="H102" s="46"/>
      <c r="I102" s="46"/>
      <c r="J102" s="48"/>
    </row>
    <row r="103" ht="90">
      <c r="A103" s="37" t="s">
        <v>248</v>
      </c>
      <c r="B103" s="45"/>
      <c r="C103" s="46"/>
      <c r="D103" s="46"/>
      <c r="E103" s="39" t="s">
        <v>2444</v>
      </c>
      <c r="F103" s="46"/>
      <c r="G103" s="46"/>
      <c r="H103" s="46"/>
      <c r="I103" s="46"/>
      <c r="J103" s="48"/>
    </row>
    <row r="104">
      <c r="A104" s="37" t="s">
        <v>240</v>
      </c>
      <c r="B104" s="37">
        <v>24</v>
      </c>
      <c r="C104" s="38" t="s">
        <v>2809</v>
      </c>
      <c r="D104" s="37" t="s">
        <v>245</v>
      </c>
      <c r="E104" s="39" t="s">
        <v>2810</v>
      </c>
      <c r="F104" s="40" t="s">
        <v>243</v>
      </c>
      <c r="G104" s="41">
        <v>32</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60">
      <c r="A106" s="37" t="s">
        <v>246</v>
      </c>
      <c r="B106" s="45"/>
      <c r="C106" s="46"/>
      <c r="D106" s="46"/>
      <c r="E106" s="49" t="s">
        <v>3131</v>
      </c>
      <c r="F106" s="46"/>
      <c r="G106" s="46"/>
      <c r="H106" s="46"/>
      <c r="I106" s="46"/>
      <c r="J106" s="48"/>
    </row>
    <row r="107" ht="60">
      <c r="A107" s="37" t="s">
        <v>248</v>
      </c>
      <c r="B107" s="45"/>
      <c r="C107" s="46"/>
      <c r="D107" s="46"/>
      <c r="E107" s="39" t="s">
        <v>2812</v>
      </c>
      <c r="F107" s="46"/>
      <c r="G107" s="46"/>
      <c r="H107" s="46"/>
      <c r="I107" s="46"/>
      <c r="J107" s="48"/>
    </row>
    <row r="108">
      <c r="A108" s="37" t="s">
        <v>240</v>
      </c>
      <c r="B108" s="37">
        <v>25</v>
      </c>
      <c r="C108" s="38" t="s">
        <v>3000</v>
      </c>
      <c r="D108" s="37" t="s">
        <v>245</v>
      </c>
      <c r="E108" s="39" t="s">
        <v>3001</v>
      </c>
      <c r="F108" s="40" t="s">
        <v>415</v>
      </c>
      <c r="G108" s="41">
        <v>142</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3132</v>
      </c>
      <c r="F110" s="46"/>
      <c r="G110" s="46"/>
      <c r="H110" s="46"/>
      <c r="I110" s="46"/>
      <c r="J110" s="48"/>
    </row>
    <row r="111" ht="390">
      <c r="A111" s="37" t="s">
        <v>248</v>
      </c>
      <c r="B111" s="45"/>
      <c r="C111" s="46"/>
      <c r="D111" s="46"/>
      <c r="E111" s="39" t="s">
        <v>3003</v>
      </c>
      <c r="F111" s="46"/>
      <c r="G111" s="46"/>
      <c r="H111" s="46"/>
      <c r="I111" s="46"/>
      <c r="J111" s="48"/>
    </row>
    <row r="112">
      <c r="A112" s="37" t="s">
        <v>240</v>
      </c>
      <c r="B112" s="37">
        <v>26</v>
      </c>
      <c r="C112" s="38" t="s">
        <v>3004</v>
      </c>
      <c r="D112" s="37" t="s">
        <v>245</v>
      </c>
      <c r="E112" s="39" t="s">
        <v>3005</v>
      </c>
      <c r="F112" s="40" t="s">
        <v>1326</v>
      </c>
      <c r="G112" s="41">
        <v>726.5</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75">
      <c r="A114" s="37" t="s">
        <v>246</v>
      </c>
      <c r="B114" s="45"/>
      <c r="C114" s="46"/>
      <c r="D114" s="46"/>
      <c r="E114" s="49" t="s">
        <v>3133</v>
      </c>
      <c r="F114" s="46"/>
      <c r="G114" s="46"/>
      <c r="H114" s="46"/>
      <c r="I114" s="46"/>
      <c r="J114" s="48"/>
    </row>
    <row r="115" ht="105">
      <c r="A115" s="37" t="s">
        <v>248</v>
      </c>
      <c r="B115" s="45"/>
      <c r="C115" s="46"/>
      <c r="D115" s="46"/>
      <c r="E115" s="39" t="s">
        <v>2063</v>
      </c>
      <c r="F115" s="46"/>
      <c r="G115" s="46"/>
      <c r="H115" s="46"/>
      <c r="I115" s="46"/>
      <c r="J115" s="48"/>
    </row>
    <row r="116">
      <c r="A116" s="37" t="s">
        <v>240</v>
      </c>
      <c r="B116" s="37">
        <v>27</v>
      </c>
      <c r="C116" s="38" t="s">
        <v>2816</v>
      </c>
      <c r="D116" s="37" t="s">
        <v>245</v>
      </c>
      <c r="E116" s="39" t="s">
        <v>2817</v>
      </c>
      <c r="F116" s="40" t="s">
        <v>1326</v>
      </c>
      <c r="G116" s="41">
        <v>301.89999999999998</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75">
      <c r="A118" s="37" t="s">
        <v>246</v>
      </c>
      <c r="B118" s="45"/>
      <c r="C118" s="46"/>
      <c r="D118" s="46"/>
      <c r="E118" s="49" t="s">
        <v>3134</v>
      </c>
      <c r="F118" s="46"/>
      <c r="G118" s="46"/>
      <c r="H118" s="46"/>
      <c r="I118" s="46"/>
      <c r="J118" s="48"/>
    </row>
    <row r="119" ht="255">
      <c r="A119" s="37" t="s">
        <v>248</v>
      </c>
      <c r="B119" s="45"/>
      <c r="C119" s="46"/>
      <c r="D119" s="46"/>
      <c r="E119" s="39" t="s">
        <v>2819</v>
      </c>
      <c r="F119" s="46"/>
      <c r="G119" s="46"/>
      <c r="H119" s="46"/>
      <c r="I119" s="46"/>
      <c r="J119" s="48"/>
    </row>
    <row r="120">
      <c r="A120" s="37" t="s">
        <v>240</v>
      </c>
      <c r="B120" s="37">
        <v>28</v>
      </c>
      <c r="C120" s="38" t="s">
        <v>3135</v>
      </c>
      <c r="D120" s="37" t="s">
        <v>245</v>
      </c>
      <c r="E120" s="39" t="s">
        <v>3136</v>
      </c>
      <c r="F120" s="40" t="s">
        <v>1326</v>
      </c>
      <c r="G120" s="41">
        <v>463.80000000000001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75">
      <c r="A122" s="37" t="s">
        <v>246</v>
      </c>
      <c r="B122" s="45"/>
      <c r="C122" s="46"/>
      <c r="D122" s="46"/>
      <c r="E122" s="49" t="s">
        <v>3137</v>
      </c>
      <c r="F122" s="46"/>
      <c r="G122" s="46"/>
      <c r="H122" s="46"/>
      <c r="I122" s="46"/>
      <c r="J122" s="48"/>
    </row>
    <row r="123" ht="255">
      <c r="A123" s="37" t="s">
        <v>248</v>
      </c>
      <c r="B123" s="45"/>
      <c r="C123" s="46"/>
      <c r="D123" s="46"/>
      <c r="E123" s="39" t="s">
        <v>2819</v>
      </c>
      <c r="F123" s="46"/>
      <c r="G123" s="46"/>
      <c r="H123" s="46"/>
      <c r="I123" s="46"/>
      <c r="J123" s="48"/>
    </row>
    <row r="124">
      <c r="A124" s="37" t="s">
        <v>240</v>
      </c>
      <c r="B124" s="37">
        <v>29</v>
      </c>
      <c r="C124" s="38" t="s">
        <v>3138</v>
      </c>
      <c r="D124" s="37" t="s">
        <v>245</v>
      </c>
      <c r="E124" s="39" t="s">
        <v>3139</v>
      </c>
      <c r="F124" s="40" t="s">
        <v>339</v>
      </c>
      <c r="G124" s="41">
        <v>211.53999999999999</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90">
      <c r="A126" s="37" t="s">
        <v>246</v>
      </c>
      <c r="B126" s="45"/>
      <c r="C126" s="46"/>
      <c r="D126" s="46"/>
      <c r="E126" s="49" t="s">
        <v>3140</v>
      </c>
      <c r="F126" s="46"/>
      <c r="G126" s="46"/>
      <c r="H126" s="46"/>
      <c r="I126" s="46"/>
      <c r="J126" s="48"/>
    </row>
    <row r="127" ht="409.5">
      <c r="A127" s="37" t="s">
        <v>248</v>
      </c>
      <c r="B127" s="45"/>
      <c r="C127" s="46"/>
      <c r="D127" s="46"/>
      <c r="E127" s="39" t="s">
        <v>1835</v>
      </c>
      <c r="F127" s="46"/>
      <c r="G127" s="46"/>
      <c r="H127" s="46"/>
      <c r="I127" s="46"/>
      <c r="J127" s="48"/>
    </row>
    <row r="128">
      <c r="A128" s="37" t="s">
        <v>240</v>
      </c>
      <c r="B128" s="37">
        <v>30</v>
      </c>
      <c r="C128" s="38" t="s">
        <v>3141</v>
      </c>
      <c r="D128" s="37" t="s">
        <v>245</v>
      </c>
      <c r="E128" s="39" t="s">
        <v>3142</v>
      </c>
      <c r="F128" s="40" t="s">
        <v>939</v>
      </c>
      <c r="G128" s="41">
        <v>0.98699999999999999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60">
      <c r="A130" s="37" t="s">
        <v>246</v>
      </c>
      <c r="B130" s="45"/>
      <c r="C130" s="46"/>
      <c r="D130" s="46"/>
      <c r="E130" s="49" t="s">
        <v>3143</v>
      </c>
      <c r="F130" s="46"/>
      <c r="G130" s="46"/>
      <c r="H130" s="46"/>
      <c r="I130" s="46"/>
      <c r="J130" s="48"/>
    </row>
    <row r="131" ht="375">
      <c r="A131" s="37" t="s">
        <v>248</v>
      </c>
      <c r="B131" s="45"/>
      <c r="C131" s="46"/>
      <c r="D131" s="46"/>
      <c r="E131" s="39" t="s">
        <v>2080</v>
      </c>
      <c r="F131" s="46"/>
      <c r="G131" s="46"/>
      <c r="H131" s="46"/>
      <c r="I131" s="46"/>
      <c r="J131" s="48"/>
    </row>
    <row r="132">
      <c r="A132" s="37" t="s">
        <v>240</v>
      </c>
      <c r="B132" s="37">
        <v>31</v>
      </c>
      <c r="C132" s="38" t="s">
        <v>2820</v>
      </c>
      <c r="D132" s="37" t="s">
        <v>245</v>
      </c>
      <c r="E132" s="39" t="s">
        <v>2821</v>
      </c>
      <c r="F132" s="40" t="s">
        <v>339</v>
      </c>
      <c r="G132" s="41">
        <v>5.8099999999999996</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75">
      <c r="A134" s="37" t="s">
        <v>246</v>
      </c>
      <c r="B134" s="45"/>
      <c r="C134" s="46"/>
      <c r="D134" s="46"/>
      <c r="E134" s="49" t="s">
        <v>3144</v>
      </c>
      <c r="F134" s="46"/>
      <c r="G134" s="46"/>
      <c r="H134" s="46"/>
      <c r="I134" s="46"/>
      <c r="J134" s="48"/>
    </row>
    <row r="135" ht="135">
      <c r="A135" s="37" t="s">
        <v>248</v>
      </c>
      <c r="B135" s="45"/>
      <c r="C135" s="46"/>
      <c r="D135" s="46"/>
      <c r="E135" s="39" t="s">
        <v>2177</v>
      </c>
      <c r="F135" s="46"/>
      <c r="G135" s="46"/>
      <c r="H135" s="46"/>
      <c r="I135" s="46"/>
      <c r="J135" s="48"/>
    </row>
    <row r="136">
      <c r="A136" s="37" t="s">
        <v>240</v>
      </c>
      <c r="B136" s="37">
        <v>32</v>
      </c>
      <c r="C136" s="38" t="s">
        <v>2081</v>
      </c>
      <c r="D136" s="37" t="s">
        <v>245</v>
      </c>
      <c r="E136" s="39" t="s">
        <v>2082</v>
      </c>
      <c r="F136" s="40" t="s">
        <v>243</v>
      </c>
      <c r="G136" s="41">
        <v>47</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75">
      <c r="A138" s="37" t="s">
        <v>246</v>
      </c>
      <c r="B138" s="45"/>
      <c r="C138" s="46"/>
      <c r="D138" s="46"/>
      <c r="E138" s="49" t="s">
        <v>3145</v>
      </c>
      <c r="F138" s="46"/>
      <c r="G138" s="46"/>
      <c r="H138" s="46"/>
      <c r="I138" s="46"/>
      <c r="J138" s="48"/>
    </row>
    <row r="139" ht="75">
      <c r="A139" s="37" t="s">
        <v>248</v>
      </c>
      <c r="B139" s="45"/>
      <c r="C139" s="46"/>
      <c r="D139" s="46"/>
      <c r="E139" s="39" t="s">
        <v>2084</v>
      </c>
      <c r="F139" s="46"/>
      <c r="G139" s="46"/>
      <c r="H139" s="46"/>
      <c r="I139" s="46"/>
      <c r="J139" s="48"/>
    </row>
    <row r="140">
      <c r="A140" s="37" t="s">
        <v>240</v>
      </c>
      <c r="B140" s="37">
        <v>33</v>
      </c>
      <c r="C140" s="38" t="s">
        <v>3146</v>
      </c>
      <c r="D140" s="37" t="s">
        <v>245</v>
      </c>
      <c r="E140" s="39" t="s">
        <v>3147</v>
      </c>
      <c r="F140" s="40" t="s">
        <v>243</v>
      </c>
      <c r="G140" s="41">
        <v>27</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75">
      <c r="A142" s="37" t="s">
        <v>246</v>
      </c>
      <c r="B142" s="45"/>
      <c r="C142" s="46"/>
      <c r="D142" s="46"/>
      <c r="E142" s="49" t="s">
        <v>3148</v>
      </c>
      <c r="F142" s="46"/>
      <c r="G142" s="46"/>
      <c r="H142" s="46"/>
      <c r="I142" s="46"/>
      <c r="J142" s="48"/>
    </row>
    <row r="143" ht="75">
      <c r="A143" s="37" t="s">
        <v>248</v>
      </c>
      <c r="B143" s="45"/>
      <c r="C143" s="46"/>
      <c r="D143" s="46"/>
      <c r="E143" s="39" t="s">
        <v>2084</v>
      </c>
      <c r="F143" s="46"/>
      <c r="G143" s="46"/>
      <c r="H143" s="46"/>
      <c r="I143" s="46"/>
      <c r="J143" s="48"/>
    </row>
    <row r="144">
      <c r="A144" s="37" t="s">
        <v>240</v>
      </c>
      <c r="B144" s="37">
        <v>34</v>
      </c>
      <c r="C144" s="38" t="s">
        <v>3149</v>
      </c>
      <c r="D144" s="37" t="s">
        <v>245</v>
      </c>
      <c r="E144" s="39" t="s">
        <v>3150</v>
      </c>
      <c r="F144" s="40" t="s">
        <v>243</v>
      </c>
      <c r="G144" s="41">
        <v>24</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75">
      <c r="A146" s="37" t="s">
        <v>246</v>
      </c>
      <c r="B146" s="45"/>
      <c r="C146" s="46"/>
      <c r="D146" s="46"/>
      <c r="E146" s="49" t="s">
        <v>3151</v>
      </c>
      <c r="F146" s="46"/>
      <c r="G146" s="46"/>
      <c r="H146" s="46"/>
      <c r="I146" s="46"/>
      <c r="J146" s="48"/>
    </row>
    <row r="147" ht="75">
      <c r="A147" s="37" t="s">
        <v>248</v>
      </c>
      <c r="B147" s="45"/>
      <c r="C147" s="46"/>
      <c r="D147" s="46"/>
      <c r="E147" s="39" t="s">
        <v>2084</v>
      </c>
      <c r="F147" s="46"/>
      <c r="G147" s="46"/>
      <c r="H147" s="46"/>
      <c r="I147" s="46"/>
      <c r="J147" s="48"/>
    </row>
    <row r="148">
      <c r="A148" s="37" t="s">
        <v>240</v>
      </c>
      <c r="B148" s="37">
        <v>35</v>
      </c>
      <c r="C148" s="38" t="s">
        <v>3152</v>
      </c>
      <c r="D148" s="37" t="s">
        <v>245</v>
      </c>
      <c r="E148" s="39" t="s">
        <v>3153</v>
      </c>
      <c r="F148" s="40" t="s">
        <v>1326</v>
      </c>
      <c r="G148" s="41">
        <v>42</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ht="75">
      <c r="A150" s="37" t="s">
        <v>246</v>
      </c>
      <c r="B150" s="45"/>
      <c r="C150" s="46"/>
      <c r="D150" s="46"/>
      <c r="E150" s="49" t="s">
        <v>3154</v>
      </c>
      <c r="F150" s="46"/>
      <c r="G150" s="46"/>
      <c r="H150" s="46"/>
      <c r="I150" s="46"/>
      <c r="J150" s="48"/>
    </row>
    <row r="151" ht="60">
      <c r="A151" s="37" t="s">
        <v>248</v>
      </c>
      <c r="B151" s="45"/>
      <c r="C151" s="46"/>
      <c r="D151" s="46"/>
      <c r="E151" s="39" t="s">
        <v>3155</v>
      </c>
      <c r="F151" s="46"/>
      <c r="G151" s="46"/>
      <c r="H151" s="46"/>
      <c r="I151" s="46"/>
      <c r="J151" s="48"/>
    </row>
    <row r="152">
      <c r="A152" s="31" t="s">
        <v>237</v>
      </c>
      <c r="B152" s="32"/>
      <c r="C152" s="33" t="s">
        <v>402</v>
      </c>
      <c r="D152" s="34"/>
      <c r="E152" s="31" t="s">
        <v>2645</v>
      </c>
      <c r="F152" s="34"/>
      <c r="G152" s="34"/>
      <c r="H152" s="34"/>
      <c r="I152" s="35">
        <f>SUMIFS(I153:I184,A153:A184,"P")</f>
        <v>0</v>
      </c>
      <c r="J152" s="36"/>
    </row>
    <row r="153">
      <c r="A153" s="37" t="s">
        <v>240</v>
      </c>
      <c r="B153" s="37">
        <v>36</v>
      </c>
      <c r="C153" s="38" t="s">
        <v>2830</v>
      </c>
      <c r="D153" s="37" t="s">
        <v>245</v>
      </c>
      <c r="E153" s="39" t="s">
        <v>2831</v>
      </c>
      <c r="F153" s="40" t="s">
        <v>339</v>
      </c>
      <c r="G153" s="41">
        <v>6.5099999999999998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90">
      <c r="A155" s="37" t="s">
        <v>246</v>
      </c>
      <c r="B155" s="45"/>
      <c r="C155" s="46"/>
      <c r="D155" s="46"/>
      <c r="E155" s="49" t="s">
        <v>3156</v>
      </c>
      <c r="F155" s="46"/>
      <c r="G155" s="46"/>
      <c r="H155" s="46"/>
      <c r="I155" s="46"/>
      <c r="J155" s="48"/>
    </row>
    <row r="156" ht="409.5">
      <c r="A156" s="37" t="s">
        <v>248</v>
      </c>
      <c r="B156" s="45"/>
      <c r="C156" s="46"/>
      <c r="D156" s="46"/>
      <c r="E156" s="39" t="s">
        <v>1835</v>
      </c>
      <c r="F156" s="46"/>
      <c r="G156" s="46"/>
      <c r="H156" s="46"/>
      <c r="I156" s="46"/>
      <c r="J156" s="48"/>
    </row>
    <row r="157">
      <c r="A157" s="37" t="s">
        <v>240</v>
      </c>
      <c r="B157" s="37">
        <v>37</v>
      </c>
      <c r="C157" s="38" t="s">
        <v>2833</v>
      </c>
      <c r="D157" s="37" t="s">
        <v>245</v>
      </c>
      <c r="E157" s="39" t="s">
        <v>2834</v>
      </c>
      <c r="F157" s="40" t="s">
        <v>939</v>
      </c>
      <c r="G157" s="41">
        <v>6.3280000000000003</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75">
      <c r="A159" s="37" t="s">
        <v>246</v>
      </c>
      <c r="B159" s="45"/>
      <c r="C159" s="46"/>
      <c r="D159" s="46"/>
      <c r="E159" s="49" t="s">
        <v>3157</v>
      </c>
      <c r="F159" s="46"/>
      <c r="G159" s="46"/>
      <c r="H159" s="46"/>
      <c r="I159" s="46"/>
      <c r="J159" s="48"/>
    </row>
    <row r="160" ht="375">
      <c r="A160" s="37" t="s">
        <v>248</v>
      </c>
      <c r="B160" s="45"/>
      <c r="C160" s="46"/>
      <c r="D160" s="46"/>
      <c r="E160" s="39" t="s">
        <v>2836</v>
      </c>
      <c r="F160" s="46"/>
      <c r="G160" s="46"/>
      <c r="H160" s="46"/>
      <c r="I160" s="46"/>
      <c r="J160" s="48"/>
    </row>
    <row r="161">
      <c r="A161" s="37" t="s">
        <v>240</v>
      </c>
      <c r="B161" s="37">
        <v>38</v>
      </c>
      <c r="C161" s="38" t="s">
        <v>3158</v>
      </c>
      <c r="D161" s="37" t="s">
        <v>245</v>
      </c>
      <c r="E161" s="39" t="s">
        <v>3159</v>
      </c>
      <c r="F161" s="40" t="s">
        <v>339</v>
      </c>
      <c r="G161" s="41">
        <v>10.916</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75">
      <c r="A163" s="37" t="s">
        <v>246</v>
      </c>
      <c r="B163" s="45"/>
      <c r="C163" s="46"/>
      <c r="D163" s="46"/>
      <c r="E163" s="49" t="s">
        <v>3160</v>
      </c>
      <c r="F163" s="46"/>
      <c r="G163" s="46"/>
      <c r="H163" s="46"/>
      <c r="I163" s="46"/>
      <c r="J163" s="48"/>
    </row>
    <row r="164" ht="345">
      <c r="A164" s="37" t="s">
        <v>248</v>
      </c>
      <c r="B164" s="45"/>
      <c r="C164" s="46"/>
      <c r="D164" s="46"/>
      <c r="E164" s="39" t="s">
        <v>2117</v>
      </c>
      <c r="F164" s="46"/>
      <c r="G164" s="46"/>
      <c r="H164" s="46"/>
      <c r="I164" s="46"/>
      <c r="J164" s="48"/>
    </row>
    <row r="165">
      <c r="A165" s="37" t="s">
        <v>240</v>
      </c>
      <c r="B165" s="37">
        <v>39</v>
      </c>
      <c r="C165" s="38" t="s">
        <v>2837</v>
      </c>
      <c r="D165" s="37" t="s">
        <v>245</v>
      </c>
      <c r="E165" s="39" t="s">
        <v>2838</v>
      </c>
      <c r="F165" s="40" t="s">
        <v>339</v>
      </c>
      <c r="G165" s="41">
        <v>122.2</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75">
      <c r="A167" s="37" t="s">
        <v>246</v>
      </c>
      <c r="B167" s="45"/>
      <c r="C167" s="46"/>
      <c r="D167" s="46"/>
      <c r="E167" s="49" t="s">
        <v>3161</v>
      </c>
      <c r="F167" s="46"/>
      <c r="G167" s="46"/>
      <c r="H167" s="46"/>
      <c r="I167" s="46"/>
      <c r="J167" s="48"/>
    </row>
    <row r="168" ht="409.5">
      <c r="A168" s="37" t="s">
        <v>248</v>
      </c>
      <c r="B168" s="45"/>
      <c r="C168" s="46"/>
      <c r="D168" s="46"/>
      <c r="E168" s="39" t="s">
        <v>1835</v>
      </c>
      <c r="F168" s="46"/>
      <c r="G168" s="46"/>
      <c r="H168" s="46"/>
      <c r="I168" s="46"/>
      <c r="J168" s="48"/>
    </row>
    <row r="169">
      <c r="A169" s="37" t="s">
        <v>240</v>
      </c>
      <c r="B169" s="37">
        <v>40</v>
      </c>
      <c r="C169" s="38" t="s">
        <v>2840</v>
      </c>
      <c r="D169" s="37" t="s">
        <v>245</v>
      </c>
      <c r="E169" s="39" t="s">
        <v>2841</v>
      </c>
      <c r="F169" s="40" t="s">
        <v>939</v>
      </c>
      <c r="G169" s="41">
        <v>20.684000000000001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3162</v>
      </c>
      <c r="F171" s="46"/>
      <c r="G171" s="46"/>
      <c r="H171" s="46"/>
      <c r="I171" s="46"/>
      <c r="J171" s="48"/>
    </row>
    <row r="172" ht="375">
      <c r="A172" s="37" t="s">
        <v>248</v>
      </c>
      <c r="B172" s="45"/>
      <c r="C172" s="46"/>
      <c r="D172" s="46"/>
      <c r="E172" s="39" t="s">
        <v>2836</v>
      </c>
      <c r="F172" s="46"/>
      <c r="G172" s="46"/>
      <c r="H172" s="46"/>
      <c r="I172" s="46"/>
      <c r="J172" s="48"/>
    </row>
    <row r="173">
      <c r="A173" s="37" t="s">
        <v>240</v>
      </c>
      <c r="B173" s="37">
        <v>41</v>
      </c>
      <c r="C173" s="38" t="s">
        <v>2843</v>
      </c>
      <c r="D173" s="37" t="s">
        <v>245</v>
      </c>
      <c r="E173" s="39" t="s">
        <v>2844</v>
      </c>
      <c r="F173" s="40" t="s">
        <v>2845</v>
      </c>
      <c r="G173" s="41">
        <v>1613.48</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35">
      <c r="A175" s="37" t="s">
        <v>246</v>
      </c>
      <c r="B175" s="45"/>
      <c r="C175" s="46"/>
      <c r="D175" s="46"/>
      <c r="E175" s="49" t="s">
        <v>3163</v>
      </c>
      <c r="F175" s="46"/>
      <c r="G175" s="46"/>
      <c r="H175" s="46"/>
      <c r="I175" s="46"/>
      <c r="J175" s="48"/>
    </row>
    <row r="176" ht="409.5">
      <c r="A176" s="37" t="s">
        <v>248</v>
      </c>
      <c r="B176" s="45"/>
      <c r="C176" s="46"/>
      <c r="D176" s="46"/>
      <c r="E176" s="39" t="s">
        <v>2847</v>
      </c>
      <c r="F176" s="46"/>
      <c r="G176" s="46"/>
      <c r="H176" s="46"/>
      <c r="I176" s="46"/>
      <c r="J176" s="48"/>
    </row>
    <row r="177">
      <c r="A177" s="37" t="s">
        <v>240</v>
      </c>
      <c r="B177" s="37">
        <v>42</v>
      </c>
      <c r="C177" s="38" t="s">
        <v>3023</v>
      </c>
      <c r="D177" s="37" t="s">
        <v>245</v>
      </c>
      <c r="E177" s="39" t="s">
        <v>3024</v>
      </c>
      <c r="F177" s="40" t="s">
        <v>339</v>
      </c>
      <c r="G177" s="41">
        <v>201.58000000000001</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45">
      <c r="A179" s="37" t="s">
        <v>246</v>
      </c>
      <c r="B179" s="45"/>
      <c r="C179" s="46"/>
      <c r="D179" s="46"/>
      <c r="E179" s="49" t="s">
        <v>3164</v>
      </c>
      <c r="F179" s="46"/>
      <c r="G179" s="46"/>
      <c r="H179" s="46"/>
      <c r="I179" s="46"/>
      <c r="J179" s="48"/>
    </row>
    <row r="180" ht="409.5">
      <c r="A180" s="37" t="s">
        <v>248</v>
      </c>
      <c r="B180" s="45"/>
      <c r="C180" s="46"/>
      <c r="D180" s="46"/>
      <c r="E180" s="39" t="s">
        <v>1835</v>
      </c>
      <c r="F180" s="46"/>
      <c r="G180" s="46"/>
      <c r="H180" s="46"/>
      <c r="I180" s="46"/>
      <c r="J180" s="48"/>
    </row>
    <row r="181">
      <c r="A181" s="37" t="s">
        <v>240</v>
      </c>
      <c r="B181" s="37">
        <v>43</v>
      </c>
      <c r="C181" s="38" t="s">
        <v>3026</v>
      </c>
      <c r="D181" s="37" t="s">
        <v>245</v>
      </c>
      <c r="E181" s="39" t="s">
        <v>3027</v>
      </c>
      <c r="F181" s="40" t="s">
        <v>939</v>
      </c>
      <c r="G181" s="41">
        <v>40.302999999999997</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3165</v>
      </c>
      <c r="F183" s="46"/>
      <c r="G183" s="46"/>
      <c r="H183" s="46"/>
      <c r="I183" s="46"/>
      <c r="J183" s="48"/>
    </row>
    <row r="184" ht="375">
      <c r="A184" s="37" t="s">
        <v>248</v>
      </c>
      <c r="B184" s="45"/>
      <c r="C184" s="46"/>
      <c r="D184" s="46"/>
      <c r="E184" s="39" t="s">
        <v>2836</v>
      </c>
      <c r="F184" s="46"/>
      <c r="G184" s="46"/>
      <c r="H184" s="46"/>
      <c r="I184" s="46"/>
      <c r="J184" s="48"/>
    </row>
    <row r="185">
      <c r="A185" s="31" t="s">
        <v>237</v>
      </c>
      <c r="B185" s="32"/>
      <c r="C185" s="33" t="s">
        <v>926</v>
      </c>
      <c r="D185" s="34"/>
      <c r="E185" s="31" t="s">
        <v>2120</v>
      </c>
      <c r="F185" s="34"/>
      <c r="G185" s="34"/>
      <c r="H185" s="34"/>
      <c r="I185" s="35">
        <f>SUMIFS(I186:I217,A186:A217,"P")</f>
        <v>0</v>
      </c>
      <c r="J185" s="36"/>
    </row>
    <row r="186">
      <c r="A186" s="37" t="s">
        <v>240</v>
      </c>
      <c r="B186" s="37">
        <v>44</v>
      </c>
      <c r="C186" s="38" t="s">
        <v>2449</v>
      </c>
      <c r="D186" s="37" t="s">
        <v>245</v>
      </c>
      <c r="E186" s="39" t="s">
        <v>2450</v>
      </c>
      <c r="F186" s="40" t="s">
        <v>339</v>
      </c>
      <c r="G186" s="41">
        <v>44.744999999999997</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75">
      <c r="A188" s="37" t="s">
        <v>246</v>
      </c>
      <c r="B188" s="45"/>
      <c r="C188" s="46"/>
      <c r="D188" s="46"/>
      <c r="E188" s="49" t="s">
        <v>3166</v>
      </c>
      <c r="F188" s="46"/>
      <c r="G188" s="46"/>
      <c r="H188" s="46"/>
      <c r="I188" s="46"/>
      <c r="J188" s="48"/>
    </row>
    <row r="189" ht="409.5">
      <c r="A189" s="37" t="s">
        <v>248</v>
      </c>
      <c r="B189" s="45"/>
      <c r="C189" s="46"/>
      <c r="D189" s="46"/>
      <c r="E189" s="39" t="s">
        <v>2076</v>
      </c>
      <c r="F189" s="46"/>
      <c r="G189" s="46"/>
      <c r="H189" s="46"/>
      <c r="I189" s="46"/>
      <c r="J189" s="48"/>
    </row>
    <row r="190">
      <c r="A190" s="37" t="s">
        <v>240</v>
      </c>
      <c r="B190" s="37">
        <v>45</v>
      </c>
      <c r="C190" s="38" t="s">
        <v>3029</v>
      </c>
      <c r="D190" s="37" t="s">
        <v>245</v>
      </c>
      <c r="E190" s="39" t="s">
        <v>3030</v>
      </c>
      <c r="F190" s="40" t="s">
        <v>339</v>
      </c>
      <c r="G190" s="41">
        <v>94.120000000000005</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60">
      <c r="A192" s="37" t="s">
        <v>246</v>
      </c>
      <c r="B192" s="45"/>
      <c r="C192" s="46"/>
      <c r="D192" s="46"/>
      <c r="E192" s="49" t="s">
        <v>3167</v>
      </c>
      <c r="F192" s="46"/>
      <c r="G192" s="46"/>
      <c r="H192" s="46"/>
      <c r="I192" s="46"/>
      <c r="J192" s="48"/>
    </row>
    <row r="193" ht="409.5">
      <c r="A193" s="37" t="s">
        <v>248</v>
      </c>
      <c r="B193" s="45"/>
      <c r="C193" s="46"/>
      <c r="D193" s="46"/>
      <c r="E193" s="39" t="s">
        <v>1835</v>
      </c>
      <c r="F193" s="46"/>
      <c r="G193" s="46"/>
      <c r="H193" s="46"/>
      <c r="I193" s="46"/>
      <c r="J193" s="48"/>
    </row>
    <row r="194">
      <c r="A194" s="37" t="s">
        <v>240</v>
      </c>
      <c r="B194" s="37">
        <v>46</v>
      </c>
      <c r="C194" s="38" t="s">
        <v>2852</v>
      </c>
      <c r="D194" s="37" t="s">
        <v>245</v>
      </c>
      <c r="E194" s="39" t="s">
        <v>2853</v>
      </c>
      <c r="F194" s="40" t="s">
        <v>339</v>
      </c>
      <c r="G194" s="41">
        <v>4.5999999999999996</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75">
      <c r="A196" s="37" t="s">
        <v>246</v>
      </c>
      <c r="B196" s="45"/>
      <c r="C196" s="46"/>
      <c r="D196" s="46"/>
      <c r="E196" s="49" t="s">
        <v>3168</v>
      </c>
      <c r="F196" s="46"/>
      <c r="G196" s="46"/>
      <c r="H196" s="46"/>
      <c r="I196" s="46"/>
      <c r="J196" s="48"/>
    </row>
    <row r="197" ht="409.5">
      <c r="A197" s="37" t="s">
        <v>248</v>
      </c>
      <c r="B197" s="45"/>
      <c r="C197" s="46"/>
      <c r="D197" s="46"/>
      <c r="E197" s="39" t="s">
        <v>1835</v>
      </c>
      <c r="F197" s="46"/>
      <c r="G197" s="46"/>
      <c r="H197" s="46"/>
      <c r="I197" s="46"/>
      <c r="J197" s="48"/>
    </row>
    <row r="198">
      <c r="A198" s="37" t="s">
        <v>240</v>
      </c>
      <c r="B198" s="37">
        <v>47</v>
      </c>
      <c r="C198" s="38" t="s">
        <v>2855</v>
      </c>
      <c r="D198" s="37" t="s">
        <v>245</v>
      </c>
      <c r="E198" s="39" t="s">
        <v>2856</v>
      </c>
      <c r="F198" s="40" t="s">
        <v>939</v>
      </c>
      <c r="G198" s="41">
        <v>3.9020000000000001</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60">
      <c r="A200" s="37" t="s">
        <v>246</v>
      </c>
      <c r="B200" s="45"/>
      <c r="C200" s="46"/>
      <c r="D200" s="46"/>
      <c r="E200" s="49" t="s">
        <v>3169</v>
      </c>
      <c r="F200" s="46"/>
      <c r="G200" s="46"/>
      <c r="H200" s="46"/>
      <c r="I200" s="46"/>
      <c r="J200" s="48"/>
    </row>
    <row r="201" ht="375">
      <c r="A201" s="37" t="s">
        <v>248</v>
      </c>
      <c r="B201" s="45"/>
      <c r="C201" s="46"/>
      <c r="D201" s="46"/>
      <c r="E201" s="39" t="s">
        <v>2836</v>
      </c>
      <c r="F201" s="46"/>
      <c r="G201" s="46"/>
      <c r="H201" s="46"/>
      <c r="I201" s="46"/>
      <c r="J201" s="48"/>
    </row>
    <row r="202" ht="30">
      <c r="A202" s="37" t="s">
        <v>240</v>
      </c>
      <c r="B202" s="37">
        <v>48</v>
      </c>
      <c r="C202" s="38" t="s">
        <v>2858</v>
      </c>
      <c r="D202" s="37" t="s">
        <v>245</v>
      </c>
      <c r="E202" s="39" t="s">
        <v>2859</v>
      </c>
      <c r="F202" s="40" t="s">
        <v>339</v>
      </c>
      <c r="G202" s="41">
        <v>1360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ht="75">
      <c r="A204" s="37" t="s">
        <v>246</v>
      </c>
      <c r="B204" s="45"/>
      <c r="C204" s="46"/>
      <c r="D204" s="46"/>
      <c r="E204" s="49" t="s">
        <v>3170</v>
      </c>
      <c r="F204" s="46"/>
      <c r="G204" s="46"/>
      <c r="H204" s="46"/>
      <c r="I204" s="46"/>
      <c r="J204" s="48"/>
    </row>
    <row r="205" ht="105">
      <c r="A205" s="37" t="s">
        <v>248</v>
      </c>
      <c r="B205" s="45"/>
      <c r="C205" s="46"/>
      <c r="D205" s="46"/>
      <c r="E205" s="39" t="s">
        <v>2455</v>
      </c>
      <c r="F205" s="46"/>
      <c r="G205" s="46"/>
      <c r="H205" s="46"/>
      <c r="I205" s="46"/>
      <c r="J205" s="48"/>
    </row>
    <row r="206">
      <c r="A206" s="37" t="s">
        <v>240</v>
      </c>
      <c r="B206" s="37">
        <v>49</v>
      </c>
      <c r="C206" s="38" t="s">
        <v>3035</v>
      </c>
      <c r="D206" s="37" t="s">
        <v>245</v>
      </c>
      <c r="E206" s="39" t="s">
        <v>3036</v>
      </c>
      <c r="F206" s="40" t="s">
        <v>339</v>
      </c>
      <c r="G206" s="41">
        <v>47.5</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ht="45">
      <c r="A208" s="37" t="s">
        <v>246</v>
      </c>
      <c r="B208" s="45"/>
      <c r="C208" s="46"/>
      <c r="D208" s="46"/>
      <c r="E208" s="49" t="s">
        <v>3171</v>
      </c>
      <c r="F208" s="46"/>
      <c r="G208" s="46"/>
      <c r="H208" s="46"/>
      <c r="I208" s="46"/>
      <c r="J208" s="48"/>
    </row>
    <row r="209" ht="105">
      <c r="A209" s="37" t="s">
        <v>248</v>
      </c>
      <c r="B209" s="45"/>
      <c r="C209" s="46"/>
      <c r="D209" s="46"/>
      <c r="E209" s="39" t="s">
        <v>3038</v>
      </c>
      <c r="F209" s="46"/>
      <c r="G209" s="46"/>
      <c r="H209" s="46"/>
      <c r="I209" s="46"/>
      <c r="J209" s="48"/>
    </row>
    <row r="210">
      <c r="A210" s="37" t="s">
        <v>240</v>
      </c>
      <c r="B210" s="37">
        <v>50</v>
      </c>
      <c r="C210" s="38" t="s">
        <v>3039</v>
      </c>
      <c r="D210" s="37" t="s">
        <v>245</v>
      </c>
      <c r="E210" s="39" t="s">
        <v>3040</v>
      </c>
      <c r="F210" s="40" t="s">
        <v>339</v>
      </c>
      <c r="G210" s="41">
        <v>754</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75">
      <c r="A212" s="37" t="s">
        <v>246</v>
      </c>
      <c r="B212" s="45"/>
      <c r="C212" s="46"/>
      <c r="D212" s="46"/>
      <c r="E212" s="49" t="s">
        <v>3172</v>
      </c>
      <c r="F212" s="46"/>
      <c r="G212" s="46"/>
      <c r="H212" s="46"/>
      <c r="I212" s="46"/>
      <c r="J212" s="48"/>
    </row>
    <row r="213" ht="75">
      <c r="A213" s="37" t="s">
        <v>248</v>
      </c>
      <c r="B213" s="45"/>
      <c r="C213" s="46"/>
      <c r="D213" s="46"/>
      <c r="E213" s="39" t="s">
        <v>3042</v>
      </c>
      <c r="F213" s="46"/>
      <c r="G213" s="46"/>
      <c r="H213" s="46"/>
      <c r="I213" s="46"/>
      <c r="J213" s="48"/>
    </row>
    <row r="214">
      <c r="A214" s="37" t="s">
        <v>240</v>
      </c>
      <c r="B214" s="37">
        <v>51</v>
      </c>
      <c r="C214" s="38" t="s">
        <v>2124</v>
      </c>
      <c r="D214" s="37" t="s">
        <v>245</v>
      </c>
      <c r="E214" s="39" t="s">
        <v>2125</v>
      </c>
      <c r="F214" s="40" t="s">
        <v>339</v>
      </c>
      <c r="G214" s="41">
        <v>9.1999999999999993</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75">
      <c r="A216" s="37" t="s">
        <v>246</v>
      </c>
      <c r="B216" s="45"/>
      <c r="C216" s="46"/>
      <c r="D216" s="46"/>
      <c r="E216" s="49" t="s">
        <v>3173</v>
      </c>
      <c r="F216" s="46"/>
      <c r="G216" s="46"/>
      <c r="H216" s="46"/>
      <c r="I216" s="46"/>
      <c r="J216" s="48"/>
    </row>
    <row r="217" ht="150">
      <c r="A217" s="37" t="s">
        <v>248</v>
      </c>
      <c r="B217" s="45"/>
      <c r="C217" s="46"/>
      <c r="D217" s="46"/>
      <c r="E217" s="39" t="s">
        <v>2127</v>
      </c>
      <c r="F217" s="46"/>
      <c r="G217" s="46"/>
      <c r="H217" s="46"/>
      <c r="I217" s="46"/>
      <c r="J217" s="48"/>
    </row>
    <row r="218">
      <c r="A218" s="31" t="s">
        <v>237</v>
      </c>
      <c r="B218" s="32"/>
      <c r="C218" s="33" t="s">
        <v>644</v>
      </c>
      <c r="D218" s="34"/>
      <c r="E218" s="31" t="s">
        <v>645</v>
      </c>
      <c r="F218" s="34"/>
      <c r="G218" s="34"/>
      <c r="H218" s="34"/>
      <c r="I218" s="35">
        <f>SUMIFS(I219:I242,A219:A242,"P")</f>
        <v>0</v>
      </c>
      <c r="J218" s="36"/>
    </row>
    <row r="219" ht="30">
      <c r="A219" s="37" t="s">
        <v>240</v>
      </c>
      <c r="B219" s="37">
        <v>52</v>
      </c>
      <c r="C219" s="38" t="s">
        <v>2902</v>
      </c>
      <c r="D219" s="37" t="s">
        <v>245</v>
      </c>
      <c r="E219" s="39" t="s">
        <v>2903</v>
      </c>
      <c r="F219" s="40" t="s">
        <v>415</v>
      </c>
      <c r="G219" s="41">
        <v>1468.48</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210">
      <c r="A221" s="37" t="s">
        <v>246</v>
      </c>
      <c r="B221" s="45"/>
      <c r="C221" s="46"/>
      <c r="D221" s="46"/>
      <c r="E221" s="49" t="s">
        <v>3174</v>
      </c>
      <c r="F221" s="46"/>
      <c r="G221" s="46"/>
      <c r="H221" s="46"/>
      <c r="I221" s="46"/>
      <c r="J221" s="48"/>
    </row>
    <row r="222" ht="285">
      <c r="A222" s="37" t="s">
        <v>248</v>
      </c>
      <c r="B222" s="45"/>
      <c r="C222" s="46"/>
      <c r="D222" s="46"/>
      <c r="E222" s="39" t="s">
        <v>2905</v>
      </c>
      <c r="F222" s="46"/>
      <c r="G222" s="46"/>
      <c r="H222" s="46"/>
      <c r="I222" s="46"/>
      <c r="J222" s="48"/>
    </row>
    <row r="223" ht="30">
      <c r="A223" s="37" t="s">
        <v>240</v>
      </c>
      <c r="B223" s="37">
        <v>53</v>
      </c>
      <c r="C223" s="38" t="s">
        <v>2906</v>
      </c>
      <c r="D223" s="37" t="s">
        <v>245</v>
      </c>
      <c r="E223" s="39" t="s">
        <v>2907</v>
      </c>
      <c r="F223" s="40" t="s">
        <v>415</v>
      </c>
      <c r="G223" s="41">
        <v>901.60000000000002</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105">
      <c r="A225" s="37" t="s">
        <v>246</v>
      </c>
      <c r="B225" s="45"/>
      <c r="C225" s="46"/>
      <c r="D225" s="46"/>
      <c r="E225" s="49" t="s">
        <v>3175</v>
      </c>
      <c r="F225" s="46"/>
      <c r="G225" s="46"/>
      <c r="H225" s="46"/>
      <c r="I225" s="46"/>
      <c r="J225" s="48"/>
    </row>
    <row r="226" ht="300">
      <c r="A226" s="37" t="s">
        <v>248</v>
      </c>
      <c r="B226" s="45"/>
      <c r="C226" s="46"/>
      <c r="D226" s="46"/>
      <c r="E226" s="39" t="s">
        <v>2909</v>
      </c>
      <c r="F226" s="46"/>
      <c r="G226" s="46"/>
      <c r="H226" s="46"/>
      <c r="I226" s="46"/>
      <c r="J226" s="48"/>
    </row>
    <row r="227">
      <c r="A227" s="37" t="s">
        <v>240</v>
      </c>
      <c r="B227" s="37">
        <v>54</v>
      </c>
      <c r="C227" s="38" t="s">
        <v>3053</v>
      </c>
      <c r="D227" s="37" t="s">
        <v>245</v>
      </c>
      <c r="E227" s="39" t="s">
        <v>3054</v>
      </c>
      <c r="F227" s="40" t="s">
        <v>415</v>
      </c>
      <c r="G227" s="41">
        <v>77.528000000000006</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45">
      <c r="A229" s="37" t="s">
        <v>246</v>
      </c>
      <c r="B229" s="45"/>
      <c r="C229" s="46"/>
      <c r="D229" s="46"/>
      <c r="E229" s="49" t="s">
        <v>3176</v>
      </c>
      <c r="F229" s="46"/>
      <c r="G229" s="46"/>
      <c r="H229" s="46"/>
      <c r="I229" s="46"/>
      <c r="J229" s="48"/>
    </row>
    <row r="230" ht="75">
      <c r="A230" s="37" t="s">
        <v>248</v>
      </c>
      <c r="B230" s="45"/>
      <c r="C230" s="46"/>
      <c r="D230" s="46"/>
      <c r="E230" s="39" t="s">
        <v>2913</v>
      </c>
      <c r="F230" s="46"/>
      <c r="G230" s="46"/>
      <c r="H230" s="46"/>
      <c r="I230" s="46"/>
      <c r="J230" s="48"/>
    </row>
    <row r="231">
      <c r="A231" s="37" t="s">
        <v>240</v>
      </c>
      <c r="B231" s="37">
        <v>55</v>
      </c>
      <c r="C231" s="38" t="s">
        <v>3056</v>
      </c>
      <c r="D231" s="37" t="s">
        <v>245</v>
      </c>
      <c r="E231" s="39" t="s">
        <v>3057</v>
      </c>
      <c r="F231" s="40" t="s">
        <v>415</v>
      </c>
      <c r="G231" s="41">
        <v>115.2</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ht="45">
      <c r="A233" s="37" t="s">
        <v>246</v>
      </c>
      <c r="B233" s="45"/>
      <c r="C233" s="46"/>
      <c r="D233" s="46"/>
      <c r="E233" s="49" t="s">
        <v>3177</v>
      </c>
      <c r="F233" s="46"/>
      <c r="G233" s="46"/>
      <c r="H233" s="46"/>
      <c r="I233" s="46"/>
      <c r="J233" s="48"/>
    </row>
    <row r="234" ht="75">
      <c r="A234" s="37" t="s">
        <v>248</v>
      </c>
      <c r="B234" s="45"/>
      <c r="C234" s="46"/>
      <c r="D234" s="46"/>
      <c r="E234" s="39" t="s">
        <v>2913</v>
      </c>
      <c r="F234" s="46"/>
      <c r="G234" s="46"/>
      <c r="H234" s="46"/>
      <c r="I234" s="46"/>
      <c r="J234" s="48"/>
    </row>
    <row r="235">
      <c r="A235" s="37" t="s">
        <v>240</v>
      </c>
      <c r="B235" s="37">
        <v>56</v>
      </c>
      <c r="C235" s="38" t="s">
        <v>2910</v>
      </c>
      <c r="D235" s="37" t="s">
        <v>245</v>
      </c>
      <c r="E235" s="39" t="s">
        <v>2911</v>
      </c>
      <c r="F235" s="40" t="s">
        <v>415</v>
      </c>
      <c r="G235" s="41">
        <v>901.60000000000002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ht="105">
      <c r="A237" s="37" t="s">
        <v>246</v>
      </c>
      <c r="B237" s="45"/>
      <c r="C237" s="46"/>
      <c r="D237" s="46"/>
      <c r="E237" s="49" t="s">
        <v>3178</v>
      </c>
      <c r="F237" s="46"/>
      <c r="G237" s="46"/>
      <c r="H237" s="46"/>
      <c r="I237" s="46"/>
      <c r="J237" s="48"/>
    </row>
    <row r="238" ht="75">
      <c r="A238" s="37" t="s">
        <v>248</v>
      </c>
      <c r="B238" s="45"/>
      <c r="C238" s="46"/>
      <c r="D238" s="46"/>
      <c r="E238" s="39" t="s">
        <v>2913</v>
      </c>
      <c r="F238" s="46"/>
      <c r="G238" s="46"/>
      <c r="H238" s="46"/>
      <c r="I238" s="46"/>
      <c r="J238" s="48"/>
    </row>
    <row r="239">
      <c r="A239" s="37" t="s">
        <v>240</v>
      </c>
      <c r="B239" s="37">
        <v>57</v>
      </c>
      <c r="C239" s="38" t="s">
        <v>2914</v>
      </c>
      <c r="D239" s="37" t="s">
        <v>245</v>
      </c>
      <c r="E239" s="39" t="s">
        <v>2915</v>
      </c>
      <c r="F239" s="40" t="s">
        <v>415</v>
      </c>
      <c r="G239" s="41">
        <v>485.19999999999999</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ht="90">
      <c r="A241" s="37" t="s">
        <v>246</v>
      </c>
      <c r="B241" s="45"/>
      <c r="C241" s="46"/>
      <c r="D241" s="46"/>
      <c r="E241" s="49" t="s">
        <v>3179</v>
      </c>
      <c r="F241" s="46"/>
      <c r="G241" s="46"/>
      <c r="H241" s="46"/>
      <c r="I241" s="46"/>
      <c r="J241" s="48"/>
    </row>
    <row r="242" ht="120">
      <c r="A242" s="37" t="s">
        <v>248</v>
      </c>
      <c r="B242" s="45"/>
      <c r="C242" s="46"/>
      <c r="D242" s="46"/>
      <c r="E242" s="39" t="s">
        <v>2917</v>
      </c>
      <c r="F242" s="46"/>
      <c r="G242" s="46"/>
      <c r="H242" s="46"/>
      <c r="I242" s="46"/>
      <c r="J242" s="48"/>
    </row>
    <row r="243">
      <c r="A243" s="31" t="s">
        <v>237</v>
      </c>
      <c r="B243" s="32"/>
      <c r="C243" s="33" t="s">
        <v>1213</v>
      </c>
      <c r="D243" s="34"/>
      <c r="E243" s="31" t="s">
        <v>2355</v>
      </c>
      <c r="F243" s="34"/>
      <c r="G243" s="34"/>
      <c r="H243" s="34"/>
      <c r="I243" s="35">
        <f>SUMIFS(I244:I283,A244:A283,"P")</f>
        <v>0</v>
      </c>
      <c r="J243" s="36"/>
    </row>
    <row r="244">
      <c r="A244" s="37" t="s">
        <v>240</v>
      </c>
      <c r="B244" s="37">
        <v>58</v>
      </c>
      <c r="C244" s="38" t="s">
        <v>2928</v>
      </c>
      <c r="D244" s="37" t="s">
        <v>245</v>
      </c>
      <c r="E244" s="39" t="s">
        <v>2929</v>
      </c>
      <c r="F244" s="40" t="s">
        <v>1326</v>
      </c>
      <c r="G244" s="41">
        <v>15.800000000000001</v>
      </c>
      <c r="H244" s="42">
        <v>0</v>
      </c>
      <c r="I244" s="43">
        <f>ROUND(G244*H244,P4)</f>
        <v>0</v>
      </c>
      <c r="J244" s="37"/>
      <c r="O244" s="44">
        <f>I244*0.21</f>
        <v>0</v>
      </c>
      <c r="P244">
        <v>3</v>
      </c>
    </row>
    <row r="245">
      <c r="A245" s="37" t="s">
        <v>244</v>
      </c>
      <c r="B245" s="45"/>
      <c r="C245" s="46"/>
      <c r="D245" s="46"/>
      <c r="E245" s="47" t="s">
        <v>245</v>
      </c>
      <c r="F245" s="46"/>
      <c r="G245" s="46"/>
      <c r="H245" s="46"/>
      <c r="I245" s="46"/>
      <c r="J245" s="48"/>
    </row>
    <row r="246" ht="30">
      <c r="A246" s="37" t="s">
        <v>246</v>
      </c>
      <c r="B246" s="45"/>
      <c r="C246" s="46"/>
      <c r="D246" s="46"/>
      <c r="E246" s="49" t="s">
        <v>3180</v>
      </c>
      <c r="F246" s="46"/>
      <c r="G246" s="46"/>
      <c r="H246" s="46"/>
      <c r="I246" s="46"/>
      <c r="J246" s="48"/>
    </row>
    <row r="247" ht="75">
      <c r="A247" s="37" t="s">
        <v>248</v>
      </c>
      <c r="B247" s="45"/>
      <c r="C247" s="46"/>
      <c r="D247" s="46"/>
      <c r="E247" s="39" t="s">
        <v>2931</v>
      </c>
      <c r="F247" s="46"/>
      <c r="G247" s="46"/>
      <c r="H247" s="46"/>
      <c r="I247" s="46"/>
      <c r="J247" s="48"/>
    </row>
    <row r="248" ht="30">
      <c r="A248" s="37" t="s">
        <v>240</v>
      </c>
      <c r="B248" s="37">
        <v>59</v>
      </c>
      <c r="C248" s="38" t="s">
        <v>2734</v>
      </c>
      <c r="D248" s="37" t="s">
        <v>245</v>
      </c>
      <c r="E248" s="39" t="s">
        <v>2735</v>
      </c>
      <c r="F248" s="40" t="s">
        <v>1326</v>
      </c>
      <c r="G248" s="41">
        <v>50</v>
      </c>
      <c r="H248" s="42">
        <v>0</v>
      </c>
      <c r="I248" s="43">
        <f>ROUND(G248*H248,P4)</f>
        <v>0</v>
      </c>
      <c r="J248" s="37"/>
      <c r="O248" s="44">
        <f>I248*0.21</f>
        <v>0</v>
      </c>
      <c r="P248">
        <v>3</v>
      </c>
    </row>
    <row r="249">
      <c r="A249" s="37" t="s">
        <v>244</v>
      </c>
      <c r="B249" s="45"/>
      <c r="C249" s="46"/>
      <c r="D249" s="46"/>
      <c r="E249" s="47" t="s">
        <v>245</v>
      </c>
      <c r="F249" s="46"/>
      <c r="G249" s="46"/>
      <c r="H249" s="46"/>
      <c r="I249" s="46"/>
      <c r="J249" s="48"/>
    </row>
    <row r="250" ht="30">
      <c r="A250" s="37" t="s">
        <v>246</v>
      </c>
      <c r="B250" s="45"/>
      <c r="C250" s="46"/>
      <c r="D250" s="46"/>
      <c r="E250" s="49" t="s">
        <v>3181</v>
      </c>
      <c r="F250" s="46"/>
      <c r="G250" s="46"/>
      <c r="H250" s="46"/>
      <c r="I250" s="46"/>
      <c r="J250" s="48"/>
    </row>
    <row r="251" ht="90">
      <c r="A251" s="37" t="s">
        <v>248</v>
      </c>
      <c r="B251" s="45"/>
      <c r="C251" s="46"/>
      <c r="D251" s="46"/>
      <c r="E251" s="39" t="s">
        <v>2149</v>
      </c>
      <c r="F251" s="46"/>
      <c r="G251" s="46"/>
      <c r="H251" s="46"/>
      <c r="I251" s="46"/>
      <c r="J251" s="48"/>
    </row>
    <row r="252">
      <c r="A252" s="37" t="s">
        <v>240</v>
      </c>
      <c r="B252" s="37">
        <v>60</v>
      </c>
      <c r="C252" s="38" t="s">
        <v>3074</v>
      </c>
      <c r="D252" s="37" t="s">
        <v>245</v>
      </c>
      <c r="E252" s="39" t="s">
        <v>3075</v>
      </c>
      <c r="F252" s="40" t="s">
        <v>415</v>
      </c>
      <c r="G252" s="41">
        <v>20.111999999999998</v>
      </c>
      <c r="H252" s="42">
        <v>0</v>
      </c>
      <c r="I252" s="43">
        <f>ROUND(G252*H252,P4)</f>
        <v>0</v>
      </c>
      <c r="J252" s="37"/>
      <c r="O252" s="44">
        <f>I252*0.21</f>
        <v>0</v>
      </c>
      <c r="P252">
        <v>3</v>
      </c>
    </row>
    <row r="253">
      <c r="A253" s="37" t="s">
        <v>244</v>
      </c>
      <c r="B253" s="45"/>
      <c r="C253" s="46"/>
      <c r="D253" s="46"/>
      <c r="E253" s="47" t="s">
        <v>245</v>
      </c>
      <c r="F253" s="46"/>
      <c r="G253" s="46"/>
      <c r="H253" s="46"/>
      <c r="I253" s="46"/>
      <c r="J253" s="48"/>
    </row>
    <row r="254" ht="90">
      <c r="A254" s="37" t="s">
        <v>246</v>
      </c>
      <c r="B254" s="45"/>
      <c r="C254" s="46"/>
      <c r="D254" s="46"/>
      <c r="E254" s="49" t="s">
        <v>3182</v>
      </c>
      <c r="F254" s="46"/>
      <c r="G254" s="46"/>
      <c r="H254" s="46"/>
      <c r="I254" s="46"/>
      <c r="J254" s="48"/>
    </row>
    <row r="255" ht="75">
      <c r="A255" s="37" t="s">
        <v>248</v>
      </c>
      <c r="B255" s="45"/>
      <c r="C255" s="46"/>
      <c r="D255" s="46"/>
      <c r="E255" s="39" t="s">
        <v>3077</v>
      </c>
      <c r="F255" s="46"/>
      <c r="G255" s="46"/>
      <c r="H255" s="46"/>
      <c r="I255" s="46"/>
      <c r="J255" s="48"/>
    </row>
    <row r="256">
      <c r="A256" s="37" t="s">
        <v>240</v>
      </c>
      <c r="B256" s="37">
        <v>61</v>
      </c>
      <c r="C256" s="38" t="s">
        <v>3183</v>
      </c>
      <c r="D256" s="37" t="s">
        <v>245</v>
      </c>
      <c r="E256" s="39" t="s">
        <v>3184</v>
      </c>
      <c r="F256" s="40" t="s">
        <v>415</v>
      </c>
      <c r="G256" s="41">
        <v>15</v>
      </c>
      <c r="H256" s="42">
        <v>0</v>
      </c>
      <c r="I256" s="43">
        <f>ROUND(G256*H256,P4)</f>
        <v>0</v>
      </c>
      <c r="J256" s="37"/>
      <c r="O256" s="44">
        <f>I256*0.21</f>
        <v>0</v>
      </c>
      <c r="P256">
        <v>3</v>
      </c>
    </row>
    <row r="257">
      <c r="A257" s="37" t="s">
        <v>244</v>
      </c>
      <c r="B257" s="45"/>
      <c r="C257" s="46"/>
      <c r="D257" s="46"/>
      <c r="E257" s="47" t="s">
        <v>245</v>
      </c>
      <c r="F257" s="46"/>
      <c r="G257" s="46"/>
      <c r="H257" s="46"/>
      <c r="I257" s="46"/>
      <c r="J257" s="48"/>
    </row>
    <row r="258" ht="75">
      <c r="A258" s="37" t="s">
        <v>246</v>
      </c>
      <c r="B258" s="45"/>
      <c r="C258" s="46"/>
      <c r="D258" s="46"/>
      <c r="E258" s="49" t="s">
        <v>3185</v>
      </c>
      <c r="F258" s="46"/>
      <c r="G258" s="46"/>
      <c r="H258" s="46"/>
      <c r="I258" s="46"/>
      <c r="J258" s="48"/>
    </row>
    <row r="259" ht="135">
      <c r="A259" s="37" t="s">
        <v>248</v>
      </c>
      <c r="B259" s="45"/>
      <c r="C259" s="46"/>
      <c r="D259" s="46"/>
      <c r="E259" s="39" t="s">
        <v>3186</v>
      </c>
      <c r="F259" s="46"/>
      <c r="G259" s="46"/>
      <c r="H259" s="46"/>
      <c r="I259" s="46"/>
      <c r="J259" s="48"/>
    </row>
    <row r="260">
      <c r="A260" s="37" t="s">
        <v>240</v>
      </c>
      <c r="B260" s="37">
        <v>62</v>
      </c>
      <c r="C260" s="38" t="s">
        <v>3187</v>
      </c>
      <c r="D260" s="37" t="s">
        <v>245</v>
      </c>
      <c r="E260" s="39" t="s">
        <v>3188</v>
      </c>
      <c r="F260" s="40" t="s">
        <v>3189</v>
      </c>
      <c r="G260" s="41">
        <v>2</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ht="30">
      <c r="A262" s="37" t="s">
        <v>246</v>
      </c>
      <c r="B262" s="45"/>
      <c r="C262" s="46"/>
      <c r="D262" s="46"/>
      <c r="E262" s="49" t="s">
        <v>3190</v>
      </c>
      <c r="F262" s="46"/>
      <c r="G262" s="46"/>
      <c r="H262" s="46"/>
      <c r="I262" s="46"/>
      <c r="J262" s="48"/>
    </row>
    <row r="263" ht="135">
      <c r="A263" s="37" t="s">
        <v>248</v>
      </c>
      <c r="B263" s="45"/>
      <c r="C263" s="46"/>
      <c r="D263" s="46"/>
      <c r="E263" s="39" t="s">
        <v>3191</v>
      </c>
      <c r="F263" s="46"/>
      <c r="G263" s="46"/>
      <c r="H263" s="46"/>
      <c r="I263" s="46"/>
      <c r="J263" s="48"/>
    </row>
    <row r="264">
      <c r="A264" s="37" t="s">
        <v>240</v>
      </c>
      <c r="B264" s="37">
        <v>63</v>
      </c>
      <c r="C264" s="38" t="s">
        <v>3082</v>
      </c>
      <c r="D264" s="37" t="s">
        <v>245</v>
      </c>
      <c r="E264" s="39" t="s">
        <v>3083</v>
      </c>
      <c r="F264" s="40" t="s">
        <v>2845</v>
      </c>
      <c r="G264" s="41">
        <v>12.640000000000001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ht="75">
      <c r="A266" s="37" t="s">
        <v>246</v>
      </c>
      <c r="B266" s="45"/>
      <c r="C266" s="46"/>
      <c r="D266" s="46"/>
      <c r="E266" s="49" t="s">
        <v>3192</v>
      </c>
      <c r="F266" s="46"/>
      <c r="G266" s="46"/>
      <c r="H266" s="46"/>
      <c r="I266" s="46"/>
      <c r="J266" s="48"/>
    </row>
    <row r="267" ht="409.5">
      <c r="A267" s="37" t="s">
        <v>248</v>
      </c>
      <c r="B267" s="45"/>
      <c r="C267" s="46"/>
      <c r="D267" s="46"/>
      <c r="E267" s="39" t="s">
        <v>3085</v>
      </c>
      <c r="F267" s="46"/>
      <c r="G267" s="46"/>
      <c r="H267" s="46"/>
      <c r="I267" s="46"/>
      <c r="J267" s="48"/>
    </row>
    <row r="268">
      <c r="A268" s="37" t="s">
        <v>240</v>
      </c>
      <c r="B268" s="37">
        <v>64</v>
      </c>
      <c r="C268" s="38" t="s">
        <v>3193</v>
      </c>
      <c r="D268" s="37" t="s">
        <v>245</v>
      </c>
      <c r="E268" s="39" t="s">
        <v>3194</v>
      </c>
      <c r="F268" s="40" t="s">
        <v>339</v>
      </c>
      <c r="G268" s="41">
        <v>228.08000000000001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90">
      <c r="A270" s="37" t="s">
        <v>246</v>
      </c>
      <c r="B270" s="45"/>
      <c r="C270" s="46"/>
      <c r="D270" s="46"/>
      <c r="E270" s="49" t="s">
        <v>3195</v>
      </c>
      <c r="F270" s="46"/>
      <c r="G270" s="46"/>
      <c r="H270" s="46"/>
      <c r="I270" s="46"/>
      <c r="J270" s="48"/>
    </row>
    <row r="271" ht="180">
      <c r="A271" s="37" t="s">
        <v>248</v>
      </c>
      <c r="B271" s="45"/>
      <c r="C271" s="46"/>
      <c r="D271" s="46"/>
      <c r="E271" s="39" t="s">
        <v>2955</v>
      </c>
      <c r="F271" s="46"/>
      <c r="G271" s="46"/>
      <c r="H271" s="46"/>
      <c r="I271" s="46"/>
      <c r="J271" s="48"/>
    </row>
    <row r="272">
      <c r="A272" s="37" t="s">
        <v>240</v>
      </c>
      <c r="B272" s="37">
        <v>65</v>
      </c>
      <c r="C272" s="38" t="s">
        <v>3086</v>
      </c>
      <c r="D272" s="37" t="s">
        <v>245</v>
      </c>
      <c r="E272" s="39" t="s">
        <v>3087</v>
      </c>
      <c r="F272" s="40" t="s">
        <v>339</v>
      </c>
      <c r="G272" s="41">
        <v>159.96799999999999</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ht="60">
      <c r="A274" s="37" t="s">
        <v>246</v>
      </c>
      <c r="B274" s="45"/>
      <c r="C274" s="46"/>
      <c r="D274" s="46"/>
      <c r="E274" s="49" t="s">
        <v>3196</v>
      </c>
      <c r="F274" s="46"/>
      <c r="G274" s="46"/>
      <c r="H274" s="46"/>
      <c r="I274" s="46"/>
      <c r="J274" s="48"/>
    </row>
    <row r="275" ht="180">
      <c r="A275" s="37" t="s">
        <v>248</v>
      </c>
      <c r="B275" s="45"/>
      <c r="C275" s="46"/>
      <c r="D275" s="46"/>
      <c r="E275" s="39" t="s">
        <v>2955</v>
      </c>
      <c r="F275" s="46"/>
      <c r="G275" s="46"/>
      <c r="H275" s="46"/>
      <c r="I275" s="46"/>
      <c r="J275" s="48"/>
    </row>
    <row r="276">
      <c r="A276" s="37" t="s">
        <v>240</v>
      </c>
      <c r="B276" s="37">
        <v>66</v>
      </c>
      <c r="C276" s="38" t="s">
        <v>2956</v>
      </c>
      <c r="D276" s="37" t="s">
        <v>245</v>
      </c>
      <c r="E276" s="39" t="s">
        <v>2957</v>
      </c>
      <c r="F276" s="40" t="s">
        <v>339</v>
      </c>
      <c r="G276" s="41">
        <v>59.192</v>
      </c>
      <c r="H276" s="42">
        <v>0</v>
      </c>
      <c r="I276" s="43">
        <f>ROUND(G276*H276,P4)</f>
        <v>0</v>
      </c>
      <c r="J276" s="37"/>
      <c r="O276" s="44">
        <f>I276*0.21</f>
        <v>0</v>
      </c>
      <c r="P276">
        <v>3</v>
      </c>
    </row>
    <row r="277">
      <c r="A277" s="37" t="s">
        <v>244</v>
      </c>
      <c r="B277" s="45"/>
      <c r="C277" s="46"/>
      <c r="D277" s="46"/>
      <c r="E277" s="47" t="s">
        <v>245</v>
      </c>
      <c r="F277" s="46"/>
      <c r="G277" s="46"/>
      <c r="H277" s="46"/>
      <c r="I277" s="46"/>
      <c r="J277" s="48"/>
    </row>
    <row r="278" ht="75">
      <c r="A278" s="37" t="s">
        <v>246</v>
      </c>
      <c r="B278" s="45"/>
      <c r="C278" s="46"/>
      <c r="D278" s="46"/>
      <c r="E278" s="49" t="s">
        <v>3197</v>
      </c>
      <c r="F278" s="46"/>
      <c r="G278" s="46"/>
      <c r="H278" s="46"/>
      <c r="I278" s="46"/>
      <c r="J278" s="48"/>
    </row>
    <row r="279" ht="180">
      <c r="A279" s="37" t="s">
        <v>248</v>
      </c>
      <c r="B279" s="45"/>
      <c r="C279" s="46"/>
      <c r="D279" s="46"/>
      <c r="E279" s="39" t="s">
        <v>2955</v>
      </c>
      <c r="F279" s="46"/>
      <c r="G279" s="46"/>
      <c r="H279" s="46"/>
      <c r="I279" s="46"/>
      <c r="J279" s="48"/>
    </row>
    <row r="280">
      <c r="A280" s="37" t="s">
        <v>240</v>
      </c>
      <c r="B280" s="37">
        <v>67</v>
      </c>
      <c r="C280" s="38" t="s">
        <v>2965</v>
      </c>
      <c r="D280" s="37" t="s">
        <v>245</v>
      </c>
      <c r="E280" s="39" t="s">
        <v>2966</v>
      </c>
      <c r="F280" s="40" t="s">
        <v>415</v>
      </c>
      <c r="G280" s="41">
        <v>142.40000000000001</v>
      </c>
      <c r="H280" s="42">
        <v>0</v>
      </c>
      <c r="I280" s="43">
        <f>ROUND(G280*H280,P4)</f>
        <v>0</v>
      </c>
      <c r="J280" s="37"/>
      <c r="O280" s="44">
        <f>I280*0.21</f>
        <v>0</v>
      </c>
      <c r="P280">
        <v>3</v>
      </c>
    </row>
    <row r="281">
      <c r="A281" s="37" t="s">
        <v>244</v>
      </c>
      <c r="B281" s="45"/>
      <c r="C281" s="46"/>
      <c r="D281" s="46"/>
      <c r="E281" s="47" t="s">
        <v>245</v>
      </c>
      <c r="F281" s="46"/>
      <c r="G281" s="46"/>
      <c r="H281" s="46"/>
      <c r="I281" s="46"/>
      <c r="J281" s="48"/>
    </row>
    <row r="282" ht="30">
      <c r="A282" s="37" t="s">
        <v>246</v>
      </c>
      <c r="B282" s="45"/>
      <c r="C282" s="46"/>
      <c r="D282" s="46"/>
      <c r="E282" s="49" t="s">
        <v>3198</v>
      </c>
      <c r="F282" s="46"/>
      <c r="G282" s="46"/>
      <c r="H282" s="46"/>
      <c r="I282" s="46"/>
      <c r="J282" s="48"/>
    </row>
    <row r="283" ht="150">
      <c r="A283" s="37" t="s">
        <v>248</v>
      </c>
      <c r="B283" s="50"/>
      <c r="C283" s="51"/>
      <c r="D283" s="51"/>
      <c r="E283" s="39" t="s">
        <v>2968</v>
      </c>
      <c r="F283" s="51"/>
      <c r="G283" s="51"/>
      <c r="H283" s="51"/>
      <c r="I283" s="51"/>
      <c r="J283" s="52"/>
    </row>
  </sheetData>
  <sheetProtection sheet="1" objects="1" scenarios="1" spinCount="100000" saltValue="jmil/6lixZFd6ioTzQJic/RG1qfDXKUHfMKTk3YpEhX172ChunCJw/vOSYtLw9bLvQpUzBUTFwyZ7eywWneZ2Q==" hashValue="HpeDx4vM6kBgkJFfV3Ezhw48uUHE98Wh/ydMPMrTREvJjHutLKlbU8fgWDSVO8cNwjlK2De8loDwd3i8yAuBK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3199</v>
      </c>
      <c r="I3" s="25">
        <f>SUMIFS(I9:I264,A9:A264,"SD")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3199</v>
      </c>
      <c r="D5" s="22"/>
      <c r="E5" s="23" t="s">
        <v>90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SUMIFS(I10:I29,A10:A29,"P")</f>
        <v>0</v>
      </c>
      <c r="J9" s="36"/>
    </row>
    <row r="10">
      <c r="A10" s="37" t="s">
        <v>240</v>
      </c>
      <c r="B10" s="37">
        <v>1</v>
      </c>
      <c r="C10" s="38" t="s">
        <v>3200</v>
      </c>
      <c r="D10" s="37" t="s">
        <v>245</v>
      </c>
      <c r="E10" s="39" t="s">
        <v>3201</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45">
      <c r="A12" s="37" t="s">
        <v>246</v>
      </c>
      <c r="B12" s="45"/>
      <c r="C12" s="46"/>
      <c r="D12" s="46"/>
      <c r="E12" s="49" t="s">
        <v>3202</v>
      </c>
      <c r="F12" s="46"/>
      <c r="G12" s="46"/>
      <c r="H12" s="46"/>
      <c r="I12" s="46"/>
      <c r="J12" s="48"/>
    </row>
    <row r="13" ht="60">
      <c r="A13" s="37" t="s">
        <v>248</v>
      </c>
      <c r="B13" s="45"/>
      <c r="C13" s="46"/>
      <c r="D13" s="46"/>
      <c r="E13" s="39" t="s">
        <v>3203</v>
      </c>
      <c r="F13" s="46"/>
      <c r="G13" s="46"/>
      <c r="H13" s="46"/>
      <c r="I13" s="46"/>
      <c r="J13" s="48"/>
    </row>
    <row r="14" ht="45">
      <c r="A14" s="37" t="s">
        <v>240</v>
      </c>
      <c r="B14" s="37">
        <v>2</v>
      </c>
      <c r="C14" s="38" t="s">
        <v>936</v>
      </c>
      <c r="D14" s="37" t="s">
        <v>937</v>
      </c>
      <c r="E14" s="39" t="s">
        <v>938</v>
      </c>
      <c r="F14" s="40" t="s">
        <v>939</v>
      </c>
      <c r="G14" s="41">
        <v>571.67999999999995</v>
      </c>
      <c r="H14" s="42">
        <v>0</v>
      </c>
      <c r="I14" s="43">
        <f>ROUND(G14*H14,P4)</f>
        <v>0</v>
      </c>
      <c r="J14" s="37"/>
      <c r="O14" s="44">
        <f>I14*0.21</f>
        <v>0</v>
      </c>
      <c r="P14">
        <v>3</v>
      </c>
    </row>
    <row r="15" ht="30">
      <c r="A15" s="37" t="s">
        <v>244</v>
      </c>
      <c r="B15" s="45"/>
      <c r="C15" s="46"/>
      <c r="D15" s="46"/>
      <c r="E15" s="39" t="s">
        <v>940</v>
      </c>
      <c r="F15" s="46"/>
      <c r="G15" s="46"/>
      <c r="H15" s="46"/>
      <c r="I15" s="46"/>
      <c r="J15" s="48"/>
    </row>
    <row r="16" ht="60">
      <c r="A16" s="37" t="s">
        <v>246</v>
      </c>
      <c r="B16" s="45"/>
      <c r="C16" s="46"/>
      <c r="D16" s="46"/>
      <c r="E16" s="49" t="s">
        <v>3204</v>
      </c>
      <c r="F16" s="46"/>
      <c r="G16" s="46"/>
      <c r="H16" s="46"/>
      <c r="I16" s="46"/>
      <c r="J16" s="48"/>
    </row>
    <row r="17" ht="225">
      <c r="A17" s="37" t="s">
        <v>248</v>
      </c>
      <c r="B17" s="45"/>
      <c r="C17" s="46"/>
      <c r="D17" s="46"/>
      <c r="E17" s="39" t="s">
        <v>941</v>
      </c>
      <c r="F17" s="46"/>
      <c r="G17" s="46"/>
      <c r="H17" s="46"/>
      <c r="I17" s="46"/>
      <c r="J17" s="48"/>
    </row>
    <row r="18" ht="45">
      <c r="A18" s="37" t="s">
        <v>240</v>
      </c>
      <c r="B18" s="37">
        <v>3</v>
      </c>
      <c r="C18" s="38" t="s">
        <v>1377</v>
      </c>
      <c r="D18" s="37" t="s">
        <v>1378</v>
      </c>
      <c r="E18" s="39" t="s">
        <v>1379</v>
      </c>
      <c r="F18" s="40" t="s">
        <v>939</v>
      </c>
      <c r="G18" s="41">
        <v>59.768999999999998</v>
      </c>
      <c r="H18" s="42">
        <v>0</v>
      </c>
      <c r="I18" s="43">
        <f>ROUND(G18*H18,P4)</f>
        <v>0</v>
      </c>
      <c r="J18" s="37"/>
      <c r="O18" s="44">
        <f>I18*0.21</f>
        <v>0</v>
      </c>
      <c r="P18">
        <v>3</v>
      </c>
    </row>
    <row r="19" ht="30">
      <c r="A19" s="37" t="s">
        <v>244</v>
      </c>
      <c r="B19" s="45"/>
      <c r="C19" s="46"/>
      <c r="D19" s="46"/>
      <c r="E19" s="39" t="s">
        <v>940</v>
      </c>
      <c r="F19" s="46"/>
      <c r="G19" s="46"/>
      <c r="H19" s="46"/>
      <c r="I19" s="46"/>
      <c r="J19" s="48"/>
    </row>
    <row r="20" ht="60">
      <c r="A20" s="37" t="s">
        <v>246</v>
      </c>
      <c r="B20" s="45"/>
      <c r="C20" s="46"/>
      <c r="D20" s="46"/>
      <c r="E20" s="49" t="s">
        <v>3205</v>
      </c>
      <c r="F20" s="46"/>
      <c r="G20" s="46"/>
      <c r="H20" s="46"/>
      <c r="I20" s="46"/>
      <c r="J20" s="48"/>
    </row>
    <row r="21" ht="225">
      <c r="A21" s="37" t="s">
        <v>248</v>
      </c>
      <c r="B21" s="45"/>
      <c r="C21" s="46"/>
      <c r="D21" s="46"/>
      <c r="E21" s="39" t="s">
        <v>941</v>
      </c>
      <c r="F21" s="46"/>
      <c r="G21" s="46"/>
      <c r="H21" s="46"/>
      <c r="I21" s="46"/>
      <c r="J21" s="48"/>
    </row>
    <row r="22" ht="30">
      <c r="A22" s="37" t="s">
        <v>240</v>
      </c>
      <c r="B22" s="37">
        <v>4</v>
      </c>
      <c r="C22" s="38" t="s">
        <v>2784</v>
      </c>
      <c r="D22" s="37" t="s">
        <v>2785</v>
      </c>
      <c r="E22" s="39" t="s">
        <v>2786</v>
      </c>
      <c r="F22" s="40" t="s">
        <v>939</v>
      </c>
      <c r="G22" s="41">
        <v>15.356</v>
      </c>
      <c r="H22" s="42">
        <v>0</v>
      </c>
      <c r="I22" s="43">
        <f>ROUND(G22*H22,P4)</f>
        <v>0</v>
      </c>
      <c r="J22" s="37"/>
      <c r="O22" s="44">
        <f>I22*0.21</f>
        <v>0</v>
      </c>
      <c r="P22">
        <v>3</v>
      </c>
    </row>
    <row r="23" ht="30">
      <c r="A23" s="37" t="s">
        <v>244</v>
      </c>
      <c r="B23" s="45"/>
      <c r="C23" s="46"/>
      <c r="D23" s="46"/>
      <c r="E23" s="39" t="s">
        <v>940</v>
      </c>
      <c r="F23" s="46"/>
      <c r="G23" s="46"/>
      <c r="H23" s="46"/>
      <c r="I23" s="46"/>
      <c r="J23" s="48"/>
    </row>
    <row r="24" ht="60">
      <c r="A24" s="37" t="s">
        <v>246</v>
      </c>
      <c r="B24" s="45"/>
      <c r="C24" s="46"/>
      <c r="D24" s="46"/>
      <c r="E24" s="49" t="s">
        <v>3206</v>
      </c>
      <c r="F24" s="46"/>
      <c r="G24" s="46"/>
      <c r="H24" s="46"/>
      <c r="I24" s="46"/>
      <c r="J24" s="48"/>
    </row>
    <row r="25" ht="225">
      <c r="A25" s="37" t="s">
        <v>248</v>
      </c>
      <c r="B25" s="45"/>
      <c r="C25" s="46"/>
      <c r="D25" s="46"/>
      <c r="E25" s="39" t="s">
        <v>941</v>
      </c>
      <c r="F25" s="46"/>
      <c r="G25" s="46"/>
      <c r="H25" s="46"/>
      <c r="I25" s="46"/>
      <c r="J25" s="48"/>
    </row>
    <row r="26" ht="45">
      <c r="A26" s="37" t="s">
        <v>240</v>
      </c>
      <c r="B26" s="37">
        <v>5</v>
      </c>
      <c r="C26" s="38" t="s">
        <v>945</v>
      </c>
      <c r="D26" s="37" t="s">
        <v>946</v>
      </c>
      <c r="E26" s="39" t="s">
        <v>947</v>
      </c>
      <c r="F26" s="40" t="s">
        <v>939</v>
      </c>
      <c r="G26" s="41">
        <v>1.1160000000000001</v>
      </c>
      <c r="H26" s="42">
        <v>0</v>
      </c>
      <c r="I26" s="43">
        <f>ROUND(G26*H26,P4)</f>
        <v>0</v>
      </c>
      <c r="J26" s="37"/>
      <c r="O26" s="44">
        <f>I26*0.21</f>
        <v>0</v>
      </c>
      <c r="P26">
        <v>3</v>
      </c>
    </row>
    <row r="27" ht="30">
      <c r="A27" s="37" t="s">
        <v>244</v>
      </c>
      <c r="B27" s="45"/>
      <c r="C27" s="46"/>
      <c r="D27" s="46"/>
      <c r="E27" s="39" t="s">
        <v>940</v>
      </c>
      <c r="F27" s="46"/>
      <c r="G27" s="46"/>
      <c r="H27" s="46"/>
      <c r="I27" s="46"/>
      <c r="J27" s="48"/>
    </row>
    <row r="28" ht="75">
      <c r="A28" s="37" t="s">
        <v>246</v>
      </c>
      <c r="B28" s="45"/>
      <c r="C28" s="46"/>
      <c r="D28" s="46"/>
      <c r="E28" s="49" t="s">
        <v>3207</v>
      </c>
      <c r="F28" s="46"/>
      <c r="G28" s="46"/>
      <c r="H28" s="46"/>
      <c r="I28" s="46"/>
      <c r="J28" s="48"/>
    </row>
    <row r="29" ht="225">
      <c r="A29" s="37" t="s">
        <v>248</v>
      </c>
      <c r="B29" s="45"/>
      <c r="C29" s="46"/>
      <c r="D29" s="46"/>
      <c r="E29" s="39" t="s">
        <v>941</v>
      </c>
      <c r="F29" s="46"/>
      <c r="G29" s="46"/>
      <c r="H29" s="46"/>
      <c r="I29" s="46"/>
      <c r="J29" s="48"/>
    </row>
    <row r="30">
      <c r="A30" s="31" t="s">
        <v>237</v>
      </c>
      <c r="B30" s="32"/>
      <c r="C30" s="33" t="s">
        <v>238</v>
      </c>
      <c r="D30" s="34"/>
      <c r="E30" s="31" t="s">
        <v>336</v>
      </c>
      <c r="F30" s="34"/>
      <c r="G30" s="34"/>
      <c r="H30" s="34"/>
      <c r="I30" s="35">
        <f>SUMIFS(I31:I62,A31:A62,"P")</f>
        <v>0</v>
      </c>
      <c r="J30" s="36"/>
    </row>
    <row r="31">
      <c r="A31" s="37" t="s">
        <v>240</v>
      </c>
      <c r="B31" s="37">
        <v>6</v>
      </c>
      <c r="C31" s="38" t="s">
        <v>954</v>
      </c>
      <c r="D31" s="37" t="s">
        <v>245</v>
      </c>
      <c r="E31" s="39" t="s">
        <v>955</v>
      </c>
      <c r="F31" s="40" t="s">
        <v>415</v>
      </c>
      <c r="G31" s="41">
        <v>520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3208</v>
      </c>
      <c r="F33" s="46"/>
      <c r="G33" s="46"/>
      <c r="H33" s="46"/>
      <c r="I33" s="46"/>
      <c r="J33" s="48"/>
    </row>
    <row r="34" ht="90">
      <c r="A34" s="37" t="s">
        <v>248</v>
      </c>
      <c r="B34" s="45"/>
      <c r="C34" s="46"/>
      <c r="D34" s="46"/>
      <c r="E34" s="39" t="s">
        <v>957</v>
      </c>
      <c r="F34" s="46"/>
      <c r="G34" s="46"/>
      <c r="H34" s="46"/>
      <c r="I34" s="46"/>
      <c r="J34" s="48"/>
    </row>
    <row r="35">
      <c r="A35" s="37" t="s">
        <v>240</v>
      </c>
      <c r="B35" s="37">
        <v>7</v>
      </c>
      <c r="C35" s="38" t="s">
        <v>2977</v>
      </c>
      <c r="D35" s="37" t="s">
        <v>245</v>
      </c>
      <c r="E35" s="39" t="s">
        <v>2978</v>
      </c>
      <c r="F35" s="40" t="s">
        <v>339</v>
      </c>
      <c r="G35" s="41">
        <v>78</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3209</v>
      </c>
      <c r="F37" s="46"/>
      <c r="G37" s="46"/>
      <c r="H37" s="46"/>
      <c r="I37" s="46"/>
      <c r="J37" s="48"/>
    </row>
    <row r="38" ht="75">
      <c r="A38" s="37" t="s">
        <v>248</v>
      </c>
      <c r="B38" s="45"/>
      <c r="C38" s="46"/>
      <c r="D38" s="46"/>
      <c r="E38" s="39" t="s">
        <v>2626</v>
      </c>
      <c r="F38" s="46"/>
      <c r="G38" s="46"/>
      <c r="H38" s="46"/>
      <c r="I38" s="46"/>
      <c r="J38" s="48"/>
    </row>
    <row r="39">
      <c r="A39" s="37" t="s">
        <v>240</v>
      </c>
      <c r="B39" s="37">
        <v>8</v>
      </c>
      <c r="C39" s="38" t="s">
        <v>1321</v>
      </c>
      <c r="D39" s="37" t="s">
        <v>245</v>
      </c>
      <c r="E39" s="39" t="s">
        <v>1322</v>
      </c>
      <c r="F39" s="40" t="s">
        <v>339</v>
      </c>
      <c r="G39" s="41">
        <v>78</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3210</v>
      </c>
      <c r="F41" s="46"/>
      <c r="G41" s="46"/>
      <c r="H41" s="46"/>
      <c r="I41" s="46"/>
      <c r="J41" s="48"/>
    </row>
    <row r="42" ht="405">
      <c r="A42" s="37" t="s">
        <v>248</v>
      </c>
      <c r="B42" s="45"/>
      <c r="C42" s="46"/>
      <c r="D42" s="46"/>
      <c r="E42" s="39" t="s">
        <v>1325</v>
      </c>
      <c r="F42" s="46"/>
      <c r="G42" s="46"/>
      <c r="H42" s="46"/>
      <c r="I42" s="46"/>
      <c r="J42" s="48"/>
    </row>
    <row r="43">
      <c r="A43" s="37" t="s">
        <v>240</v>
      </c>
      <c r="B43" s="37">
        <v>9</v>
      </c>
      <c r="C43" s="38" t="s">
        <v>337</v>
      </c>
      <c r="D43" s="37" t="s">
        <v>245</v>
      </c>
      <c r="E43" s="39" t="s">
        <v>338</v>
      </c>
      <c r="F43" s="40" t="s">
        <v>339</v>
      </c>
      <c r="G43" s="41">
        <v>285.83999999999997</v>
      </c>
      <c r="H43" s="42">
        <v>0</v>
      </c>
      <c r="I43" s="43">
        <f>ROUND(G43*H43,P4)</f>
        <v>0</v>
      </c>
      <c r="J43" s="37"/>
      <c r="O43" s="44">
        <f>I43*0.21</f>
        <v>0</v>
      </c>
      <c r="P43">
        <v>3</v>
      </c>
    </row>
    <row r="44">
      <c r="A44" s="37" t="s">
        <v>244</v>
      </c>
      <c r="B44" s="45"/>
      <c r="C44" s="46"/>
      <c r="D44" s="46"/>
      <c r="E44" s="47" t="s">
        <v>245</v>
      </c>
      <c r="F44" s="46"/>
      <c r="G44" s="46"/>
      <c r="H44" s="46"/>
      <c r="I44" s="46"/>
      <c r="J44" s="48"/>
    </row>
    <row r="45" ht="90">
      <c r="A45" s="37" t="s">
        <v>246</v>
      </c>
      <c r="B45" s="45"/>
      <c r="C45" s="46"/>
      <c r="D45" s="46"/>
      <c r="E45" s="49" t="s">
        <v>3211</v>
      </c>
      <c r="F45" s="46"/>
      <c r="G45" s="46"/>
      <c r="H45" s="46"/>
      <c r="I45" s="46"/>
      <c r="J45" s="48"/>
    </row>
    <row r="46" ht="409.5">
      <c r="A46" s="37" t="s">
        <v>248</v>
      </c>
      <c r="B46" s="45"/>
      <c r="C46" s="46"/>
      <c r="D46" s="46"/>
      <c r="E46" s="39" t="s">
        <v>340</v>
      </c>
      <c r="F46" s="46"/>
      <c r="G46" s="46"/>
      <c r="H46" s="46"/>
      <c r="I46" s="46"/>
      <c r="J46" s="48"/>
    </row>
    <row r="47">
      <c r="A47" s="37" t="s">
        <v>240</v>
      </c>
      <c r="B47" s="37">
        <v>10</v>
      </c>
      <c r="C47" s="38" t="s">
        <v>667</v>
      </c>
      <c r="D47" s="37" t="s">
        <v>245</v>
      </c>
      <c r="E47" s="39" t="s">
        <v>668</v>
      </c>
      <c r="F47" s="40" t="s">
        <v>339</v>
      </c>
      <c r="G47" s="41">
        <v>285.83999999999997</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3212</v>
      </c>
      <c r="F49" s="46"/>
      <c r="G49" s="46"/>
      <c r="H49" s="46"/>
      <c r="I49" s="46"/>
      <c r="J49" s="48"/>
    </row>
    <row r="50" ht="270">
      <c r="A50" s="37" t="s">
        <v>248</v>
      </c>
      <c r="B50" s="45"/>
      <c r="C50" s="46"/>
      <c r="D50" s="46"/>
      <c r="E50" s="39" t="s">
        <v>671</v>
      </c>
      <c r="F50" s="46"/>
      <c r="G50" s="46"/>
      <c r="H50" s="46"/>
      <c r="I50" s="46"/>
      <c r="J50" s="48"/>
    </row>
    <row r="51">
      <c r="A51" s="37" t="s">
        <v>240</v>
      </c>
      <c r="B51" s="37">
        <v>11</v>
      </c>
      <c r="C51" s="38" t="s">
        <v>2631</v>
      </c>
      <c r="D51" s="37" t="s">
        <v>245</v>
      </c>
      <c r="E51" s="39" t="s">
        <v>2632</v>
      </c>
      <c r="F51" s="40" t="s">
        <v>415</v>
      </c>
      <c r="G51" s="41">
        <v>520</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3213</v>
      </c>
      <c r="F53" s="46"/>
      <c r="G53" s="46"/>
      <c r="H53" s="46"/>
      <c r="I53" s="46"/>
      <c r="J53" s="48"/>
    </row>
    <row r="54" ht="75">
      <c r="A54" s="37" t="s">
        <v>248</v>
      </c>
      <c r="B54" s="45"/>
      <c r="C54" s="46"/>
      <c r="D54" s="46"/>
      <c r="E54" s="39" t="s">
        <v>2424</v>
      </c>
      <c r="F54" s="46"/>
      <c r="G54" s="46"/>
      <c r="H54" s="46"/>
      <c r="I54" s="46"/>
      <c r="J54" s="48"/>
    </row>
    <row r="55">
      <c r="A55" s="37" t="s">
        <v>240</v>
      </c>
      <c r="B55" s="37">
        <v>12</v>
      </c>
      <c r="C55" s="38" t="s">
        <v>2425</v>
      </c>
      <c r="D55" s="37" t="s">
        <v>245</v>
      </c>
      <c r="E55" s="39" t="s">
        <v>2426</v>
      </c>
      <c r="F55" s="40" t="s">
        <v>415</v>
      </c>
      <c r="G55" s="41">
        <v>520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3214</v>
      </c>
      <c r="F57" s="46"/>
      <c r="G57" s="46"/>
      <c r="H57" s="46"/>
      <c r="I57" s="46"/>
      <c r="J57" s="48"/>
    </row>
    <row r="58" ht="75">
      <c r="A58" s="37" t="s">
        <v>248</v>
      </c>
      <c r="B58" s="45"/>
      <c r="C58" s="46"/>
      <c r="D58" s="46"/>
      <c r="E58" s="39" t="s">
        <v>2428</v>
      </c>
      <c r="F58" s="46"/>
      <c r="G58" s="46"/>
      <c r="H58" s="46"/>
      <c r="I58" s="46"/>
      <c r="J58" s="48"/>
    </row>
    <row r="59">
      <c r="A59" s="37" t="s">
        <v>240</v>
      </c>
      <c r="B59" s="37">
        <v>13</v>
      </c>
      <c r="C59" s="38" t="s">
        <v>2988</v>
      </c>
      <c r="D59" s="37" t="s">
        <v>245</v>
      </c>
      <c r="E59" s="39" t="s">
        <v>2989</v>
      </c>
      <c r="F59" s="40" t="s">
        <v>415</v>
      </c>
      <c r="G59" s="41">
        <v>520</v>
      </c>
      <c r="H59" s="42">
        <v>0</v>
      </c>
      <c r="I59" s="43">
        <f>ROUND(G59*H59,P4)</f>
        <v>0</v>
      </c>
      <c r="J59" s="37"/>
      <c r="O59" s="44">
        <f>I59*0.21</f>
        <v>0</v>
      </c>
      <c r="P59">
        <v>3</v>
      </c>
    </row>
    <row r="60">
      <c r="A60" s="37" t="s">
        <v>244</v>
      </c>
      <c r="B60" s="45"/>
      <c r="C60" s="46"/>
      <c r="D60" s="46"/>
      <c r="E60" s="47" t="s">
        <v>245</v>
      </c>
      <c r="F60" s="46"/>
      <c r="G60" s="46"/>
      <c r="H60" s="46"/>
      <c r="I60" s="46"/>
      <c r="J60" s="48"/>
    </row>
    <row r="61" ht="60">
      <c r="A61" s="37" t="s">
        <v>246</v>
      </c>
      <c r="B61" s="45"/>
      <c r="C61" s="46"/>
      <c r="D61" s="46"/>
      <c r="E61" s="49" t="s">
        <v>3215</v>
      </c>
      <c r="F61" s="46"/>
      <c r="G61" s="46"/>
      <c r="H61" s="46"/>
      <c r="I61" s="46"/>
      <c r="J61" s="48"/>
    </row>
    <row r="62" ht="90">
      <c r="A62" s="37" t="s">
        <v>248</v>
      </c>
      <c r="B62" s="45"/>
      <c r="C62" s="46"/>
      <c r="D62" s="46"/>
      <c r="E62" s="39" t="s">
        <v>2991</v>
      </c>
      <c r="F62" s="46"/>
      <c r="G62" s="46"/>
      <c r="H62" s="46"/>
      <c r="I62" s="46"/>
      <c r="J62" s="48"/>
    </row>
    <row r="63">
      <c r="A63" s="31" t="s">
        <v>237</v>
      </c>
      <c r="B63" s="32"/>
      <c r="C63" s="33" t="s">
        <v>320</v>
      </c>
      <c r="D63" s="34"/>
      <c r="E63" s="31" t="s">
        <v>2433</v>
      </c>
      <c r="F63" s="34"/>
      <c r="G63" s="34"/>
      <c r="H63" s="34"/>
      <c r="I63" s="35">
        <f>SUMIFS(I64:I115,A64:A115,"P")</f>
        <v>0</v>
      </c>
      <c r="J63" s="36"/>
    </row>
    <row r="64">
      <c r="A64" s="37" t="s">
        <v>240</v>
      </c>
      <c r="B64" s="37">
        <v>14</v>
      </c>
      <c r="C64" s="38" t="s">
        <v>2800</v>
      </c>
      <c r="D64" s="37" t="s">
        <v>245</v>
      </c>
      <c r="E64" s="39" t="s">
        <v>2801</v>
      </c>
      <c r="F64" s="40" t="s">
        <v>339</v>
      </c>
      <c r="G64" s="41">
        <v>4.3200000000000003</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3216</v>
      </c>
      <c r="F66" s="46"/>
      <c r="G66" s="46"/>
      <c r="H66" s="46"/>
      <c r="I66" s="46"/>
      <c r="J66" s="48"/>
    </row>
    <row r="67" ht="105">
      <c r="A67" s="37" t="s">
        <v>248</v>
      </c>
      <c r="B67" s="45"/>
      <c r="C67" s="46"/>
      <c r="D67" s="46"/>
      <c r="E67" s="39" t="s">
        <v>2803</v>
      </c>
      <c r="F67" s="46"/>
      <c r="G67" s="46"/>
      <c r="H67" s="46"/>
      <c r="I67" s="46"/>
      <c r="J67" s="48"/>
    </row>
    <row r="68">
      <c r="A68" s="37" t="s">
        <v>240</v>
      </c>
      <c r="B68" s="37">
        <v>15</v>
      </c>
      <c r="C68" s="38" t="s">
        <v>3217</v>
      </c>
      <c r="D68" s="37" t="s">
        <v>245</v>
      </c>
      <c r="E68" s="39" t="s">
        <v>3218</v>
      </c>
      <c r="F68" s="40" t="s">
        <v>1326</v>
      </c>
      <c r="G68" s="41">
        <v>27</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3219</v>
      </c>
      <c r="F70" s="46"/>
      <c r="G70" s="46"/>
      <c r="H70" s="46"/>
      <c r="I70" s="46"/>
      <c r="J70" s="48"/>
    </row>
    <row r="71" ht="225">
      <c r="A71" s="37" t="s">
        <v>248</v>
      </c>
      <c r="B71" s="45"/>
      <c r="C71" s="46"/>
      <c r="D71" s="46"/>
      <c r="E71" s="39" t="s">
        <v>2055</v>
      </c>
      <c r="F71" s="46"/>
      <c r="G71" s="46"/>
      <c r="H71" s="46"/>
      <c r="I71" s="46"/>
      <c r="J71" s="48"/>
    </row>
    <row r="72">
      <c r="A72" s="37" t="s">
        <v>240</v>
      </c>
      <c r="B72" s="37">
        <v>16</v>
      </c>
      <c r="C72" s="38" t="s">
        <v>2437</v>
      </c>
      <c r="D72" s="37" t="s">
        <v>245</v>
      </c>
      <c r="E72" s="39" t="s">
        <v>2438</v>
      </c>
      <c r="F72" s="40" t="s">
        <v>939</v>
      </c>
      <c r="G72" s="41">
        <v>7.944</v>
      </c>
      <c r="H72" s="42">
        <v>0</v>
      </c>
      <c r="I72" s="43">
        <f>ROUND(G72*H72,P4)</f>
        <v>0</v>
      </c>
      <c r="J72" s="37"/>
      <c r="O72" s="44">
        <f>I72*0.21</f>
        <v>0</v>
      </c>
      <c r="P72">
        <v>3</v>
      </c>
    </row>
    <row r="73">
      <c r="A73" s="37" t="s">
        <v>244</v>
      </c>
      <c r="B73" s="45"/>
      <c r="C73" s="46"/>
      <c r="D73" s="46"/>
      <c r="E73" s="47" t="s">
        <v>245</v>
      </c>
      <c r="F73" s="46"/>
      <c r="G73" s="46"/>
      <c r="H73" s="46"/>
      <c r="I73" s="46"/>
      <c r="J73" s="48"/>
    </row>
    <row r="74" ht="105">
      <c r="A74" s="37" t="s">
        <v>246</v>
      </c>
      <c r="B74" s="45"/>
      <c r="C74" s="46"/>
      <c r="D74" s="46"/>
      <c r="E74" s="49" t="s">
        <v>3220</v>
      </c>
      <c r="F74" s="46"/>
      <c r="G74" s="46"/>
      <c r="H74" s="46"/>
      <c r="I74" s="46"/>
      <c r="J74" s="48"/>
    </row>
    <row r="75" ht="120">
      <c r="A75" s="37" t="s">
        <v>248</v>
      </c>
      <c r="B75" s="45"/>
      <c r="C75" s="46"/>
      <c r="D75" s="46"/>
      <c r="E75" s="39" t="s">
        <v>2440</v>
      </c>
      <c r="F75" s="46"/>
      <c r="G75" s="46"/>
      <c r="H75" s="46"/>
      <c r="I75" s="46"/>
      <c r="J75" s="48"/>
    </row>
    <row r="76">
      <c r="A76" s="37" t="s">
        <v>240</v>
      </c>
      <c r="B76" s="37">
        <v>17</v>
      </c>
      <c r="C76" s="38" t="s">
        <v>2441</v>
      </c>
      <c r="D76" s="37" t="s">
        <v>245</v>
      </c>
      <c r="E76" s="39" t="s">
        <v>2442</v>
      </c>
      <c r="F76" s="40" t="s">
        <v>415</v>
      </c>
      <c r="G76" s="41">
        <v>62</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3221</v>
      </c>
      <c r="F78" s="46"/>
      <c r="G78" s="46"/>
      <c r="H78" s="46"/>
      <c r="I78" s="46"/>
      <c r="J78" s="48"/>
    </row>
    <row r="79" ht="90">
      <c r="A79" s="37" t="s">
        <v>248</v>
      </c>
      <c r="B79" s="45"/>
      <c r="C79" s="46"/>
      <c r="D79" s="46"/>
      <c r="E79" s="39" t="s">
        <v>2444</v>
      </c>
      <c r="F79" s="46"/>
      <c r="G79" s="46"/>
      <c r="H79" s="46"/>
      <c r="I79" s="46"/>
      <c r="J79" s="48"/>
    </row>
    <row r="80">
      <c r="A80" s="37" t="s">
        <v>240</v>
      </c>
      <c r="B80" s="37">
        <v>18</v>
      </c>
      <c r="C80" s="38" t="s">
        <v>2809</v>
      </c>
      <c r="D80" s="37" t="s">
        <v>245</v>
      </c>
      <c r="E80" s="39" t="s">
        <v>2810</v>
      </c>
      <c r="F80" s="40" t="s">
        <v>243</v>
      </c>
      <c r="G80" s="41">
        <v>30</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3222</v>
      </c>
      <c r="F82" s="46"/>
      <c r="G82" s="46"/>
      <c r="H82" s="46"/>
      <c r="I82" s="46"/>
      <c r="J82" s="48"/>
    </row>
    <row r="83" ht="60">
      <c r="A83" s="37" t="s">
        <v>248</v>
      </c>
      <c r="B83" s="45"/>
      <c r="C83" s="46"/>
      <c r="D83" s="46"/>
      <c r="E83" s="39" t="s">
        <v>2812</v>
      </c>
      <c r="F83" s="46"/>
      <c r="G83" s="46"/>
      <c r="H83" s="46"/>
      <c r="I83" s="46"/>
      <c r="J83" s="48"/>
    </row>
    <row r="84">
      <c r="A84" s="37" t="s">
        <v>240</v>
      </c>
      <c r="B84" s="37">
        <v>19</v>
      </c>
      <c r="C84" s="38" t="s">
        <v>3000</v>
      </c>
      <c r="D84" s="37" t="s">
        <v>245</v>
      </c>
      <c r="E84" s="39" t="s">
        <v>3001</v>
      </c>
      <c r="F84" s="40" t="s">
        <v>415</v>
      </c>
      <c r="G84" s="41">
        <v>18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3223</v>
      </c>
      <c r="F86" s="46"/>
      <c r="G86" s="46"/>
      <c r="H86" s="46"/>
      <c r="I86" s="46"/>
      <c r="J86" s="48"/>
    </row>
    <row r="87" ht="390">
      <c r="A87" s="37" t="s">
        <v>248</v>
      </c>
      <c r="B87" s="45"/>
      <c r="C87" s="46"/>
      <c r="D87" s="46"/>
      <c r="E87" s="39" t="s">
        <v>3003</v>
      </c>
      <c r="F87" s="46"/>
      <c r="G87" s="46"/>
      <c r="H87" s="46"/>
      <c r="I87" s="46"/>
      <c r="J87" s="48"/>
    </row>
    <row r="88">
      <c r="A88" s="37" t="s">
        <v>240</v>
      </c>
      <c r="B88" s="37">
        <v>20</v>
      </c>
      <c r="C88" s="38" t="s">
        <v>2813</v>
      </c>
      <c r="D88" s="37" t="s">
        <v>245</v>
      </c>
      <c r="E88" s="39" t="s">
        <v>2814</v>
      </c>
      <c r="F88" s="40" t="s">
        <v>1326</v>
      </c>
      <c r="G88" s="41">
        <v>132</v>
      </c>
      <c r="H88" s="42">
        <v>0</v>
      </c>
      <c r="I88" s="43">
        <f>ROUND(G88*H88,P4)</f>
        <v>0</v>
      </c>
      <c r="J88" s="37"/>
      <c r="O88" s="44">
        <f>I88*0.21</f>
        <v>0</v>
      </c>
      <c r="P88">
        <v>3</v>
      </c>
    </row>
    <row r="89">
      <c r="A89" s="37" t="s">
        <v>244</v>
      </c>
      <c r="B89" s="45"/>
      <c r="C89" s="46"/>
      <c r="D89" s="46"/>
      <c r="E89" s="47" t="s">
        <v>245</v>
      </c>
      <c r="F89" s="46"/>
      <c r="G89" s="46"/>
      <c r="H89" s="46"/>
      <c r="I89" s="46"/>
      <c r="J89" s="48"/>
    </row>
    <row r="90" ht="45">
      <c r="A90" s="37" t="s">
        <v>246</v>
      </c>
      <c r="B90" s="45"/>
      <c r="C90" s="46"/>
      <c r="D90" s="46"/>
      <c r="E90" s="49" t="s">
        <v>3224</v>
      </c>
      <c r="F90" s="46"/>
      <c r="G90" s="46"/>
      <c r="H90" s="46"/>
      <c r="I90" s="46"/>
      <c r="J90" s="48"/>
    </row>
    <row r="91" ht="105">
      <c r="A91" s="37" t="s">
        <v>248</v>
      </c>
      <c r="B91" s="45"/>
      <c r="C91" s="46"/>
      <c r="D91" s="46"/>
      <c r="E91" s="39" t="s">
        <v>2063</v>
      </c>
      <c r="F91" s="46"/>
      <c r="G91" s="46"/>
      <c r="H91" s="46"/>
      <c r="I91" s="46"/>
      <c r="J91" s="48"/>
    </row>
    <row r="92">
      <c r="A92" s="37" t="s">
        <v>240</v>
      </c>
      <c r="B92" s="37">
        <v>21</v>
      </c>
      <c r="C92" s="38" t="s">
        <v>3004</v>
      </c>
      <c r="D92" s="37" t="s">
        <v>245</v>
      </c>
      <c r="E92" s="39" t="s">
        <v>3005</v>
      </c>
      <c r="F92" s="40" t="s">
        <v>1326</v>
      </c>
      <c r="G92" s="41">
        <v>191</v>
      </c>
      <c r="H92" s="42">
        <v>0</v>
      </c>
      <c r="I92" s="43">
        <f>ROUND(G92*H92,P4)</f>
        <v>0</v>
      </c>
      <c r="J92" s="37"/>
      <c r="O92" s="44">
        <f>I92*0.21</f>
        <v>0</v>
      </c>
      <c r="P92">
        <v>3</v>
      </c>
    </row>
    <row r="93">
      <c r="A93" s="37" t="s">
        <v>244</v>
      </c>
      <c r="B93" s="45"/>
      <c r="C93" s="46"/>
      <c r="D93" s="46"/>
      <c r="E93" s="47" t="s">
        <v>245</v>
      </c>
      <c r="F93" s="46"/>
      <c r="G93" s="46"/>
      <c r="H93" s="46"/>
      <c r="I93" s="46"/>
      <c r="J93" s="48"/>
    </row>
    <row r="94" ht="45">
      <c r="A94" s="37" t="s">
        <v>246</v>
      </c>
      <c r="B94" s="45"/>
      <c r="C94" s="46"/>
      <c r="D94" s="46"/>
      <c r="E94" s="49" t="s">
        <v>3225</v>
      </c>
      <c r="F94" s="46"/>
      <c r="G94" s="46"/>
      <c r="H94" s="46"/>
      <c r="I94" s="46"/>
      <c r="J94" s="48"/>
    </row>
    <row r="95" ht="105">
      <c r="A95" s="37" t="s">
        <v>248</v>
      </c>
      <c r="B95" s="45"/>
      <c r="C95" s="46"/>
      <c r="D95" s="46"/>
      <c r="E95" s="39" t="s">
        <v>2063</v>
      </c>
      <c r="F95" s="46"/>
      <c r="G95" s="46"/>
      <c r="H95" s="46"/>
      <c r="I95" s="46"/>
      <c r="J95" s="48"/>
    </row>
    <row r="96">
      <c r="A96" s="37" t="s">
        <v>240</v>
      </c>
      <c r="B96" s="37">
        <v>22</v>
      </c>
      <c r="C96" s="38" t="s">
        <v>2816</v>
      </c>
      <c r="D96" s="37" t="s">
        <v>245</v>
      </c>
      <c r="E96" s="39" t="s">
        <v>2817</v>
      </c>
      <c r="F96" s="40" t="s">
        <v>1326</v>
      </c>
      <c r="G96" s="41">
        <v>75.799999999999997</v>
      </c>
      <c r="H96" s="42">
        <v>0</v>
      </c>
      <c r="I96" s="43">
        <f>ROUND(G96*H96,P4)</f>
        <v>0</v>
      </c>
      <c r="J96" s="37"/>
      <c r="O96" s="44">
        <f>I96*0.21</f>
        <v>0</v>
      </c>
      <c r="P96">
        <v>3</v>
      </c>
    </row>
    <row r="97">
      <c r="A97" s="37" t="s">
        <v>244</v>
      </c>
      <c r="B97" s="45"/>
      <c r="C97" s="46"/>
      <c r="D97" s="46"/>
      <c r="E97" s="47" t="s">
        <v>245</v>
      </c>
      <c r="F97" s="46"/>
      <c r="G97" s="46"/>
      <c r="H97" s="46"/>
      <c r="I97" s="46"/>
      <c r="J97" s="48"/>
    </row>
    <row r="98" ht="30">
      <c r="A98" s="37" t="s">
        <v>246</v>
      </c>
      <c r="B98" s="45"/>
      <c r="C98" s="46"/>
      <c r="D98" s="46"/>
      <c r="E98" s="49" t="s">
        <v>3226</v>
      </c>
      <c r="F98" s="46"/>
      <c r="G98" s="46"/>
      <c r="H98" s="46"/>
      <c r="I98" s="46"/>
      <c r="J98" s="48"/>
    </row>
    <row r="99" ht="255">
      <c r="A99" s="37" t="s">
        <v>248</v>
      </c>
      <c r="B99" s="45"/>
      <c r="C99" s="46"/>
      <c r="D99" s="46"/>
      <c r="E99" s="39" t="s">
        <v>2819</v>
      </c>
      <c r="F99" s="46"/>
      <c r="G99" s="46"/>
      <c r="H99" s="46"/>
      <c r="I99" s="46"/>
      <c r="J99" s="48"/>
    </row>
    <row r="100">
      <c r="A100" s="37" t="s">
        <v>240</v>
      </c>
      <c r="B100" s="37">
        <v>23</v>
      </c>
      <c r="C100" s="38" t="s">
        <v>2820</v>
      </c>
      <c r="D100" s="37" t="s">
        <v>245</v>
      </c>
      <c r="E100" s="39" t="s">
        <v>2821</v>
      </c>
      <c r="F100" s="40" t="s">
        <v>339</v>
      </c>
      <c r="G100" s="41">
        <v>3.6000000000000001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45">
      <c r="A102" s="37" t="s">
        <v>246</v>
      </c>
      <c r="B102" s="45"/>
      <c r="C102" s="46"/>
      <c r="D102" s="46"/>
      <c r="E102" s="49" t="s">
        <v>3227</v>
      </c>
      <c r="F102" s="46"/>
      <c r="G102" s="46"/>
      <c r="H102" s="46"/>
      <c r="I102" s="46"/>
      <c r="J102" s="48"/>
    </row>
    <row r="103" ht="135">
      <c r="A103" s="37" t="s">
        <v>248</v>
      </c>
      <c r="B103" s="45"/>
      <c r="C103" s="46"/>
      <c r="D103" s="46"/>
      <c r="E103" s="39" t="s">
        <v>2177</v>
      </c>
      <c r="F103" s="46"/>
      <c r="G103" s="46"/>
      <c r="H103" s="46"/>
      <c r="I103" s="46"/>
      <c r="J103" s="48"/>
    </row>
    <row r="104">
      <c r="A104" s="37" t="s">
        <v>240</v>
      </c>
      <c r="B104" s="37">
        <v>24</v>
      </c>
      <c r="C104" s="38" t="s">
        <v>2174</v>
      </c>
      <c r="D104" s="37" t="s">
        <v>245</v>
      </c>
      <c r="E104" s="39" t="s">
        <v>2175</v>
      </c>
      <c r="F104" s="40" t="s">
        <v>339</v>
      </c>
      <c r="G104" s="41">
        <v>26.399999999999999</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30">
      <c r="A106" s="37" t="s">
        <v>246</v>
      </c>
      <c r="B106" s="45"/>
      <c r="C106" s="46"/>
      <c r="D106" s="46"/>
      <c r="E106" s="49" t="s">
        <v>3228</v>
      </c>
      <c r="F106" s="46"/>
      <c r="G106" s="46"/>
      <c r="H106" s="46"/>
      <c r="I106" s="46"/>
      <c r="J106" s="48"/>
    </row>
    <row r="107" ht="135">
      <c r="A107" s="37" t="s">
        <v>248</v>
      </c>
      <c r="B107" s="45"/>
      <c r="C107" s="46"/>
      <c r="D107" s="46"/>
      <c r="E107" s="39" t="s">
        <v>2177</v>
      </c>
      <c r="F107" s="46"/>
      <c r="G107" s="46"/>
      <c r="H107" s="46"/>
      <c r="I107" s="46"/>
      <c r="J107" s="48"/>
    </row>
    <row r="108">
      <c r="A108" s="37" t="s">
        <v>240</v>
      </c>
      <c r="B108" s="37">
        <v>25</v>
      </c>
      <c r="C108" s="38" t="s">
        <v>2081</v>
      </c>
      <c r="D108" s="37" t="s">
        <v>245</v>
      </c>
      <c r="E108" s="39" t="s">
        <v>2082</v>
      </c>
      <c r="F108" s="40" t="s">
        <v>243</v>
      </c>
      <c r="G108" s="41">
        <v>39</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45">
      <c r="A110" s="37" t="s">
        <v>246</v>
      </c>
      <c r="B110" s="45"/>
      <c r="C110" s="46"/>
      <c r="D110" s="46"/>
      <c r="E110" s="49" t="s">
        <v>3229</v>
      </c>
      <c r="F110" s="46"/>
      <c r="G110" s="46"/>
      <c r="H110" s="46"/>
      <c r="I110" s="46"/>
      <c r="J110" s="48"/>
    </row>
    <row r="111" ht="75">
      <c r="A111" s="37" t="s">
        <v>248</v>
      </c>
      <c r="B111" s="45"/>
      <c r="C111" s="46"/>
      <c r="D111" s="46"/>
      <c r="E111" s="39" t="s">
        <v>2084</v>
      </c>
      <c r="F111" s="46"/>
      <c r="G111" s="46"/>
      <c r="H111" s="46"/>
      <c r="I111" s="46"/>
      <c r="J111" s="48"/>
    </row>
    <row r="112" ht="30">
      <c r="A112" s="37" t="s">
        <v>240</v>
      </c>
      <c r="B112" s="37">
        <v>26</v>
      </c>
      <c r="C112" s="38" t="s">
        <v>2085</v>
      </c>
      <c r="D112" s="37" t="s">
        <v>245</v>
      </c>
      <c r="E112" s="39" t="s">
        <v>2086</v>
      </c>
      <c r="F112" s="40" t="s">
        <v>243</v>
      </c>
      <c r="G112" s="41">
        <v>144</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30">
      <c r="A114" s="37" t="s">
        <v>246</v>
      </c>
      <c r="B114" s="45"/>
      <c r="C114" s="46"/>
      <c r="D114" s="46"/>
      <c r="E114" s="49" t="s">
        <v>3230</v>
      </c>
      <c r="F114" s="46"/>
      <c r="G114" s="46"/>
      <c r="H114" s="46"/>
      <c r="I114" s="46"/>
      <c r="J114" s="48"/>
    </row>
    <row r="115" ht="120">
      <c r="A115" s="37" t="s">
        <v>248</v>
      </c>
      <c r="B115" s="45"/>
      <c r="C115" s="46"/>
      <c r="D115" s="46"/>
      <c r="E115" s="39" t="s">
        <v>2088</v>
      </c>
      <c r="F115" s="46"/>
      <c r="G115" s="46"/>
      <c r="H115" s="46"/>
      <c r="I115" s="46"/>
      <c r="J115" s="48"/>
    </row>
    <row r="116">
      <c r="A116" s="31" t="s">
        <v>237</v>
      </c>
      <c r="B116" s="32"/>
      <c r="C116" s="33" t="s">
        <v>402</v>
      </c>
      <c r="D116" s="34"/>
      <c r="E116" s="31" t="s">
        <v>2645</v>
      </c>
      <c r="F116" s="34"/>
      <c r="G116" s="34"/>
      <c r="H116" s="34"/>
      <c r="I116" s="35">
        <f>SUMIFS(I117:I132,A117:A132,"P")</f>
        <v>0</v>
      </c>
      <c r="J116" s="36"/>
    </row>
    <row r="117">
      <c r="A117" s="37" t="s">
        <v>240</v>
      </c>
      <c r="B117" s="37">
        <v>27</v>
      </c>
      <c r="C117" s="38" t="s">
        <v>2830</v>
      </c>
      <c r="D117" s="37" t="s">
        <v>245</v>
      </c>
      <c r="E117" s="39" t="s">
        <v>2831</v>
      </c>
      <c r="F117" s="40" t="s">
        <v>339</v>
      </c>
      <c r="G117" s="41">
        <v>4.6399999999999997</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60">
      <c r="A119" s="37" t="s">
        <v>246</v>
      </c>
      <c r="B119" s="45"/>
      <c r="C119" s="46"/>
      <c r="D119" s="46"/>
      <c r="E119" s="49" t="s">
        <v>3231</v>
      </c>
      <c r="F119" s="46"/>
      <c r="G119" s="46"/>
      <c r="H119" s="46"/>
      <c r="I119" s="46"/>
      <c r="J119" s="48"/>
    </row>
    <row r="120" ht="409.5">
      <c r="A120" s="37" t="s">
        <v>248</v>
      </c>
      <c r="B120" s="45"/>
      <c r="C120" s="46"/>
      <c r="D120" s="46"/>
      <c r="E120" s="39" t="s">
        <v>1835</v>
      </c>
      <c r="F120" s="46"/>
      <c r="G120" s="46"/>
      <c r="H120" s="46"/>
      <c r="I120" s="46"/>
      <c r="J120" s="48"/>
    </row>
    <row r="121">
      <c r="A121" s="37" t="s">
        <v>240</v>
      </c>
      <c r="B121" s="37">
        <v>28</v>
      </c>
      <c r="C121" s="38" t="s">
        <v>2833</v>
      </c>
      <c r="D121" s="37" t="s">
        <v>245</v>
      </c>
      <c r="E121" s="39" t="s">
        <v>2834</v>
      </c>
      <c r="F121" s="40" t="s">
        <v>939</v>
      </c>
      <c r="G121" s="41">
        <v>0.58599999999999997</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60">
      <c r="A123" s="37" t="s">
        <v>246</v>
      </c>
      <c r="B123" s="45"/>
      <c r="C123" s="46"/>
      <c r="D123" s="46"/>
      <c r="E123" s="49" t="s">
        <v>3232</v>
      </c>
      <c r="F123" s="46"/>
      <c r="G123" s="46"/>
      <c r="H123" s="46"/>
      <c r="I123" s="46"/>
      <c r="J123" s="48"/>
    </row>
    <row r="124" ht="375">
      <c r="A124" s="37" t="s">
        <v>248</v>
      </c>
      <c r="B124" s="45"/>
      <c r="C124" s="46"/>
      <c r="D124" s="46"/>
      <c r="E124" s="39" t="s">
        <v>2836</v>
      </c>
      <c r="F124" s="46"/>
      <c r="G124" s="46"/>
      <c r="H124" s="46"/>
      <c r="I124" s="46"/>
      <c r="J124" s="48"/>
    </row>
    <row r="125">
      <c r="A125" s="37" t="s">
        <v>240</v>
      </c>
      <c r="B125" s="37">
        <v>29</v>
      </c>
      <c r="C125" s="38" t="s">
        <v>3158</v>
      </c>
      <c r="D125" s="37" t="s">
        <v>245</v>
      </c>
      <c r="E125" s="39" t="s">
        <v>3159</v>
      </c>
      <c r="F125" s="40" t="s">
        <v>339</v>
      </c>
      <c r="G125" s="41">
        <v>8.952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75">
      <c r="A127" s="37" t="s">
        <v>246</v>
      </c>
      <c r="B127" s="45"/>
      <c r="C127" s="46"/>
      <c r="D127" s="46"/>
      <c r="E127" s="49" t="s">
        <v>3233</v>
      </c>
      <c r="F127" s="46"/>
      <c r="G127" s="46"/>
      <c r="H127" s="46"/>
      <c r="I127" s="46"/>
      <c r="J127" s="48"/>
    </row>
    <row r="128" ht="345">
      <c r="A128" s="37" t="s">
        <v>248</v>
      </c>
      <c r="B128" s="45"/>
      <c r="C128" s="46"/>
      <c r="D128" s="46"/>
      <c r="E128" s="39" t="s">
        <v>2117</v>
      </c>
      <c r="F128" s="46"/>
      <c r="G128" s="46"/>
      <c r="H128" s="46"/>
      <c r="I128" s="46"/>
      <c r="J128" s="48"/>
    </row>
    <row r="129">
      <c r="A129" s="37" t="s">
        <v>240</v>
      </c>
      <c r="B129" s="37">
        <v>30</v>
      </c>
      <c r="C129" s="38" t="s">
        <v>2843</v>
      </c>
      <c r="D129" s="37" t="s">
        <v>245</v>
      </c>
      <c r="E129" s="39" t="s">
        <v>2844</v>
      </c>
      <c r="F129" s="40" t="s">
        <v>2845</v>
      </c>
      <c r="G129" s="41">
        <v>814.74000000000001</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105">
      <c r="A131" s="37" t="s">
        <v>246</v>
      </c>
      <c r="B131" s="45"/>
      <c r="C131" s="46"/>
      <c r="D131" s="46"/>
      <c r="E131" s="49" t="s">
        <v>3234</v>
      </c>
      <c r="F131" s="46"/>
      <c r="G131" s="46"/>
      <c r="H131" s="46"/>
      <c r="I131" s="46"/>
      <c r="J131" s="48"/>
    </row>
    <row r="132" ht="409.5">
      <c r="A132" s="37" t="s">
        <v>248</v>
      </c>
      <c r="B132" s="45"/>
      <c r="C132" s="46"/>
      <c r="D132" s="46"/>
      <c r="E132" s="39" t="s">
        <v>2847</v>
      </c>
      <c r="F132" s="46"/>
      <c r="G132" s="46"/>
      <c r="H132" s="46"/>
      <c r="I132" s="46"/>
      <c r="J132" s="48"/>
    </row>
    <row r="133">
      <c r="A133" s="31" t="s">
        <v>237</v>
      </c>
      <c r="B133" s="32"/>
      <c r="C133" s="33" t="s">
        <v>926</v>
      </c>
      <c r="D133" s="34"/>
      <c r="E133" s="31" t="s">
        <v>2120</v>
      </c>
      <c r="F133" s="34"/>
      <c r="G133" s="34"/>
      <c r="H133" s="34"/>
      <c r="I133" s="35">
        <f>SUMIFS(I134:I165,A134:A165,"P")</f>
        <v>0</v>
      </c>
      <c r="J133" s="36"/>
    </row>
    <row r="134">
      <c r="A134" s="37" t="s">
        <v>240</v>
      </c>
      <c r="B134" s="37">
        <v>31</v>
      </c>
      <c r="C134" s="38" t="s">
        <v>3235</v>
      </c>
      <c r="D134" s="37" t="s">
        <v>245</v>
      </c>
      <c r="E134" s="39" t="s">
        <v>3236</v>
      </c>
      <c r="F134" s="40" t="s">
        <v>339</v>
      </c>
      <c r="G134" s="41">
        <v>40.359999999999999</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60">
      <c r="A136" s="37" t="s">
        <v>246</v>
      </c>
      <c r="B136" s="45"/>
      <c r="C136" s="46"/>
      <c r="D136" s="46"/>
      <c r="E136" s="49" t="s">
        <v>3237</v>
      </c>
      <c r="F136" s="46"/>
      <c r="G136" s="46"/>
      <c r="H136" s="46"/>
      <c r="I136" s="46"/>
      <c r="J136" s="48"/>
    </row>
    <row r="137" ht="409.5">
      <c r="A137" s="37" t="s">
        <v>248</v>
      </c>
      <c r="B137" s="45"/>
      <c r="C137" s="46"/>
      <c r="D137" s="46"/>
      <c r="E137" s="39" t="s">
        <v>1835</v>
      </c>
      <c r="F137" s="46"/>
      <c r="G137" s="46"/>
      <c r="H137" s="46"/>
      <c r="I137" s="46"/>
      <c r="J137" s="48"/>
    </row>
    <row r="138">
      <c r="A138" s="37" t="s">
        <v>240</v>
      </c>
      <c r="B138" s="37">
        <v>32</v>
      </c>
      <c r="C138" s="38" t="s">
        <v>3238</v>
      </c>
      <c r="D138" s="37" t="s">
        <v>245</v>
      </c>
      <c r="E138" s="39" t="s">
        <v>3239</v>
      </c>
      <c r="F138" s="40" t="s">
        <v>939</v>
      </c>
      <c r="G138" s="41">
        <v>6.024</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45">
      <c r="A140" s="37" t="s">
        <v>246</v>
      </c>
      <c r="B140" s="45"/>
      <c r="C140" s="46"/>
      <c r="D140" s="46"/>
      <c r="E140" s="49" t="s">
        <v>3240</v>
      </c>
      <c r="F140" s="46"/>
      <c r="G140" s="46"/>
      <c r="H140" s="46"/>
      <c r="I140" s="46"/>
      <c r="J140" s="48"/>
    </row>
    <row r="141" ht="375">
      <c r="A141" s="37" t="s">
        <v>248</v>
      </c>
      <c r="B141" s="45"/>
      <c r="C141" s="46"/>
      <c r="D141" s="46"/>
      <c r="E141" s="39" t="s">
        <v>2836</v>
      </c>
      <c r="F141" s="46"/>
      <c r="G141" s="46"/>
      <c r="H141" s="46"/>
      <c r="I141" s="46"/>
      <c r="J141" s="48"/>
    </row>
    <row r="142">
      <c r="A142" s="37" t="s">
        <v>240</v>
      </c>
      <c r="B142" s="37">
        <v>33</v>
      </c>
      <c r="C142" s="38" t="s">
        <v>2449</v>
      </c>
      <c r="D142" s="37" t="s">
        <v>245</v>
      </c>
      <c r="E142" s="39" t="s">
        <v>2450</v>
      </c>
      <c r="F142" s="40" t="s">
        <v>339</v>
      </c>
      <c r="G142" s="41">
        <v>26.213999999999999</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60">
      <c r="A144" s="37" t="s">
        <v>246</v>
      </c>
      <c r="B144" s="45"/>
      <c r="C144" s="46"/>
      <c r="D144" s="46"/>
      <c r="E144" s="49" t="s">
        <v>3241</v>
      </c>
      <c r="F144" s="46"/>
      <c r="G144" s="46"/>
      <c r="H144" s="46"/>
      <c r="I144" s="46"/>
      <c r="J144" s="48"/>
    </row>
    <row r="145" ht="409.5">
      <c r="A145" s="37" t="s">
        <v>248</v>
      </c>
      <c r="B145" s="45"/>
      <c r="C145" s="46"/>
      <c r="D145" s="46"/>
      <c r="E145" s="39" t="s">
        <v>2076</v>
      </c>
      <c r="F145" s="46"/>
      <c r="G145" s="46"/>
      <c r="H145" s="46"/>
      <c r="I145" s="46"/>
      <c r="J145" s="48"/>
    </row>
    <row r="146">
      <c r="A146" s="37" t="s">
        <v>240</v>
      </c>
      <c r="B146" s="37">
        <v>34</v>
      </c>
      <c r="C146" s="38" t="s">
        <v>2849</v>
      </c>
      <c r="D146" s="37" t="s">
        <v>245</v>
      </c>
      <c r="E146" s="39" t="s">
        <v>2850</v>
      </c>
      <c r="F146" s="40" t="s">
        <v>339</v>
      </c>
      <c r="G146" s="41">
        <v>35.200000000000003</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75">
      <c r="A148" s="37" t="s">
        <v>246</v>
      </c>
      <c r="B148" s="45"/>
      <c r="C148" s="46"/>
      <c r="D148" s="46"/>
      <c r="E148" s="49" t="s">
        <v>3242</v>
      </c>
      <c r="F148" s="46"/>
      <c r="G148" s="46"/>
      <c r="H148" s="46"/>
      <c r="I148" s="46"/>
      <c r="J148" s="48"/>
    </row>
    <row r="149" ht="409.5">
      <c r="A149" s="37" t="s">
        <v>248</v>
      </c>
      <c r="B149" s="45"/>
      <c r="C149" s="46"/>
      <c r="D149" s="46"/>
      <c r="E149" s="39" t="s">
        <v>1835</v>
      </c>
      <c r="F149" s="46"/>
      <c r="G149" s="46"/>
      <c r="H149" s="46"/>
      <c r="I149" s="46"/>
      <c r="J149" s="48"/>
    </row>
    <row r="150">
      <c r="A150" s="37" t="s">
        <v>240</v>
      </c>
      <c r="B150" s="37">
        <v>35</v>
      </c>
      <c r="C150" s="38" t="s">
        <v>2852</v>
      </c>
      <c r="D150" s="37" t="s">
        <v>245</v>
      </c>
      <c r="E150" s="39" t="s">
        <v>2853</v>
      </c>
      <c r="F150" s="40" t="s">
        <v>339</v>
      </c>
      <c r="G150" s="41">
        <v>4.4000000000000004</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45">
      <c r="A152" s="37" t="s">
        <v>246</v>
      </c>
      <c r="B152" s="45"/>
      <c r="C152" s="46"/>
      <c r="D152" s="46"/>
      <c r="E152" s="49" t="s">
        <v>3243</v>
      </c>
      <c r="F152" s="46"/>
      <c r="G152" s="46"/>
      <c r="H152" s="46"/>
      <c r="I152" s="46"/>
      <c r="J152" s="48"/>
    </row>
    <row r="153" ht="409.5">
      <c r="A153" s="37" t="s">
        <v>248</v>
      </c>
      <c r="B153" s="45"/>
      <c r="C153" s="46"/>
      <c r="D153" s="46"/>
      <c r="E153" s="39" t="s">
        <v>1835</v>
      </c>
      <c r="F153" s="46"/>
      <c r="G153" s="46"/>
      <c r="H153" s="46"/>
      <c r="I153" s="46"/>
      <c r="J153" s="48"/>
    </row>
    <row r="154">
      <c r="A154" s="37" t="s">
        <v>240</v>
      </c>
      <c r="B154" s="37">
        <v>36</v>
      </c>
      <c r="C154" s="38" t="s">
        <v>2855</v>
      </c>
      <c r="D154" s="37" t="s">
        <v>245</v>
      </c>
      <c r="E154" s="39" t="s">
        <v>2856</v>
      </c>
      <c r="F154" s="40" t="s">
        <v>939</v>
      </c>
      <c r="G154" s="41">
        <v>2.1320000000000001</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60">
      <c r="A156" s="37" t="s">
        <v>246</v>
      </c>
      <c r="B156" s="45"/>
      <c r="C156" s="46"/>
      <c r="D156" s="46"/>
      <c r="E156" s="49" t="s">
        <v>3244</v>
      </c>
      <c r="F156" s="46"/>
      <c r="G156" s="46"/>
      <c r="H156" s="46"/>
      <c r="I156" s="46"/>
      <c r="J156" s="48"/>
    </row>
    <row r="157" ht="375">
      <c r="A157" s="37" t="s">
        <v>248</v>
      </c>
      <c r="B157" s="45"/>
      <c r="C157" s="46"/>
      <c r="D157" s="46"/>
      <c r="E157" s="39" t="s">
        <v>2836</v>
      </c>
      <c r="F157" s="46"/>
      <c r="G157" s="46"/>
      <c r="H157" s="46"/>
      <c r="I157" s="46"/>
      <c r="J157" s="48"/>
    </row>
    <row r="158" ht="30">
      <c r="A158" s="37" t="s">
        <v>240</v>
      </c>
      <c r="B158" s="37">
        <v>37</v>
      </c>
      <c r="C158" s="38" t="s">
        <v>2858</v>
      </c>
      <c r="D158" s="37" t="s">
        <v>245</v>
      </c>
      <c r="E158" s="39" t="s">
        <v>2859</v>
      </c>
      <c r="F158" s="40" t="s">
        <v>339</v>
      </c>
      <c r="G158" s="41">
        <v>56.700000000000003</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75">
      <c r="A160" s="37" t="s">
        <v>246</v>
      </c>
      <c r="B160" s="45"/>
      <c r="C160" s="46"/>
      <c r="D160" s="46"/>
      <c r="E160" s="49" t="s">
        <v>3245</v>
      </c>
      <c r="F160" s="46"/>
      <c r="G160" s="46"/>
      <c r="H160" s="46"/>
      <c r="I160" s="46"/>
      <c r="J160" s="48"/>
    </row>
    <row r="161" ht="105">
      <c r="A161" s="37" t="s">
        <v>248</v>
      </c>
      <c r="B161" s="45"/>
      <c r="C161" s="46"/>
      <c r="D161" s="46"/>
      <c r="E161" s="39" t="s">
        <v>2455</v>
      </c>
      <c r="F161" s="46"/>
      <c r="G161" s="46"/>
      <c r="H161" s="46"/>
      <c r="I161" s="46"/>
      <c r="J161" s="48"/>
    </row>
    <row r="162">
      <c r="A162" s="37" t="s">
        <v>240</v>
      </c>
      <c r="B162" s="37">
        <v>38</v>
      </c>
      <c r="C162" s="38" t="s">
        <v>2124</v>
      </c>
      <c r="D162" s="37" t="s">
        <v>245</v>
      </c>
      <c r="E162" s="39" t="s">
        <v>2125</v>
      </c>
      <c r="F162" s="40" t="s">
        <v>339</v>
      </c>
      <c r="G162" s="41">
        <v>8.8000000000000007</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45">
      <c r="A164" s="37" t="s">
        <v>246</v>
      </c>
      <c r="B164" s="45"/>
      <c r="C164" s="46"/>
      <c r="D164" s="46"/>
      <c r="E164" s="49" t="s">
        <v>3246</v>
      </c>
      <c r="F164" s="46"/>
      <c r="G164" s="46"/>
      <c r="H164" s="46"/>
      <c r="I164" s="46"/>
      <c r="J164" s="48"/>
    </row>
    <row r="165" ht="150">
      <c r="A165" s="37" t="s">
        <v>248</v>
      </c>
      <c r="B165" s="45"/>
      <c r="C165" s="46"/>
      <c r="D165" s="46"/>
      <c r="E165" s="39" t="s">
        <v>2127</v>
      </c>
      <c r="F165" s="46"/>
      <c r="G165" s="46"/>
      <c r="H165" s="46"/>
      <c r="I165" s="46"/>
      <c r="J165" s="48"/>
    </row>
    <row r="166">
      <c r="A166" s="31" t="s">
        <v>237</v>
      </c>
      <c r="B166" s="32"/>
      <c r="C166" s="33" t="s">
        <v>1203</v>
      </c>
      <c r="D166" s="34"/>
      <c r="E166" s="31" t="s">
        <v>2866</v>
      </c>
      <c r="F166" s="34"/>
      <c r="G166" s="34"/>
      <c r="H166" s="34"/>
      <c r="I166" s="35">
        <f>SUMIFS(I167:I182,A167:A182,"P")</f>
        <v>0</v>
      </c>
      <c r="J166" s="36"/>
    </row>
    <row r="167" ht="30">
      <c r="A167" s="37" t="s">
        <v>240</v>
      </c>
      <c r="B167" s="37">
        <v>39</v>
      </c>
      <c r="C167" s="38" t="s">
        <v>2867</v>
      </c>
      <c r="D167" s="37" t="s">
        <v>245</v>
      </c>
      <c r="E167" s="39" t="s">
        <v>2868</v>
      </c>
      <c r="F167" s="40" t="s">
        <v>415</v>
      </c>
      <c r="G167" s="41">
        <v>59.340000000000003</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45">
      <c r="A169" s="37" t="s">
        <v>246</v>
      </c>
      <c r="B169" s="45"/>
      <c r="C169" s="46"/>
      <c r="D169" s="46"/>
      <c r="E169" s="49" t="s">
        <v>3247</v>
      </c>
      <c r="F169" s="46"/>
      <c r="G169" s="46"/>
      <c r="H169" s="46"/>
      <c r="I169" s="46"/>
      <c r="J169" s="48"/>
    </row>
    <row r="170" ht="120">
      <c r="A170" s="37" t="s">
        <v>248</v>
      </c>
      <c r="B170" s="45"/>
      <c r="C170" s="46"/>
      <c r="D170" s="46"/>
      <c r="E170" s="39" t="s">
        <v>2870</v>
      </c>
      <c r="F170" s="46"/>
      <c r="G170" s="46"/>
      <c r="H170" s="46"/>
      <c r="I170" s="46"/>
      <c r="J170" s="48"/>
    </row>
    <row r="171">
      <c r="A171" s="37" t="s">
        <v>240</v>
      </c>
      <c r="B171" s="37">
        <v>40</v>
      </c>
      <c r="C171" s="38" t="s">
        <v>2883</v>
      </c>
      <c r="D171" s="37" t="s">
        <v>245</v>
      </c>
      <c r="E171" s="39" t="s">
        <v>2884</v>
      </c>
      <c r="F171" s="40" t="s">
        <v>415</v>
      </c>
      <c r="G171" s="41">
        <v>59.340000000000003</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3247</v>
      </c>
      <c r="F173" s="46"/>
      <c r="G173" s="46"/>
      <c r="H173" s="46"/>
      <c r="I173" s="46"/>
      <c r="J173" s="48"/>
    </row>
    <row r="174" ht="120">
      <c r="A174" s="37" t="s">
        <v>248</v>
      </c>
      <c r="B174" s="45"/>
      <c r="C174" s="46"/>
      <c r="D174" s="46"/>
      <c r="E174" s="39" t="s">
        <v>2870</v>
      </c>
      <c r="F174" s="46"/>
      <c r="G174" s="46"/>
      <c r="H174" s="46"/>
      <c r="I174" s="46"/>
      <c r="J174" s="48"/>
    </row>
    <row r="175">
      <c r="A175" s="37" t="s">
        <v>240</v>
      </c>
      <c r="B175" s="37">
        <v>41</v>
      </c>
      <c r="C175" s="38" t="s">
        <v>2886</v>
      </c>
      <c r="D175" s="37" t="s">
        <v>245</v>
      </c>
      <c r="E175" s="39" t="s">
        <v>2887</v>
      </c>
      <c r="F175" s="40" t="s">
        <v>415</v>
      </c>
      <c r="G175" s="41">
        <v>59.340000000000003</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3247</v>
      </c>
      <c r="F177" s="46"/>
      <c r="G177" s="46"/>
      <c r="H177" s="46"/>
      <c r="I177" s="46"/>
      <c r="J177" s="48"/>
    </row>
    <row r="178" ht="120">
      <c r="A178" s="37" t="s">
        <v>248</v>
      </c>
      <c r="B178" s="45"/>
      <c r="C178" s="46"/>
      <c r="D178" s="46"/>
      <c r="E178" s="39" t="s">
        <v>2870</v>
      </c>
      <c r="F178" s="46"/>
      <c r="G178" s="46"/>
      <c r="H178" s="46"/>
      <c r="I178" s="46"/>
      <c r="J178" s="48"/>
    </row>
    <row r="179">
      <c r="A179" s="37" t="s">
        <v>240</v>
      </c>
      <c r="B179" s="37">
        <v>42</v>
      </c>
      <c r="C179" s="38" t="s">
        <v>3248</v>
      </c>
      <c r="D179" s="37" t="s">
        <v>245</v>
      </c>
      <c r="E179" s="39" t="s">
        <v>3249</v>
      </c>
      <c r="F179" s="40" t="s">
        <v>415</v>
      </c>
      <c r="G179" s="41">
        <v>250.53999999999999</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105">
      <c r="A181" s="37" t="s">
        <v>246</v>
      </c>
      <c r="B181" s="45"/>
      <c r="C181" s="46"/>
      <c r="D181" s="46"/>
      <c r="E181" s="49" t="s">
        <v>3250</v>
      </c>
      <c r="F181" s="46"/>
      <c r="G181" s="46"/>
      <c r="H181" s="46"/>
      <c r="I181" s="46"/>
      <c r="J181" s="48"/>
    </row>
    <row r="182" ht="135">
      <c r="A182" s="37" t="s">
        <v>248</v>
      </c>
      <c r="B182" s="45"/>
      <c r="C182" s="46"/>
      <c r="D182" s="46"/>
      <c r="E182" s="39" t="s">
        <v>2901</v>
      </c>
      <c r="F182" s="46"/>
      <c r="G182" s="46"/>
      <c r="H182" s="46"/>
      <c r="I182" s="46"/>
      <c r="J182" s="48"/>
    </row>
    <row r="183">
      <c r="A183" s="31" t="s">
        <v>237</v>
      </c>
      <c r="B183" s="32"/>
      <c r="C183" s="33" t="s">
        <v>644</v>
      </c>
      <c r="D183" s="34"/>
      <c r="E183" s="31" t="s">
        <v>645</v>
      </c>
      <c r="F183" s="34"/>
      <c r="G183" s="34"/>
      <c r="H183" s="34"/>
      <c r="I183" s="35">
        <f>SUMIFS(I184:I211,A184:A211,"P")</f>
        <v>0</v>
      </c>
      <c r="J183" s="36"/>
    </row>
    <row r="184" ht="30">
      <c r="A184" s="37" t="s">
        <v>240</v>
      </c>
      <c r="B184" s="37">
        <v>43</v>
      </c>
      <c r="C184" s="38" t="s">
        <v>2902</v>
      </c>
      <c r="D184" s="37" t="s">
        <v>245</v>
      </c>
      <c r="E184" s="39" t="s">
        <v>2903</v>
      </c>
      <c r="F184" s="40" t="s">
        <v>415</v>
      </c>
      <c r="G184" s="41">
        <v>462.17000000000002</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ht="150">
      <c r="A186" s="37" t="s">
        <v>246</v>
      </c>
      <c r="B186" s="45"/>
      <c r="C186" s="46"/>
      <c r="D186" s="46"/>
      <c r="E186" s="49" t="s">
        <v>3251</v>
      </c>
      <c r="F186" s="46"/>
      <c r="G186" s="46"/>
      <c r="H186" s="46"/>
      <c r="I186" s="46"/>
      <c r="J186" s="48"/>
    </row>
    <row r="187" ht="285">
      <c r="A187" s="37" t="s">
        <v>248</v>
      </c>
      <c r="B187" s="45"/>
      <c r="C187" s="46"/>
      <c r="D187" s="46"/>
      <c r="E187" s="39" t="s">
        <v>2905</v>
      </c>
      <c r="F187" s="46"/>
      <c r="G187" s="46"/>
      <c r="H187" s="46"/>
      <c r="I187" s="46"/>
      <c r="J187" s="48"/>
    </row>
    <row r="188" ht="30">
      <c r="A188" s="37" t="s">
        <v>240</v>
      </c>
      <c r="B188" s="37">
        <v>44</v>
      </c>
      <c r="C188" s="38" t="s">
        <v>2906</v>
      </c>
      <c r="D188" s="37" t="s">
        <v>245</v>
      </c>
      <c r="E188" s="39" t="s">
        <v>2907</v>
      </c>
      <c r="F188" s="40" t="s">
        <v>415</v>
      </c>
      <c r="G188" s="41">
        <v>330</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75">
      <c r="A190" s="37" t="s">
        <v>246</v>
      </c>
      <c r="B190" s="45"/>
      <c r="C190" s="46"/>
      <c r="D190" s="46"/>
      <c r="E190" s="49" t="s">
        <v>3252</v>
      </c>
      <c r="F190" s="46"/>
      <c r="G190" s="46"/>
      <c r="H190" s="46"/>
      <c r="I190" s="46"/>
      <c r="J190" s="48"/>
    </row>
    <row r="191" ht="300">
      <c r="A191" s="37" t="s">
        <v>248</v>
      </c>
      <c r="B191" s="45"/>
      <c r="C191" s="46"/>
      <c r="D191" s="46"/>
      <c r="E191" s="39" t="s">
        <v>2909</v>
      </c>
      <c r="F191" s="46"/>
      <c r="G191" s="46"/>
      <c r="H191" s="46"/>
      <c r="I191" s="46"/>
      <c r="J191" s="48"/>
    </row>
    <row r="192">
      <c r="A192" s="37" t="s">
        <v>240</v>
      </c>
      <c r="B192" s="37">
        <v>45</v>
      </c>
      <c r="C192" s="38" t="s">
        <v>3053</v>
      </c>
      <c r="D192" s="37" t="s">
        <v>245</v>
      </c>
      <c r="E192" s="39" t="s">
        <v>3054</v>
      </c>
      <c r="F192" s="40" t="s">
        <v>415</v>
      </c>
      <c r="G192" s="41">
        <v>138.31999999999999</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60">
      <c r="A194" s="37" t="s">
        <v>246</v>
      </c>
      <c r="B194" s="45"/>
      <c r="C194" s="46"/>
      <c r="D194" s="46"/>
      <c r="E194" s="49" t="s">
        <v>3253</v>
      </c>
      <c r="F194" s="46"/>
      <c r="G194" s="46"/>
      <c r="H194" s="46"/>
      <c r="I194" s="46"/>
      <c r="J194" s="48"/>
    </row>
    <row r="195" ht="75">
      <c r="A195" s="37" t="s">
        <v>248</v>
      </c>
      <c r="B195" s="45"/>
      <c r="C195" s="46"/>
      <c r="D195" s="46"/>
      <c r="E195" s="39" t="s">
        <v>2913</v>
      </c>
      <c r="F195" s="46"/>
      <c r="G195" s="46"/>
      <c r="H195" s="46"/>
      <c r="I195" s="46"/>
      <c r="J195" s="48"/>
    </row>
    <row r="196">
      <c r="A196" s="37" t="s">
        <v>240</v>
      </c>
      <c r="B196" s="37">
        <v>46</v>
      </c>
      <c r="C196" s="38" t="s">
        <v>3056</v>
      </c>
      <c r="D196" s="37" t="s">
        <v>245</v>
      </c>
      <c r="E196" s="39" t="s">
        <v>3057</v>
      </c>
      <c r="F196" s="40" t="s">
        <v>415</v>
      </c>
      <c r="G196" s="41">
        <v>110</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30">
      <c r="A198" s="37" t="s">
        <v>246</v>
      </c>
      <c r="B198" s="45"/>
      <c r="C198" s="46"/>
      <c r="D198" s="46"/>
      <c r="E198" s="49" t="s">
        <v>3254</v>
      </c>
      <c r="F198" s="46"/>
      <c r="G198" s="46"/>
      <c r="H198" s="46"/>
      <c r="I198" s="46"/>
      <c r="J198" s="48"/>
    </row>
    <row r="199" ht="75">
      <c r="A199" s="37" t="s">
        <v>248</v>
      </c>
      <c r="B199" s="45"/>
      <c r="C199" s="46"/>
      <c r="D199" s="46"/>
      <c r="E199" s="39" t="s">
        <v>2913</v>
      </c>
      <c r="F199" s="46"/>
      <c r="G199" s="46"/>
      <c r="H199" s="46"/>
      <c r="I199" s="46"/>
      <c r="J199" s="48"/>
    </row>
    <row r="200">
      <c r="A200" s="37" t="s">
        <v>240</v>
      </c>
      <c r="B200" s="37">
        <v>47</v>
      </c>
      <c r="C200" s="38" t="s">
        <v>2910</v>
      </c>
      <c r="D200" s="37" t="s">
        <v>245</v>
      </c>
      <c r="E200" s="39" t="s">
        <v>2911</v>
      </c>
      <c r="F200" s="40" t="s">
        <v>415</v>
      </c>
      <c r="G200" s="41">
        <v>374.05599999999998</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105">
      <c r="A202" s="37" t="s">
        <v>246</v>
      </c>
      <c r="B202" s="45"/>
      <c r="C202" s="46"/>
      <c r="D202" s="46"/>
      <c r="E202" s="49" t="s">
        <v>3255</v>
      </c>
      <c r="F202" s="46"/>
      <c r="G202" s="46"/>
      <c r="H202" s="46"/>
      <c r="I202" s="46"/>
      <c r="J202" s="48"/>
    </row>
    <row r="203" ht="75">
      <c r="A203" s="37" t="s">
        <v>248</v>
      </c>
      <c r="B203" s="45"/>
      <c r="C203" s="46"/>
      <c r="D203" s="46"/>
      <c r="E203" s="39" t="s">
        <v>2913</v>
      </c>
      <c r="F203" s="46"/>
      <c r="G203" s="46"/>
      <c r="H203" s="46"/>
      <c r="I203" s="46"/>
      <c r="J203" s="48"/>
    </row>
    <row r="204">
      <c r="A204" s="37" t="s">
        <v>240</v>
      </c>
      <c r="B204" s="37">
        <v>48</v>
      </c>
      <c r="C204" s="38" t="s">
        <v>2914</v>
      </c>
      <c r="D204" s="37" t="s">
        <v>245</v>
      </c>
      <c r="E204" s="39" t="s">
        <v>2915</v>
      </c>
      <c r="F204" s="40" t="s">
        <v>415</v>
      </c>
      <c r="G204" s="41">
        <v>10</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30">
      <c r="A206" s="37" t="s">
        <v>246</v>
      </c>
      <c r="B206" s="45"/>
      <c r="C206" s="46"/>
      <c r="D206" s="46"/>
      <c r="E206" s="49" t="s">
        <v>3256</v>
      </c>
      <c r="F206" s="46"/>
      <c r="G206" s="46"/>
      <c r="H206" s="46"/>
      <c r="I206" s="46"/>
      <c r="J206" s="48"/>
    </row>
    <row r="207" ht="120">
      <c r="A207" s="37" t="s">
        <v>248</v>
      </c>
      <c r="B207" s="45"/>
      <c r="C207" s="46"/>
      <c r="D207" s="46"/>
      <c r="E207" s="39" t="s">
        <v>2917</v>
      </c>
      <c r="F207" s="46"/>
      <c r="G207" s="46"/>
      <c r="H207" s="46"/>
      <c r="I207" s="46"/>
      <c r="J207" s="48"/>
    </row>
    <row r="208">
      <c r="A208" s="37" t="s">
        <v>240</v>
      </c>
      <c r="B208" s="37">
        <v>49</v>
      </c>
      <c r="C208" s="38" t="s">
        <v>2921</v>
      </c>
      <c r="D208" s="37" t="s">
        <v>245</v>
      </c>
      <c r="E208" s="39" t="s">
        <v>2922</v>
      </c>
      <c r="F208" s="40" t="s">
        <v>415</v>
      </c>
      <c r="G208" s="41">
        <v>59.340000000000003</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45">
      <c r="A210" s="37" t="s">
        <v>246</v>
      </c>
      <c r="B210" s="45"/>
      <c r="C210" s="46"/>
      <c r="D210" s="46"/>
      <c r="E210" s="49" t="s">
        <v>3247</v>
      </c>
      <c r="F210" s="46"/>
      <c r="G210" s="46"/>
      <c r="H210" s="46"/>
      <c r="I210" s="46"/>
      <c r="J210" s="48"/>
    </row>
    <row r="211" ht="120">
      <c r="A211" s="37" t="s">
        <v>248</v>
      </c>
      <c r="B211" s="45"/>
      <c r="C211" s="46"/>
      <c r="D211" s="46"/>
      <c r="E211" s="39" t="s">
        <v>2923</v>
      </c>
      <c r="F211" s="46"/>
      <c r="G211" s="46"/>
      <c r="H211" s="46"/>
      <c r="I211" s="46"/>
      <c r="J211" s="48"/>
    </row>
    <row r="212">
      <c r="A212" s="31" t="s">
        <v>237</v>
      </c>
      <c r="B212" s="32"/>
      <c r="C212" s="33" t="s">
        <v>1213</v>
      </c>
      <c r="D212" s="34"/>
      <c r="E212" s="31" t="s">
        <v>2355</v>
      </c>
      <c r="F212" s="34"/>
      <c r="G212" s="34"/>
      <c r="H212" s="34"/>
      <c r="I212" s="35">
        <f>SUMIFS(I213:I264,A213:A264,"P")</f>
        <v>0</v>
      </c>
      <c r="J212" s="36"/>
    </row>
    <row r="213">
      <c r="A213" s="37" t="s">
        <v>240</v>
      </c>
      <c r="B213" s="37">
        <v>50</v>
      </c>
      <c r="C213" s="38" t="s">
        <v>2928</v>
      </c>
      <c r="D213" s="37" t="s">
        <v>245</v>
      </c>
      <c r="E213" s="39" t="s">
        <v>2929</v>
      </c>
      <c r="F213" s="40" t="s">
        <v>1326</v>
      </c>
      <c r="G213" s="41">
        <v>18.474</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75">
      <c r="A215" s="37" t="s">
        <v>246</v>
      </c>
      <c r="B215" s="45"/>
      <c r="C215" s="46"/>
      <c r="D215" s="46"/>
      <c r="E215" s="49" t="s">
        <v>3257</v>
      </c>
      <c r="F215" s="46"/>
      <c r="G215" s="46"/>
      <c r="H215" s="46"/>
      <c r="I215" s="46"/>
      <c r="J215" s="48"/>
    </row>
    <row r="216" ht="75">
      <c r="A216" s="37" t="s">
        <v>248</v>
      </c>
      <c r="B216" s="45"/>
      <c r="C216" s="46"/>
      <c r="D216" s="46"/>
      <c r="E216" s="39" t="s">
        <v>2931</v>
      </c>
      <c r="F216" s="46"/>
      <c r="G216" s="46"/>
      <c r="H216" s="46"/>
      <c r="I216" s="46"/>
      <c r="J216" s="48"/>
    </row>
    <row r="217" ht="30">
      <c r="A217" s="37" t="s">
        <v>240</v>
      </c>
      <c r="B217" s="37">
        <v>51</v>
      </c>
      <c r="C217" s="38" t="s">
        <v>2734</v>
      </c>
      <c r="D217" s="37" t="s">
        <v>245</v>
      </c>
      <c r="E217" s="39" t="s">
        <v>2735</v>
      </c>
      <c r="F217" s="40" t="s">
        <v>1326</v>
      </c>
      <c r="G217" s="41">
        <v>52</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ht="30">
      <c r="A219" s="37" t="s">
        <v>246</v>
      </c>
      <c r="B219" s="45"/>
      <c r="C219" s="46"/>
      <c r="D219" s="46"/>
      <c r="E219" s="49" t="s">
        <v>3258</v>
      </c>
      <c r="F219" s="46"/>
      <c r="G219" s="46"/>
      <c r="H219" s="46"/>
      <c r="I219" s="46"/>
      <c r="J219" s="48"/>
    </row>
    <row r="220" ht="90">
      <c r="A220" s="37" t="s">
        <v>248</v>
      </c>
      <c r="B220" s="45"/>
      <c r="C220" s="46"/>
      <c r="D220" s="46"/>
      <c r="E220" s="39" t="s">
        <v>2149</v>
      </c>
      <c r="F220" s="46"/>
      <c r="G220" s="46"/>
      <c r="H220" s="46"/>
      <c r="I220" s="46"/>
      <c r="J220" s="48"/>
    </row>
    <row r="221" ht="30">
      <c r="A221" s="37" t="s">
        <v>240</v>
      </c>
      <c r="B221" s="37">
        <v>52</v>
      </c>
      <c r="C221" s="38" t="s">
        <v>3259</v>
      </c>
      <c r="D221" s="37" t="s">
        <v>245</v>
      </c>
      <c r="E221" s="39" t="s">
        <v>3260</v>
      </c>
      <c r="F221" s="40" t="s">
        <v>1326</v>
      </c>
      <c r="G221" s="41">
        <v>10.32</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ht="45">
      <c r="A223" s="37" t="s">
        <v>246</v>
      </c>
      <c r="B223" s="45"/>
      <c r="C223" s="46"/>
      <c r="D223" s="46"/>
      <c r="E223" s="49" t="s">
        <v>3261</v>
      </c>
      <c r="F223" s="46"/>
      <c r="G223" s="46"/>
      <c r="H223" s="46"/>
      <c r="I223" s="46"/>
      <c r="J223" s="48"/>
    </row>
    <row r="224" ht="90">
      <c r="A224" s="37" t="s">
        <v>248</v>
      </c>
      <c r="B224" s="45"/>
      <c r="C224" s="46"/>
      <c r="D224" s="46"/>
      <c r="E224" s="39" t="s">
        <v>3262</v>
      </c>
      <c r="F224" s="46"/>
      <c r="G224" s="46"/>
      <c r="H224" s="46"/>
      <c r="I224" s="46"/>
      <c r="J224" s="48"/>
    </row>
    <row r="225">
      <c r="A225" s="37" t="s">
        <v>240</v>
      </c>
      <c r="B225" s="37">
        <v>53</v>
      </c>
      <c r="C225" s="38" t="s">
        <v>3263</v>
      </c>
      <c r="D225" s="37" t="s">
        <v>245</v>
      </c>
      <c r="E225" s="39" t="s">
        <v>3264</v>
      </c>
      <c r="F225" s="40" t="s">
        <v>1326</v>
      </c>
      <c r="G225" s="41">
        <v>10.32</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ht="45">
      <c r="A227" s="37" t="s">
        <v>246</v>
      </c>
      <c r="B227" s="45"/>
      <c r="C227" s="46"/>
      <c r="D227" s="46"/>
      <c r="E227" s="49" t="s">
        <v>3261</v>
      </c>
      <c r="F227" s="46"/>
      <c r="G227" s="46"/>
      <c r="H227" s="46"/>
      <c r="I227" s="46"/>
      <c r="J227" s="48"/>
    </row>
    <row r="228" ht="90">
      <c r="A228" s="37" t="s">
        <v>248</v>
      </c>
      <c r="B228" s="45"/>
      <c r="C228" s="46"/>
      <c r="D228" s="46"/>
      <c r="E228" s="39" t="s">
        <v>3265</v>
      </c>
      <c r="F228" s="46"/>
      <c r="G228" s="46"/>
      <c r="H228" s="46"/>
      <c r="I228" s="46"/>
      <c r="J228" s="48"/>
    </row>
    <row r="229">
      <c r="A229" s="37" t="s">
        <v>240</v>
      </c>
      <c r="B229" s="37">
        <v>54</v>
      </c>
      <c r="C229" s="38" t="s">
        <v>3183</v>
      </c>
      <c r="D229" s="37" t="s">
        <v>245</v>
      </c>
      <c r="E229" s="39" t="s">
        <v>3184</v>
      </c>
      <c r="F229" s="40" t="s">
        <v>415</v>
      </c>
      <c r="G229" s="41">
        <v>10</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ht="75">
      <c r="A231" s="37" t="s">
        <v>246</v>
      </c>
      <c r="B231" s="45"/>
      <c r="C231" s="46"/>
      <c r="D231" s="46"/>
      <c r="E231" s="49" t="s">
        <v>3266</v>
      </c>
      <c r="F231" s="46"/>
      <c r="G231" s="46"/>
      <c r="H231" s="46"/>
      <c r="I231" s="46"/>
      <c r="J231" s="48"/>
    </row>
    <row r="232" ht="135">
      <c r="A232" s="37" t="s">
        <v>248</v>
      </c>
      <c r="B232" s="45"/>
      <c r="C232" s="46"/>
      <c r="D232" s="46"/>
      <c r="E232" s="39" t="s">
        <v>3186</v>
      </c>
      <c r="F232" s="46"/>
      <c r="G232" s="46"/>
      <c r="H232" s="46"/>
      <c r="I232" s="46"/>
      <c r="J232" s="48"/>
    </row>
    <row r="233">
      <c r="A233" s="37" t="s">
        <v>240</v>
      </c>
      <c r="B233" s="37">
        <v>55</v>
      </c>
      <c r="C233" s="38" t="s">
        <v>3267</v>
      </c>
      <c r="D233" s="37" t="s">
        <v>245</v>
      </c>
      <c r="E233" s="39" t="s">
        <v>3268</v>
      </c>
      <c r="F233" s="40" t="s">
        <v>415</v>
      </c>
      <c r="G233" s="41">
        <v>309.88</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ht="120">
      <c r="A235" s="37" t="s">
        <v>246</v>
      </c>
      <c r="B235" s="45"/>
      <c r="C235" s="46"/>
      <c r="D235" s="46"/>
      <c r="E235" s="49" t="s">
        <v>3269</v>
      </c>
      <c r="F235" s="46"/>
      <c r="G235" s="46"/>
      <c r="H235" s="46"/>
      <c r="I235" s="46"/>
      <c r="J235" s="48"/>
    </row>
    <row r="236" ht="75">
      <c r="A236" s="37" t="s">
        <v>248</v>
      </c>
      <c r="B236" s="45"/>
      <c r="C236" s="46"/>
      <c r="D236" s="46"/>
      <c r="E236" s="39" t="s">
        <v>2938</v>
      </c>
      <c r="F236" s="46"/>
      <c r="G236" s="46"/>
      <c r="H236" s="46"/>
      <c r="I236" s="46"/>
      <c r="J236" s="48"/>
    </row>
    <row r="237">
      <c r="A237" s="37" t="s">
        <v>240</v>
      </c>
      <c r="B237" s="37">
        <v>56</v>
      </c>
      <c r="C237" s="38" t="s">
        <v>3270</v>
      </c>
      <c r="D237" s="37" t="s">
        <v>245</v>
      </c>
      <c r="E237" s="39" t="s">
        <v>3271</v>
      </c>
      <c r="F237" s="40" t="s">
        <v>415</v>
      </c>
      <c r="G237" s="41">
        <v>309.88</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ht="120">
      <c r="A239" s="37" t="s">
        <v>246</v>
      </c>
      <c r="B239" s="45"/>
      <c r="C239" s="46"/>
      <c r="D239" s="46"/>
      <c r="E239" s="49" t="s">
        <v>3269</v>
      </c>
      <c r="F239" s="46"/>
      <c r="G239" s="46"/>
      <c r="H239" s="46"/>
      <c r="I239" s="46"/>
      <c r="J239" s="48"/>
    </row>
    <row r="240" ht="75">
      <c r="A240" s="37" t="s">
        <v>248</v>
      </c>
      <c r="B240" s="45"/>
      <c r="C240" s="46"/>
      <c r="D240" s="46"/>
      <c r="E240" s="39" t="s">
        <v>2938</v>
      </c>
      <c r="F240" s="46"/>
      <c r="G240" s="46"/>
      <c r="H240" s="46"/>
      <c r="I240" s="46"/>
      <c r="J240" s="48"/>
    </row>
    <row r="241">
      <c r="A241" s="37" t="s">
        <v>240</v>
      </c>
      <c r="B241" s="37">
        <v>57</v>
      </c>
      <c r="C241" s="38" t="s">
        <v>2945</v>
      </c>
      <c r="D241" s="37" t="s">
        <v>245</v>
      </c>
      <c r="E241" s="39" t="s">
        <v>2946</v>
      </c>
      <c r="F241" s="40" t="s">
        <v>2947</v>
      </c>
      <c r="G241" s="41">
        <v>163</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ht="75">
      <c r="A243" s="37" t="s">
        <v>246</v>
      </c>
      <c r="B243" s="45"/>
      <c r="C243" s="46"/>
      <c r="D243" s="46"/>
      <c r="E243" s="49" t="s">
        <v>3272</v>
      </c>
      <c r="F243" s="46"/>
      <c r="G243" s="46"/>
      <c r="H243" s="46"/>
      <c r="I243" s="46"/>
      <c r="J243" s="48"/>
    </row>
    <row r="244" ht="75">
      <c r="A244" s="37" t="s">
        <v>248</v>
      </c>
      <c r="B244" s="45"/>
      <c r="C244" s="46"/>
      <c r="D244" s="46"/>
      <c r="E244" s="39" t="s">
        <v>1993</v>
      </c>
      <c r="F244" s="46"/>
      <c r="G244" s="46"/>
      <c r="H244" s="46"/>
      <c r="I244" s="46"/>
      <c r="J244" s="48"/>
    </row>
    <row r="245">
      <c r="A245" s="37" t="s">
        <v>240</v>
      </c>
      <c r="B245" s="37">
        <v>58</v>
      </c>
      <c r="C245" s="38" t="s">
        <v>2949</v>
      </c>
      <c r="D245" s="37" t="s">
        <v>245</v>
      </c>
      <c r="E245" s="39" t="s">
        <v>2950</v>
      </c>
      <c r="F245" s="40" t="s">
        <v>2947</v>
      </c>
      <c r="G245" s="41">
        <v>120.40000000000001</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ht="30">
      <c r="A247" s="37" t="s">
        <v>246</v>
      </c>
      <c r="B247" s="45"/>
      <c r="C247" s="46"/>
      <c r="D247" s="46"/>
      <c r="E247" s="49" t="s">
        <v>3273</v>
      </c>
      <c r="F247" s="46"/>
      <c r="G247" s="46"/>
      <c r="H247" s="46"/>
      <c r="I247" s="46"/>
      <c r="J247" s="48"/>
    </row>
    <row r="248" ht="75">
      <c r="A248" s="37" t="s">
        <v>248</v>
      </c>
      <c r="B248" s="45"/>
      <c r="C248" s="46"/>
      <c r="D248" s="46"/>
      <c r="E248" s="39" t="s">
        <v>1993</v>
      </c>
      <c r="F248" s="46"/>
      <c r="G248" s="46"/>
      <c r="H248" s="46"/>
      <c r="I248" s="46"/>
      <c r="J248" s="48"/>
    </row>
    <row r="249">
      <c r="A249" s="37" t="s">
        <v>240</v>
      </c>
      <c r="B249" s="37">
        <v>59</v>
      </c>
      <c r="C249" s="38" t="s">
        <v>3193</v>
      </c>
      <c r="D249" s="37" t="s">
        <v>245</v>
      </c>
      <c r="E249" s="39" t="s">
        <v>3194</v>
      </c>
      <c r="F249" s="40" t="s">
        <v>339</v>
      </c>
      <c r="G249" s="41">
        <v>2</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ht="30">
      <c r="A251" s="37" t="s">
        <v>246</v>
      </c>
      <c r="B251" s="45"/>
      <c r="C251" s="46"/>
      <c r="D251" s="46"/>
      <c r="E251" s="49" t="s">
        <v>3274</v>
      </c>
      <c r="F251" s="46"/>
      <c r="G251" s="46"/>
      <c r="H251" s="46"/>
      <c r="I251" s="46"/>
      <c r="J251" s="48"/>
    </row>
    <row r="252" ht="180">
      <c r="A252" s="37" t="s">
        <v>248</v>
      </c>
      <c r="B252" s="45"/>
      <c r="C252" s="46"/>
      <c r="D252" s="46"/>
      <c r="E252" s="39" t="s">
        <v>2955</v>
      </c>
      <c r="F252" s="46"/>
      <c r="G252" s="46"/>
      <c r="H252" s="46"/>
      <c r="I252" s="46"/>
      <c r="J252" s="48"/>
    </row>
    <row r="253">
      <c r="A253" s="37" t="s">
        <v>240</v>
      </c>
      <c r="B253" s="37">
        <v>60</v>
      </c>
      <c r="C253" s="38" t="s">
        <v>2956</v>
      </c>
      <c r="D253" s="37" t="s">
        <v>245</v>
      </c>
      <c r="E253" s="39" t="s">
        <v>2957</v>
      </c>
      <c r="F253" s="40" t="s">
        <v>339</v>
      </c>
      <c r="G253" s="41">
        <v>18.474</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ht="30">
      <c r="A255" s="37" t="s">
        <v>246</v>
      </c>
      <c r="B255" s="45"/>
      <c r="C255" s="46"/>
      <c r="D255" s="46"/>
      <c r="E255" s="49" t="s">
        <v>3275</v>
      </c>
      <c r="F255" s="46"/>
      <c r="G255" s="46"/>
      <c r="H255" s="46"/>
      <c r="I255" s="46"/>
      <c r="J255" s="48"/>
    </row>
    <row r="256" ht="180">
      <c r="A256" s="37" t="s">
        <v>248</v>
      </c>
      <c r="B256" s="45"/>
      <c r="C256" s="46"/>
      <c r="D256" s="46"/>
      <c r="E256" s="39" t="s">
        <v>2955</v>
      </c>
      <c r="F256" s="46"/>
      <c r="G256" s="46"/>
      <c r="H256" s="46"/>
      <c r="I256" s="46"/>
      <c r="J256" s="48"/>
    </row>
    <row r="257">
      <c r="A257" s="37" t="s">
        <v>240</v>
      </c>
      <c r="B257" s="37">
        <v>61</v>
      </c>
      <c r="C257" s="38" t="s">
        <v>2959</v>
      </c>
      <c r="D257" s="37" t="s">
        <v>245</v>
      </c>
      <c r="E257" s="39" t="s">
        <v>2960</v>
      </c>
      <c r="F257" s="40" t="s">
        <v>339</v>
      </c>
      <c r="G257" s="41">
        <v>5.9059999999999997</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30">
      <c r="A259" s="37" t="s">
        <v>246</v>
      </c>
      <c r="B259" s="45"/>
      <c r="C259" s="46"/>
      <c r="D259" s="46"/>
      <c r="E259" s="49" t="s">
        <v>3276</v>
      </c>
      <c r="F259" s="46"/>
      <c r="G259" s="46"/>
      <c r="H259" s="46"/>
      <c r="I259" s="46"/>
      <c r="J259" s="48"/>
    </row>
    <row r="260" ht="150">
      <c r="A260" s="37" t="s">
        <v>248</v>
      </c>
      <c r="B260" s="45"/>
      <c r="C260" s="46"/>
      <c r="D260" s="46"/>
      <c r="E260" s="39" t="s">
        <v>1553</v>
      </c>
      <c r="F260" s="46"/>
      <c r="G260" s="46"/>
      <c r="H260" s="46"/>
      <c r="I260" s="46"/>
      <c r="J260" s="48"/>
    </row>
    <row r="261">
      <c r="A261" s="37" t="s">
        <v>240</v>
      </c>
      <c r="B261" s="37">
        <v>62</v>
      </c>
      <c r="C261" s="38" t="s">
        <v>2965</v>
      </c>
      <c r="D261" s="37" t="s">
        <v>245</v>
      </c>
      <c r="E261" s="39" t="s">
        <v>2966</v>
      </c>
      <c r="F261" s="40" t="s">
        <v>415</v>
      </c>
      <c r="G261" s="41">
        <v>93</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3277</v>
      </c>
      <c r="F263" s="46"/>
      <c r="G263" s="46"/>
      <c r="H263" s="46"/>
      <c r="I263" s="46"/>
      <c r="J263" s="48"/>
    </row>
    <row r="264" ht="150">
      <c r="A264" s="37" t="s">
        <v>248</v>
      </c>
      <c r="B264" s="50"/>
      <c r="C264" s="51"/>
      <c r="D264" s="51"/>
      <c r="E264" s="39" t="s">
        <v>2968</v>
      </c>
      <c r="F264" s="51"/>
      <c r="G264" s="51"/>
      <c r="H264" s="51"/>
      <c r="I264" s="51"/>
      <c r="J264" s="52"/>
    </row>
  </sheetData>
  <sheetProtection sheet="1" objects="1" scenarios="1" spinCount="100000" saltValue="0gmlq5zCYqzzVxSNZkXWW9+PosCyO4t3/rmJP9SpUH0VRtWgs/UR9SqZPsYNZEPfPVzlF2+Ka5WKVtFD4KQEag==" hashValue="fW1fTs2sjGHP1NiRGzcm9DlFRO5lValzUfXsa9sqjRU21JV4Ecfg+qbziBBgs7UL/MbHJOPp18z5EUVIFXs4z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3278</v>
      </c>
      <c r="I3" s="25">
        <f>SUMIFS(I9:I164,A9:A164,"SD")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3278</v>
      </c>
      <c r="D5" s="22"/>
      <c r="E5" s="23" t="s">
        <v>92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SUMIFS(I10:I21,A10:A21,"P")</f>
        <v>0</v>
      </c>
      <c r="J9" s="36"/>
    </row>
    <row r="10">
      <c r="A10" s="37" t="s">
        <v>240</v>
      </c>
      <c r="B10" s="37">
        <v>1</v>
      </c>
      <c r="C10" s="38" t="s">
        <v>3279</v>
      </c>
      <c r="D10" s="37" t="s">
        <v>245</v>
      </c>
      <c r="E10" s="39" t="s">
        <v>3280</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3281</v>
      </c>
      <c r="F12" s="46"/>
      <c r="G12" s="46"/>
      <c r="H12" s="46"/>
      <c r="I12" s="46"/>
      <c r="J12" s="48"/>
    </row>
    <row r="13" ht="60">
      <c r="A13" s="37" t="s">
        <v>248</v>
      </c>
      <c r="B13" s="45"/>
      <c r="C13" s="46"/>
      <c r="D13" s="46"/>
      <c r="E13" s="39" t="s">
        <v>3282</v>
      </c>
      <c r="F13" s="46"/>
      <c r="G13" s="46"/>
      <c r="H13" s="46"/>
      <c r="I13" s="46"/>
      <c r="J13" s="48"/>
    </row>
    <row r="14" ht="45">
      <c r="A14" s="37" t="s">
        <v>240</v>
      </c>
      <c r="B14" s="37">
        <v>2</v>
      </c>
      <c r="C14" s="38" t="s">
        <v>936</v>
      </c>
      <c r="D14" s="37" t="s">
        <v>937</v>
      </c>
      <c r="E14" s="39" t="s">
        <v>938</v>
      </c>
      <c r="F14" s="40" t="s">
        <v>939</v>
      </c>
      <c r="G14" s="41">
        <v>35.625999999999998</v>
      </c>
      <c r="H14" s="42">
        <v>0</v>
      </c>
      <c r="I14" s="43">
        <f>ROUND(G14*H14,P4)</f>
        <v>0</v>
      </c>
      <c r="J14" s="37"/>
      <c r="O14" s="44">
        <f>I14*0.21</f>
        <v>0</v>
      </c>
      <c r="P14">
        <v>3</v>
      </c>
    </row>
    <row r="15" ht="30">
      <c r="A15" s="37" t="s">
        <v>244</v>
      </c>
      <c r="B15" s="45"/>
      <c r="C15" s="46"/>
      <c r="D15" s="46"/>
      <c r="E15" s="39" t="s">
        <v>940</v>
      </c>
      <c r="F15" s="46"/>
      <c r="G15" s="46"/>
      <c r="H15" s="46"/>
      <c r="I15" s="46"/>
      <c r="J15" s="48"/>
    </row>
    <row r="16" ht="60">
      <c r="A16" s="37" t="s">
        <v>246</v>
      </c>
      <c r="B16" s="45"/>
      <c r="C16" s="46"/>
      <c r="D16" s="46"/>
      <c r="E16" s="49" t="s">
        <v>3283</v>
      </c>
      <c r="F16" s="46"/>
      <c r="G16" s="46"/>
      <c r="H16" s="46"/>
      <c r="I16" s="46"/>
      <c r="J16" s="48"/>
    </row>
    <row r="17" ht="225">
      <c r="A17" s="37" t="s">
        <v>248</v>
      </c>
      <c r="B17" s="45"/>
      <c r="C17" s="46"/>
      <c r="D17" s="46"/>
      <c r="E17" s="39" t="s">
        <v>941</v>
      </c>
      <c r="F17" s="46"/>
      <c r="G17" s="46"/>
      <c r="H17" s="46"/>
      <c r="I17" s="46"/>
      <c r="J17" s="48"/>
    </row>
    <row r="18" ht="45">
      <c r="A18" s="37" t="s">
        <v>240</v>
      </c>
      <c r="B18" s="37">
        <v>3</v>
      </c>
      <c r="C18" s="38" t="s">
        <v>1377</v>
      </c>
      <c r="D18" s="37" t="s">
        <v>1378</v>
      </c>
      <c r="E18" s="39" t="s">
        <v>1379</v>
      </c>
      <c r="F18" s="40" t="s">
        <v>939</v>
      </c>
      <c r="G18" s="41">
        <v>27.050000000000001</v>
      </c>
      <c r="H18" s="42">
        <v>0</v>
      </c>
      <c r="I18" s="43">
        <f>ROUND(G18*H18,P4)</f>
        <v>0</v>
      </c>
      <c r="J18" s="37"/>
      <c r="O18" s="44">
        <f>I18*0.21</f>
        <v>0</v>
      </c>
      <c r="P18">
        <v>3</v>
      </c>
    </row>
    <row r="19" ht="30">
      <c r="A19" s="37" t="s">
        <v>244</v>
      </c>
      <c r="B19" s="45"/>
      <c r="C19" s="46"/>
      <c r="D19" s="46"/>
      <c r="E19" s="39" t="s">
        <v>940</v>
      </c>
      <c r="F19" s="46"/>
      <c r="G19" s="46"/>
      <c r="H19" s="46"/>
      <c r="I19" s="46"/>
      <c r="J19" s="48"/>
    </row>
    <row r="20" ht="60">
      <c r="A20" s="37" t="s">
        <v>246</v>
      </c>
      <c r="B20" s="45"/>
      <c r="C20" s="46"/>
      <c r="D20" s="46"/>
      <c r="E20" s="49" t="s">
        <v>3284</v>
      </c>
      <c r="F20" s="46"/>
      <c r="G20" s="46"/>
      <c r="H20" s="46"/>
      <c r="I20" s="46"/>
      <c r="J20" s="48"/>
    </row>
    <row r="21" ht="225">
      <c r="A21" s="37" t="s">
        <v>248</v>
      </c>
      <c r="B21" s="45"/>
      <c r="C21" s="46"/>
      <c r="D21" s="46"/>
      <c r="E21" s="39" t="s">
        <v>941</v>
      </c>
      <c r="F21" s="46"/>
      <c r="G21" s="46"/>
      <c r="H21" s="46"/>
      <c r="I21" s="46"/>
      <c r="J21" s="48"/>
    </row>
    <row r="22">
      <c r="A22" s="31" t="s">
        <v>237</v>
      </c>
      <c r="B22" s="32"/>
      <c r="C22" s="33" t="s">
        <v>238</v>
      </c>
      <c r="D22" s="34"/>
      <c r="E22" s="31" t="s">
        <v>336</v>
      </c>
      <c r="F22" s="34"/>
      <c r="G22" s="34"/>
      <c r="H22" s="34"/>
      <c r="I22" s="35">
        <f>SUMIFS(I23:I54,A23:A54,"P")</f>
        <v>0</v>
      </c>
      <c r="J22" s="36"/>
    </row>
    <row r="23">
      <c r="A23" s="37" t="s">
        <v>240</v>
      </c>
      <c r="B23" s="37">
        <v>4</v>
      </c>
      <c r="C23" s="38" t="s">
        <v>954</v>
      </c>
      <c r="D23" s="37" t="s">
        <v>245</v>
      </c>
      <c r="E23" s="39" t="s">
        <v>955</v>
      </c>
      <c r="F23" s="40" t="s">
        <v>415</v>
      </c>
      <c r="G23" s="41">
        <v>610.20000000000005</v>
      </c>
      <c r="H23" s="42">
        <v>0</v>
      </c>
      <c r="I23" s="43">
        <f>ROUND(G23*H23,P4)</f>
        <v>0</v>
      </c>
      <c r="J23" s="37"/>
      <c r="O23" s="44">
        <f>I23*0.21</f>
        <v>0</v>
      </c>
      <c r="P23">
        <v>3</v>
      </c>
    </row>
    <row r="24">
      <c r="A24" s="37" t="s">
        <v>244</v>
      </c>
      <c r="B24" s="45"/>
      <c r="C24" s="46"/>
      <c r="D24" s="46"/>
      <c r="E24" s="47" t="s">
        <v>245</v>
      </c>
      <c r="F24" s="46"/>
      <c r="G24" s="46"/>
      <c r="H24" s="46"/>
      <c r="I24" s="46"/>
      <c r="J24" s="48"/>
    </row>
    <row r="25" ht="75">
      <c r="A25" s="37" t="s">
        <v>246</v>
      </c>
      <c r="B25" s="45"/>
      <c r="C25" s="46"/>
      <c r="D25" s="46"/>
      <c r="E25" s="49" t="s">
        <v>3285</v>
      </c>
      <c r="F25" s="46"/>
      <c r="G25" s="46"/>
      <c r="H25" s="46"/>
      <c r="I25" s="46"/>
      <c r="J25" s="48"/>
    </row>
    <row r="26" ht="90">
      <c r="A26" s="37" t="s">
        <v>248</v>
      </c>
      <c r="B26" s="45"/>
      <c r="C26" s="46"/>
      <c r="D26" s="46"/>
      <c r="E26" s="39" t="s">
        <v>957</v>
      </c>
      <c r="F26" s="46"/>
      <c r="G26" s="46"/>
      <c r="H26" s="46"/>
      <c r="I26" s="46"/>
      <c r="J26" s="48"/>
    </row>
    <row r="27">
      <c r="A27" s="37" t="s">
        <v>240</v>
      </c>
      <c r="B27" s="37">
        <v>5</v>
      </c>
      <c r="C27" s="38" t="s">
        <v>2977</v>
      </c>
      <c r="D27" s="37" t="s">
        <v>245</v>
      </c>
      <c r="E27" s="39" t="s">
        <v>2978</v>
      </c>
      <c r="F27" s="40" t="s">
        <v>339</v>
      </c>
      <c r="G27" s="41">
        <v>17.812999999999999</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3286</v>
      </c>
      <c r="F29" s="46"/>
      <c r="G29" s="46"/>
      <c r="H29" s="46"/>
      <c r="I29" s="46"/>
      <c r="J29" s="48"/>
    </row>
    <row r="30" ht="75">
      <c r="A30" s="37" t="s">
        <v>248</v>
      </c>
      <c r="B30" s="45"/>
      <c r="C30" s="46"/>
      <c r="D30" s="46"/>
      <c r="E30" s="39" t="s">
        <v>2626</v>
      </c>
      <c r="F30" s="46"/>
      <c r="G30" s="46"/>
      <c r="H30" s="46"/>
      <c r="I30" s="46"/>
      <c r="J30" s="48"/>
    </row>
    <row r="31">
      <c r="A31" s="37" t="s">
        <v>240</v>
      </c>
      <c r="B31" s="37">
        <v>6</v>
      </c>
      <c r="C31" s="38" t="s">
        <v>3287</v>
      </c>
      <c r="D31" s="37" t="s">
        <v>245</v>
      </c>
      <c r="E31" s="39" t="s">
        <v>3288</v>
      </c>
      <c r="F31" s="40" t="s">
        <v>339</v>
      </c>
      <c r="G31" s="41">
        <v>17.812999999999999</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3286</v>
      </c>
      <c r="F33" s="46"/>
      <c r="G33" s="46"/>
      <c r="H33" s="46"/>
      <c r="I33" s="46"/>
      <c r="J33" s="48"/>
    </row>
    <row r="34" ht="409.5">
      <c r="A34" s="37" t="s">
        <v>248</v>
      </c>
      <c r="B34" s="45"/>
      <c r="C34" s="46"/>
      <c r="D34" s="46"/>
      <c r="E34" s="39" t="s">
        <v>2046</v>
      </c>
      <c r="F34" s="46"/>
      <c r="G34" s="46"/>
      <c r="H34" s="46"/>
      <c r="I34" s="46"/>
      <c r="J34" s="48"/>
    </row>
    <row r="35">
      <c r="A35" s="37" t="s">
        <v>240</v>
      </c>
      <c r="B35" s="37">
        <v>7</v>
      </c>
      <c r="C35" s="38" t="s">
        <v>1321</v>
      </c>
      <c r="D35" s="37" t="s">
        <v>245</v>
      </c>
      <c r="E35" s="39" t="s">
        <v>1322</v>
      </c>
      <c r="F35" s="40" t="s">
        <v>339</v>
      </c>
      <c r="G35" s="41">
        <v>17.812999999999999</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3289</v>
      </c>
      <c r="F37" s="46"/>
      <c r="G37" s="46"/>
      <c r="H37" s="46"/>
      <c r="I37" s="46"/>
      <c r="J37" s="48"/>
    </row>
    <row r="38" ht="405">
      <c r="A38" s="37" t="s">
        <v>248</v>
      </c>
      <c r="B38" s="45"/>
      <c r="C38" s="46"/>
      <c r="D38" s="46"/>
      <c r="E38" s="39" t="s">
        <v>1325</v>
      </c>
      <c r="F38" s="46"/>
      <c r="G38" s="46"/>
      <c r="H38" s="46"/>
      <c r="I38" s="46"/>
      <c r="J38" s="48"/>
    </row>
    <row r="39">
      <c r="A39" s="37" t="s">
        <v>240</v>
      </c>
      <c r="B39" s="37">
        <v>8</v>
      </c>
      <c r="C39" s="38" t="s">
        <v>667</v>
      </c>
      <c r="D39" s="37" t="s">
        <v>245</v>
      </c>
      <c r="E39" s="39" t="s">
        <v>668</v>
      </c>
      <c r="F39" s="40" t="s">
        <v>339</v>
      </c>
      <c r="G39" s="41">
        <v>35.625999999999998</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3290</v>
      </c>
      <c r="F41" s="46"/>
      <c r="G41" s="46"/>
      <c r="H41" s="46"/>
      <c r="I41" s="46"/>
      <c r="J41" s="48"/>
    </row>
    <row r="42" ht="270">
      <c r="A42" s="37" t="s">
        <v>248</v>
      </c>
      <c r="B42" s="45"/>
      <c r="C42" s="46"/>
      <c r="D42" s="46"/>
      <c r="E42" s="39" t="s">
        <v>671</v>
      </c>
      <c r="F42" s="46"/>
      <c r="G42" s="46"/>
      <c r="H42" s="46"/>
      <c r="I42" s="46"/>
      <c r="J42" s="48"/>
    </row>
    <row r="43">
      <c r="A43" s="37" t="s">
        <v>240</v>
      </c>
      <c r="B43" s="37">
        <v>9</v>
      </c>
      <c r="C43" s="38" t="s">
        <v>2631</v>
      </c>
      <c r="D43" s="37" t="s">
        <v>245</v>
      </c>
      <c r="E43" s="39" t="s">
        <v>2632</v>
      </c>
      <c r="F43" s="40" t="s">
        <v>415</v>
      </c>
      <c r="G43" s="41">
        <v>118.75</v>
      </c>
      <c r="H43" s="42">
        <v>0</v>
      </c>
      <c r="I43" s="43">
        <f>ROUND(G43*H43,P4)</f>
        <v>0</v>
      </c>
      <c r="J43" s="37"/>
      <c r="O43" s="44">
        <f>I43*0.21</f>
        <v>0</v>
      </c>
      <c r="P43">
        <v>3</v>
      </c>
    </row>
    <row r="44">
      <c r="A44" s="37" t="s">
        <v>244</v>
      </c>
      <c r="B44" s="45"/>
      <c r="C44" s="46"/>
      <c r="D44" s="46"/>
      <c r="E44" s="47" t="s">
        <v>245</v>
      </c>
      <c r="F44" s="46"/>
      <c r="G44" s="46"/>
      <c r="H44" s="46"/>
      <c r="I44" s="46"/>
      <c r="J44" s="48"/>
    </row>
    <row r="45" ht="75">
      <c r="A45" s="37" t="s">
        <v>246</v>
      </c>
      <c r="B45" s="45"/>
      <c r="C45" s="46"/>
      <c r="D45" s="46"/>
      <c r="E45" s="49" t="s">
        <v>3291</v>
      </c>
      <c r="F45" s="46"/>
      <c r="G45" s="46"/>
      <c r="H45" s="46"/>
      <c r="I45" s="46"/>
      <c r="J45" s="48"/>
    </row>
    <row r="46" ht="75">
      <c r="A46" s="37" t="s">
        <v>248</v>
      </c>
      <c r="B46" s="45"/>
      <c r="C46" s="46"/>
      <c r="D46" s="46"/>
      <c r="E46" s="39" t="s">
        <v>2424</v>
      </c>
      <c r="F46" s="46"/>
      <c r="G46" s="46"/>
      <c r="H46" s="46"/>
      <c r="I46" s="46"/>
      <c r="J46" s="48"/>
    </row>
    <row r="47">
      <c r="A47" s="37" t="s">
        <v>240</v>
      </c>
      <c r="B47" s="37">
        <v>10</v>
      </c>
      <c r="C47" s="38" t="s">
        <v>2425</v>
      </c>
      <c r="D47" s="37" t="s">
        <v>245</v>
      </c>
      <c r="E47" s="39" t="s">
        <v>2426</v>
      </c>
      <c r="F47" s="40" t="s">
        <v>415</v>
      </c>
      <c r="G47" s="41">
        <v>118.75</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3292</v>
      </c>
      <c r="F49" s="46"/>
      <c r="G49" s="46"/>
      <c r="H49" s="46"/>
      <c r="I49" s="46"/>
      <c r="J49" s="48"/>
    </row>
    <row r="50" ht="75">
      <c r="A50" s="37" t="s">
        <v>248</v>
      </c>
      <c r="B50" s="45"/>
      <c r="C50" s="46"/>
      <c r="D50" s="46"/>
      <c r="E50" s="39" t="s">
        <v>2428</v>
      </c>
      <c r="F50" s="46"/>
      <c r="G50" s="46"/>
      <c r="H50" s="46"/>
      <c r="I50" s="46"/>
      <c r="J50" s="48"/>
    </row>
    <row r="51">
      <c r="A51" s="37" t="s">
        <v>240</v>
      </c>
      <c r="B51" s="37">
        <v>11</v>
      </c>
      <c r="C51" s="38" t="s">
        <v>2988</v>
      </c>
      <c r="D51" s="37" t="s">
        <v>245</v>
      </c>
      <c r="E51" s="39" t="s">
        <v>2989</v>
      </c>
      <c r="F51" s="40" t="s">
        <v>415</v>
      </c>
      <c r="G51" s="41">
        <v>118.75</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3292</v>
      </c>
      <c r="F53" s="46"/>
      <c r="G53" s="46"/>
      <c r="H53" s="46"/>
      <c r="I53" s="46"/>
      <c r="J53" s="48"/>
    </row>
    <row r="54" ht="90">
      <c r="A54" s="37" t="s">
        <v>248</v>
      </c>
      <c r="B54" s="45"/>
      <c r="C54" s="46"/>
      <c r="D54" s="46"/>
      <c r="E54" s="39" t="s">
        <v>2991</v>
      </c>
      <c r="F54" s="46"/>
      <c r="G54" s="46"/>
      <c r="H54" s="46"/>
      <c r="I54" s="46"/>
      <c r="J54" s="48"/>
    </row>
    <row r="55">
      <c r="A55" s="31" t="s">
        <v>237</v>
      </c>
      <c r="B55" s="32"/>
      <c r="C55" s="33" t="s">
        <v>320</v>
      </c>
      <c r="D55" s="34"/>
      <c r="E55" s="31" t="s">
        <v>2433</v>
      </c>
      <c r="F55" s="34"/>
      <c r="G55" s="34"/>
      <c r="H55" s="34"/>
      <c r="I55" s="35">
        <f>SUMIFS(I56:I71,A56:A71,"P")</f>
        <v>0</v>
      </c>
      <c r="J55" s="36"/>
    </row>
    <row r="56">
      <c r="A56" s="37" t="s">
        <v>240</v>
      </c>
      <c r="B56" s="37">
        <v>12</v>
      </c>
      <c r="C56" s="38" t="s">
        <v>3293</v>
      </c>
      <c r="D56" s="37" t="s">
        <v>245</v>
      </c>
      <c r="E56" s="39" t="s">
        <v>3294</v>
      </c>
      <c r="F56" s="40" t="s">
        <v>1326</v>
      </c>
      <c r="G56" s="41">
        <v>36.740000000000002</v>
      </c>
      <c r="H56" s="42">
        <v>0</v>
      </c>
      <c r="I56" s="43">
        <f>ROUND(G56*H56,P4)</f>
        <v>0</v>
      </c>
      <c r="J56" s="37"/>
      <c r="O56" s="44">
        <f>I56*0.21</f>
        <v>0</v>
      </c>
      <c r="P56">
        <v>3</v>
      </c>
    </row>
    <row r="57">
      <c r="A57" s="37" t="s">
        <v>244</v>
      </c>
      <c r="B57" s="45"/>
      <c r="C57" s="46"/>
      <c r="D57" s="46"/>
      <c r="E57" s="47" t="s">
        <v>245</v>
      </c>
      <c r="F57" s="46"/>
      <c r="G57" s="46"/>
      <c r="H57" s="46"/>
      <c r="I57" s="46"/>
      <c r="J57" s="48"/>
    </row>
    <row r="58" ht="30">
      <c r="A58" s="37" t="s">
        <v>246</v>
      </c>
      <c r="B58" s="45"/>
      <c r="C58" s="46"/>
      <c r="D58" s="46"/>
      <c r="E58" s="49" t="s">
        <v>3295</v>
      </c>
      <c r="F58" s="46"/>
      <c r="G58" s="46"/>
      <c r="H58" s="46"/>
      <c r="I58" s="46"/>
      <c r="J58" s="48"/>
    </row>
    <row r="59" ht="105">
      <c r="A59" s="37" t="s">
        <v>248</v>
      </c>
      <c r="B59" s="45"/>
      <c r="C59" s="46"/>
      <c r="D59" s="46"/>
      <c r="E59" s="39" t="s">
        <v>2063</v>
      </c>
      <c r="F59" s="46"/>
      <c r="G59" s="46"/>
      <c r="H59" s="46"/>
      <c r="I59" s="46"/>
      <c r="J59" s="48"/>
    </row>
    <row r="60">
      <c r="A60" s="37" t="s">
        <v>240</v>
      </c>
      <c r="B60" s="37">
        <v>13</v>
      </c>
      <c r="C60" s="38" t="s">
        <v>3138</v>
      </c>
      <c r="D60" s="37" t="s">
        <v>245</v>
      </c>
      <c r="E60" s="39" t="s">
        <v>3139</v>
      </c>
      <c r="F60" s="40" t="s">
        <v>339</v>
      </c>
      <c r="G60" s="41">
        <v>69.039000000000001</v>
      </c>
      <c r="H60" s="42">
        <v>0</v>
      </c>
      <c r="I60" s="43">
        <f>ROUND(G60*H60,P4)</f>
        <v>0</v>
      </c>
      <c r="J60" s="37"/>
      <c r="O60" s="44">
        <f>I60*0.21</f>
        <v>0</v>
      </c>
      <c r="P60">
        <v>3</v>
      </c>
    </row>
    <row r="61">
      <c r="A61" s="37" t="s">
        <v>244</v>
      </c>
      <c r="B61" s="45"/>
      <c r="C61" s="46"/>
      <c r="D61" s="46"/>
      <c r="E61" s="47" t="s">
        <v>245</v>
      </c>
      <c r="F61" s="46"/>
      <c r="G61" s="46"/>
      <c r="H61" s="46"/>
      <c r="I61" s="46"/>
      <c r="J61" s="48"/>
    </row>
    <row r="62" ht="30">
      <c r="A62" s="37" t="s">
        <v>246</v>
      </c>
      <c r="B62" s="45"/>
      <c r="C62" s="46"/>
      <c r="D62" s="46"/>
      <c r="E62" s="49" t="s">
        <v>3296</v>
      </c>
      <c r="F62" s="46"/>
      <c r="G62" s="46"/>
      <c r="H62" s="46"/>
      <c r="I62" s="46"/>
      <c r="J62" s="48"/>
    </row>
    <row r="63" ht="409.5">
      <c r="A63" s="37" t="s">
        <v>248</v>
      </c>
      <c r="B63" s="45"/>
      <c r="C63" s="46"/>
      <c r="D63" s="46"/>
      <c r="E63" s="39" t="s">
        <v>1835</v>
      </c>
      <c r="F63" s="46"/>
      <c r="G63" s="46"/>
      <c r="H63" s="46"/>
      <c r="I63" s="46"/>
      <c r="J63" s="48"/>
    </row>
    <row r="64">
      <c r="A64" s="37" t="s">
        <v>240</v>
      </c>
      <c r="B64" s="37">
        <v>14</v>
      </c>
      <c r="C64" s="38" t="s">
        <v>3141</v>
      </c>
      <c r="D64" s="37" t="s">
        <v>245</v>
      </c>
      <c r="E64" s="39" t="s">
        <v>3142</v>
      </c>
      <c r="F64" s="40" t="s">
        <v>939</v>
      </c>
      <c r="G64" s="41">
        <v>2.9929999999999999</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3297</v>
      </c>
      <c r="F66" s="46"/>
      <c r="G66" s="46"/>
      <c r="H66" s="46"/>
      <c r="I66" s="46"/>
      <c r="J66" s="48"/>
    </row>
    <row r="67" ht="375">
      <c r="A67" s="37" t="s">
        <v>248</v>
      </c>
      <c r="B67" s="45"/>
      <c r="C67" s="46"/>
      <c r="D67" s="46"/>
      <c r="E67" s="39" t="s">
        <v>2080</v>
      </c>
      <c r="F67" s="46"/>
      <c r="G67" s="46"/>
      <c r="H67" s="46"/>
      <c r="I67" s="46"/>
      <c r="J67" s="48"/>
    </row>
    <row r="68" ht="30">
      <c r="A68" s="37" t="s">
        <v>240</v>
      </c>
      <c r="B68" s="37">
        <v>15</v>
      </c>
      <c r="C68" s="38" t="s">
        <v>2085</v>
      </c>
      <c r="D68" s="37" t="s">
        <v>245</v>
      </c>
      <c r="E68" s="39" t="s">
        <v>2086</v>
      </c>
      <c r="F68" s="40" t="s">
        <v>243</v>
      </c>
      <c r="G68" s="41">
        <v>116</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3298</v>
      </c>
      <c r="F70" s="46"/>
      <c r="G70" s="46"/>
      <c r="H70" s="46"/>
      <c r="I70" s="46"/>
      <c r="J70" s="48"/>
    </row>
    <row r="71" ht="120">
      <c r="A71" s="37" t="s">
        <v>248</v>
      </c>
      <c r="B71" s="45"/>
      <c r="C71" s="46"/>
      <c r="D71" s="46"/>
      <c r="E71" s="39" t="s">
        <v>2088</v>
      </c>
      <c r="F71" s="46"/>
      <c r="G71" s="46"/>
      <c r="H71" s="46"/>
      <c r="I71" s="46"/>
      <c r="J71" s="48"/>
    </row>
    <row r="72">
      <c r="A72" s="31" t="s">
        <v>237</v>
      </c>
      <c r="B72" s="32"/>
      <c r="C72" s="33" t="s">
        <v>402</v>
      </c>
      <c r="D72" s="34"/>
      <c r="E72" s="31" t="s">
        <v>2645</v>
      </c>
      <c r="F72" s="34"/>
      <c r="G72" s="34"/>
      <c r="H72" s="34"/>
      <c r="I72" s="35">
        <f>SUMIFS(I73:I84,A73:A84,"P")</f>
        <v>0</v>
      </c>
      <c r="J72" s="36"/>
    </row>
    <row r="73">
      <c r="A73" s="37" t="s">
        <v>240</v>
      </c>
      <c r="B73" s="37">
        <v>16</v>
      </c>
      <c r="C73" s="38" t="s">
        <v>2830</v>
      </c>
      <c r="D73" s="37" t="s">
        <v>245</v>
      </c>
      <c r="E73" s="39" t="s">
        <v>2831</v>
      </c>
      <c r="F73" s="40" t="s">
        <v>339</v>
      </c>
      <c r="G73" s="41">
        <v>14.58</v>
      </c>
      <c r="H73" s="42">
        <v>0</v>
      </c>
      <c r="I73" s="43">
        <f>ROUND(G73*H73,P4)</f>
        <v>0</v>
      </c>
      <c r="J73" s="37"/>
      <c r="O73" s="44">
        <f>I73*0.21</f>
        <v>0</v>
      </c>
      <c r="P73">
        <v>3</v>
      </c>
    </row>
    <row r="74">
      <c r="A74" s="37" t="s">
        <v>244</v>
      </c>
      <c r="B74" s="45"/>
      <c r="C74" s="46"/>
      <c r="D74" s="46"/>
      <c r="E74" s="47" t="s">
        <v>245</v>
      </c>
      <c r="F74" s="46"/>
      <c r="G74" s="46"/>
      <c r="H74" s="46"/>
      <c r="I74" s="46"/>
      <c r="J74" s="48"/>
    </row>
    <row r="75" ht="30">
      <c r="A75" s="37" t="s">
        <v>246</v>
      </c>
      <c r="B75" s="45"/>
      <c r="C75" s="46"/>
      <c r="D75" s="46"/>
      <c r="E75" s="49" t="s">
        <v>3299</v>
      </c>
      <c r="F75" s="46"/>
      <c r="G75" s="46"/>
      <c r="H75" s="46"/>
      <c r="I75" s="46"/>
      <c r="J75" s="48"/>
    </row>
    <row r="76" ht="409.5">
      <c r="A76" s="37" t="s">
        <v>248</v>
      </c>
      <c r="B76" s="45"/>
      <c r="C76" s="46"/>
      <c r="D76" s="46"/>
      <c r="E76" s="39" t="s">
        <v>1835</v>
      </c>
      <c r="F76" s="46"/>
      <c r="G76" s="46"/>
      <c r="H76" s="46"/>
      <c r="I76" s="46"/>
      <c r="J76" s="48"/>
    </row>
    <row r="77">
      <c r="A77" s="37" t="s">
        <v>240</v>
      </c>
      <c r="B77" s="37">
        <v>17</v>
      </c>
      <c r="C77" s="38" t="s">
        <v>2833</v>
      </c>
      <c r="D77" s="37" t="s">
        <v>245</v>
      </c>
      <c r="E77" s="39" t="s">
        <v>2834</v>
      </c>
      <c r="F77" s="40" t="s">
        <v>939</v>
      </c>
      <c r="G77" s="41">
        <v>1.621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3300</v>
      </c>
      <c r="F79" s="46"/>
      <c r="G79" s="46"/>
      <c r="H79" s="46"/>
      <c r="I79" s="46"/>
      <c r="J79" s="48"/>
    </row>
    <row r="80" ht="375">
      <c r="A80" s="37" t="s">
        <v>248</v>
      </c>
      <c r="B80" s="45"/>
      <c r="C80" s="46"/>
      <c r="D80" s="46"/>
      <c r="E80" s="39" t="s">
        <v>2836</v>
      </c>
      <c r="F80" s="46"/>
      <c r="G80" s="46"/>
      <c r="H80" s="46"/>
      <c r="I80" s="46"/>
      <c r="J80" s="48"/>
    </row>
    <row r="81">
      <c r="A81" s="37" t="s">
        <v>240</v>
      </c>
      <c r="B81" s="37">
        <v>18</v>
      </c>
      <c r="C81" s="38" t="s">
        <v>3158</v>
      </c>
      <c r="D81" s="37" t="s">
        <v>245</v>
      </c>
      <c r="E81" s="39" t="s">
        <v>3159</v>
      </c>
      <c r="F81" s="40" t="s">
        <v>339</v>
      </c>
      <c r="G81" s="41">
        <v>10.048</v>
      </c>
      <c r="H81" s="42">
        <v>0</v>
      </c>
      <c r="I81" s="43">
        <f>ROUND(G81*H81,P4)</f>
        <v>0</v>
      </c>
      <c r="J81" s="37"/>
      <c r="O81" s="44">
        <f>I81*0.21</f>
        <v>0</v>
      </c>
      <c r="P81">
        <v>3</v>
      </c>
    </row>
    <row r="82">
      <c r="A82" s="37" t="s">
        <v>244</v>
      </c>
      <c r="B82" s="45"/>
      <c r="C82" s="46"/>
      <c r="D82" s="46"/>
      <c r="E82" s="47" t="s">
        <v>245</v>
      </c>
      <c r="F82" s="46"/>
      <c r="G82" s="46"/>
      <c r="H82" s="46"/>
      <c r="I82" s="46"/>
      <c r="J82" s="48"/>
    </row>
    <row r="83" ht="60">
      <c r="A83" s="37" t="s">
        <v>246</v>
      </c>
      <c r="B83" s="45"/>
      <c r="C83" s="46"/>
      <c r="D83" s="46"/>
      <c r="E83" s="49" t="s">
        <v>3301</v>
      </c>
      <c r="F83" s="46"/>
      <c r="G83" s="46"/>
      <c r="H83" s="46"/>
      <c r="I83" s="46"/>
      <c r="J83" s="48"/>
    </row>
    <row r="84" ht="345">
      <c r="A84" s="37" t="s">
        <v>248</v>
      </c>
      <c r="B84" s="45"/>
      <c r="C84" s="46"/>
      <c r="D84" s="46"/>
      <c r="E84" s="39" t="s">
        <v>2117</v>
      </c>
      <c r="F84" s="46"/>
      <c r="G84" s="46"/>
      <c r="H84" s="46"/>
      <c r="I84" s="46"/>
      <c r="J84" s="48"/>
    </row>
    <row r="85">
      <c r="A85" s="31" t="s">
        <v>237</v>
      </c>
      <c r="B85" s="32"/>
      <c r="C85" s="33" t="s">
        <v>926</v>
      </c>
      <c r="D85" s="34"/>
      <c r="E85" s="31" t="s">
        <v>2120</v>
      </c>
      <c r="F85" s="34"/>
      <c r="G85" s="34"/>
      <c r="H85" s="34"/>
      <c r="I85" s="35">
        <f>SUMIFS(I86:I97,A86:A97,"P")</f>
        <v>0</v>
      </c>
      <c r="J85" s="36"/>
    </row>
    <row r="86">
      <c r="A86" s="37" t="s">
        <v>240</v>
      </c>
      <c r="B86" s="37">
        <v>19</v>
      </c>
      <c r="C86" s="38" t="s">
        <v>2852</v>
      </c>
      <c r="D86" s="37" t="s">
        <v>245</v>
      </c>
      <c r="E86" s="39" t="s">
        <v>2853</v>
      </c>
      <c r="F86" s="40" t="s">
        <v>339</v>
      </c>
      <c r="G86" s="41">
        <v>11.875</v>
      </c>
      <c r="H86" s="42">
        <v>0</v>
      </c>
      <c r="I86" s="43">
        <f>ROUND(G86*H86,P4)</f>
        <v>0</v>
      </c>
      <c r="J86" s="37"/>
      <c r="O86" s="44">
        <f>I86*0.21</f>
        <v>0</v>
      </c>
      <c r="P86">
        <v>3</v>
      </c>
    </row>
    <row r="87">
      <c r="A87" s="37" t="s">
        <v>244</v>
      </c>
      <c r="B87" s="45"/>
      <c r="C87" s="46"/>
      <c r="D87" s="46"/>
      <c r="E87" s="47" t="s">
        <v>245</v>
      </c>
      <c r="F87" s="46"/>
      <c r="G87" s="46"/>
      <c r="H87" s="46"/>
      <c r="I87" s="46"/>
      <c r="J87" s="48"/>
    </row>
    <row r="88" ht="75">
      <c r="A88" s="37" t="s">
        <v>246</v>
      </c>
      <c r="B88" s="45"/>
      <c r="C88" s="46"/>
      <c r="D88" s="46"/>
      <c r="E88" s="49" t="s">
        <v>3302</v>
      </c>
      <c r="F88" s="46"/>
      <c r="G88" s="46"/>
      <c r="H88" s="46"/>
      <c r="I88" s="46"/>
      <c r="J88" s="48"/>
    </row>
    <row r="89" ht="409.5">
      <c r="A89" s="37" t="s">
        <v>248</v>
      </c>
      <c r="B89" s="45"/>
      <c r="C89" s="46"/>
      <c r="D89" s="46"/>
      <c r="E89" s="39" t="s">
        <v>1835</v>
      </c>
      <c r="F89" s="46"/>
      <c r="G89" s="46"/>
      <c r="H89" s="46"/>
      <c r="I89" s="46"/>
      <c r="J89" s="48"/>
    </row>
    <row r="90">
      <c r="A90" s="37" t="s">
        <v>240</v>
      </c>
      <c r="B90" s="37">
        <v>20</v>
      </c>
      <c r="C90" s="38" t="s">
        <v>2855</v>
      </c>
      <c r="D90" s="37" t="s">
        <v>245</v>
      </c>
      <c r="E90" s="39" t="s">
        <v>2856</v>
      </c>
      <c r="F90" s="40" t="s">
        <v>939</v>
      </c>
      <c r="G90" s="41">
        <v>0.41399999999999998</v>
      </c>
      <c r="H90" s="42">
        <v>0</v>
      </c>
      <c r="I90" s="43">
        <f>ROUND(G90*H90,P4)</f>
        <v>0</v>
      </c>
      <c r="J90" s="37"/>
      <c r="O90" s="44">
        <f>I90*0.21</f>
        <v>0</v>
      </c>
      <c r="P90">
        <v>3</v>
      </c>
    </row>
    <row r="91">
      <c r="A91" s="37" t="s">
        <v>244</v>
      </c>
      <c r="B91" s="45"/>
      <c r="C91" s="46"/>
      <c r="D91" s="46"/>
      <c r="E91" s="47" t="s">
        <v>245</v>
      </c>
      <c r="F91" s="46"/>
      <c r="G91" s="46"/>
      <c r="H91" s="46"/>
      <c r="I91" s="46"/>
      <c r="J91" s="48"/>
    </row>
    <row r="92" ht="45">
      <c r="A92" s="37" t="s">
        <v>246</v>
      </c>
      <c r="B92" s="45"/>
      <c r="C92" s="46"/>
      <c r="D92" s="46"/>
      <c r="E92" s="49" t="s">
        <v>3303</v>
      </c>
      <c r="F92" s="46"/>
      <c r="G92" s="46"/>
      <c r="H92" s="46"/>
      <c r="I92" s="46"/>
      <c r="J92" s="48"/>
    </row>
    <row r="93" ht="375">
      <c r="A93" s="37" t="s">
        <v>248</v>
      </c>
      <c r="B93" s="45"/>
      <c r="C93" s="46"/>
      <c r="D93" s="46"/>
      <c r="E93" s="39" t="s">
        <v>2836</v>
      </c>
      <c r="F93" s="46"/>
      <c r="G93" s="46"/>
      <c r="H93" s="46"/>
      <c r="I93" s="46"/>
      <c r="J93" s="48"/>
    </row>
    <row r="94">
      <c r="A94" s="37" t="s">
        <v>240</v>
      </c>
      <c r="B94" s="37">
        <v>21</v>
      </c>
      <c r="C94" s="38" t="s">
        <v>2124</v>
      </c>
      <c r="D94" s="37" t="s">
        <v>245</v>
      </c>
      <c r="E94" s="39" t="s">
        <v>2125</v>
      </c>
      <c r="F94" s="40" t="s">
        <v>339</v>
      </c>
      <c r="G94" s="41">
        <v>23.75</v>
      </c>
      <c r="H94" s="42">
        <v>0</v>
      </c>
      <c r="I94" s="43">
        <f>ROUND(G94*H94,P4)</f>
        <v>0</v>
      </c>
      <c r="J94" s="37"/>
      <c r="O94" s="44">
        <f>I94*0.21</f>
        <v>0</v>
      </c>
      <c r="P94">
        <v>3</v>
      </c>
    </row>
    <row r="95">
      <c r="A95" s="37" t="s">
        <v>244</v>
      </c>
      <c r="B95" s="45"/>
      <c r="C95" s="46"/>
      <c r="D95" s="46"/>
      <c r="E95" s="47" t="s">
        <v>245</v>
      </c>
      <c r="F95" s="46"/>
      <c r="G95" s="46"/>
      <c r="H95" s="46"/>
      <c r="I95" s="46"/>
      <c r="J95" s="48"/>
    </row>
    <row r="96" ht="75">
      <c r="A96" s="37" t="s">
        <v>246</v>
      </c>
      <c r="B96" s="45"/>
      <c r="C96" s="46"/>
      <c r="D96" s="46"/>
      <c r="E96" s="49" t="s">
        <v>3304</v>
      </c>
      <c r="F96" s="46"/>
      <c r="G96" s="46"/>
      <c r="H96" s="46"/>
      <c r="I96" s="46"/>
      <c r="J96" s="48"/>
    </row>
    <row r="97" ht="150">
      <c r="A97" s="37" t="s">
        <v>248</v>
      </c>
      <c r="B97" s="45"/>
      <c r="C97" s="46"/>
      <c r="D97" s="46"/>
      <c r="E97" s="39" t="s">
        <v>2127</v>
      </c>
      <c r="F97" s="46"/>
      <c r="G97" s="46"/>
      <c r="H97" s="46"/>
      <c r="I97" s="46"/>
      <c r="J97" s="48"/>
    </row>
    <row r="98">
      <c r="A98" s="31" t="s">
        <v>237</v>
      </c>
      <c r="B98" s="32"/>
      <c r="C98" s="33" t="s">
        <v>1203</v>
      </c>
      <c r="D98" s="34"/>
      <c r="E98" s="31" t="s">
        <v>2866</v>
      </c>
      <c r="F98" s="34"/>
      <c r="G98" s="34"/>
      <c r="H98" s="34"/>
      <c r="I98" s="35">
        <f>SUMIFS(I99:I114,A99:A114,"P")</f>
        <v>0</v>
      </c>
      <c r="J98" s="36"/>
    </row>
    <row r="99" ht="30">
      <c r="A99" s="37" t="s">
        <v>240</v>
      </c>
      <c r="B99" s="37">
        <v>22</v>
      </c>
      <c r="C99" s="38" t="s">
        <v>2867</v>
      </c>
      <c r="D99" s="37" t="s">
        <v>245</v>
      </c>
      <c r="E99" s="39" t="s">
        <v>2868</v>
      </c>
      <c r="F99" s="40" t="s">
        <v>415</v>
      </c>
      <c r="G99" s="41">
        <v>225.94800000000001</v>
      </c>
      <c r="H99" s="42">
        <v>0</v>
      </c>
      <c r="I99" s="43">
        <f>ROUND(G99*H99,P4)</f>
        <v>0</v>
      </c>
      <c r="J99" s="37"/>
      <c r="O99" s="44">
        <f>I99*0.21</f>
        <v>0</v>
      </c>
      <c r="P99">
        <v>3</v>
      </c>
    </row>
    <row r="100">
      <c r="A100" s="37" t="s">
        <v>244</v>
      </c>
      <c r="B100" s="45"/>
      <c r="C100" s="46"/>
      <c r="D100" s="46"/>
      <c r="E100" s="47" t="s">
        <v>245</v>
      </c>
      <c r="F100" s="46"/>
      <c r="G100" s="46"/>
      <c r="H100" s="46"/>
      <c r="I100" s="46"/>
      <c r="J100" s="48"/>
    </row>
    <row r="101" ht="45">
      <c r="A101" s="37" t="s">
        <v>246</v>
      </c>
      <c r="B101" s="45"/>
      <c r="C101" s="46"/>
      <c r="D101" s="46"/>
      <c r="E101" s="49" t="s">
        <v>3305</v>
      </c>
      <c r="F101" s="46"/>
      <c r="G101" s="46"/>
      <c r="H101" s="46"/>
      <c r="I101" s="46"/>
      <c r="J101" s="48"/>
    </row>
    <row r="102" ht="120">
      <c r="A102" s="37" t="s">
        <v>248</v>
      </c>
      <c r="B102" s="45"/>
      <c r="C102" s="46"/>
      <c r="D102" s="46"/>
      <c r="E102" s="39" t="s">
        <v>2870</v>
      </c>
      <c r="F102" s="46"/>
      <c r="G102" s="46"/>
      <c r="H102" s="46"/>
      <c r="I102" s="46"/>
      <c r="J102" s="48"/>
    </row>
    <row r="103">
      <c r="A103" s="37" t="s">
        <v>240</v>
      </c>
      <c r="B103" s="37">
        <v>23</v>
      </c>
      <c r="C103" s="38" t="s">
        <v>2883</v>
      </c>
      <c r="D103" s="37" t="s">
        <v>245</v>
      </c>
      <c r="E103" s="39" t="s">
        <v>2884</v>
      </c>
      <c r="F103" s="40" t="s">
        <v>415</v>
      </c>
      <c r="G103" s="41">
        <v>225.94800000000001</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45">
      <c r="A105" s="37" t="s">
        <v>246</v>
      </c>
      <c r="B105" s="45"/>
      <c r="C105" s="46"/>
      <c r="D105" s="46"/>
      <c r="E105" s="49" t="s">
        <v>3305</v>
      </c>
      <c r="F105" s="46"/>
      <c r="G105" s="46"/>
      <c r="H105" s="46"/>
      <c r="I105" s="46"/>
      <c r="J105" s="48"/>
    </row>
    <row r="106" ht="120">
      <c r="A106" s="37" t="s">
        <v>248</v>
      </c>
      <c r="B106" s="45"/>
      <c r="C106" s="46"/>
      <c r="D106" s="46"/>
      <c r="E106" s="39" t="s">
        <v>2870</v>
      </c>
      <c r="F106" s="46"/>
      <c r="G106" s="46"/>
      <c r="H106" s="46"/>
      <c r="I106" s="46"/>
      <c r="J106" s="48"/>
    </row>
    <row r="107">
      <c r="A107" s="37" t="s">
        <v>240</v>
      </c>
      <c r="B107" s="37">
        <v>24</v>
      </c>
      <c r="C107" s="38" t="s">
        <v>2886</v>
      </c>
      <c r="D107" s="37" t="s">
        <v>245</v>
      </c>
      <c r="E107" s="39" t="s">
        <v>2887</v>
      </c>
      <c r="F107" s="40" t="s">
        <v>415</v>
      </c>
      <c r="G107" s="41">
        <v>225.94800000000001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45">
      <c r="A109" s="37" t="s">
        <v>246</v>
      </c>
      <c r="B109" s="45"/>
      <c r="C109" s="46"/>
      <c r="D109" s="46"/>
      <c r="E109" s="49" t="s">
        <v>3305</v>
      </c>
      <c r="F109" s="46"/>
      <c r="G109" s="46"/>
      <c r="H109" s="46"/>
      <c r="I109" s="46"/>
      <c r="J109" s="48"/>
    </row>
    <row r="110" ht="120">
      <c r="A110" s="37" t="s">
        <v>248</v>
      </c>
      <c r="B110" s="45"/>
      <c r="C110" s="46"/>
      <c r="D110" s="46"/>
      <c r="E110" s="39" t="s">
        <v>2870</v>
      </c>
      <c r="F110" s="46"/>
      <c r="G110" s="46"/>
      <c r="H110" s="46"/>
      <c r="I110" s="46"/>
      <c r="J110" s="48"/>
    </row>
    <row r="111">
      <c r="A111" s="37" t="s">
        <v>240</v>
      </c>
      <c r="B111" s="37">
        <v>25</v>
      </c>
      <c r="C111" s="38" t="s">
        <v>3248</v>
      </c>
      <c r="D111" s="37" t="s">
        <v>245</v>
      </c>
      <c r="E111" s="39" t="s">
        <v>3249</v>
      </c>
      <c r="F111" s="40" t="s">
        <v>415</v>
      </c>
      <c r="G111" s="41">
        <v>470.45800000000003</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90">
      <c r="A113" s="37" t="s">
        <v>246</v>
      </c>
      <c r="B113" s="45"/>
      <c r="C113" s="46"/>
      <c r="D113" s="46"/>
      <c r="E113" s="49" t="s">
        <v>3306</v>
      </c>
      <c r="F113" s="46"/>
      <c r="G113" s="46"/>
      <c r="H113" s="46"/>
      <c r="I113" s="46"/>
      <c r="J113" s="48"/>
    </row>
    <row r="114" ht="135">
      <c r="A114" s="37" t="s">
        <v>248</v>
      </c>
      <c r="B114" s="45"/>
      <c r="C114" s="46"/>
      <c r="D114" s="46"/>
      <c r="E114" s="39" t="s">
        <v>2901</v>
      </c>
      <c r="F114" s="46"/>
      <c r="G114" s="46"/>
      <c r="H114" s="46"/>
      <c r="I114" s="46"/>
      <c r="J114" s="48"/>
    </row>
    <row r="115">
      <c r="A115" s="31" t="s">
        <v>237</v>
      </c>
      <c r="B115" s="32"/>
      <c r="C115" s="33" t="s">
        <v>644</v>
      </c>
      <c r="D115" s="34"/>
      <c r="E115" s="31" t="s">
        <v>645</v>
      </c>
      <c r="F115" s="34"/>
      <c r="G115" s="34"/>
      <c r="H115" s="34"/>
      <c r="I115" s="35">
        <f>SUMIFS(I116:I123,A116:A123,"P")</f>
        <v>0</v>
      </c>
      <c r="J115" s="36"/>
    </row>
    <row r="116" ht="30">
      <c r="A116" s="37" t="s">
        <v>240</v>
      </c>
      <c r="B116" s="37">
        <v>26</v>
      </c>
      <c r="C116" s="38" t="s">
        <v>2902</v>
      </c>
      <c r="D116" s="37" t="s">
        <v>245</v>
      </c>
      <c r="E116" s="39" t="s">
        <v>2903</v>
      </c>
      <c r="F116" s="40" t="s">
        <v>415</v>
      </c>
      <c r="G116" s="41">
        <v>149.89500000000001</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90">
      <c r="A118" s="37" t="s">
        <v>246</v>
      </c>
      <c r="B118" s="45"/>
      <c r="C118" s="46"/>
      <c r="D118" s="46"/>
      <c r="E118" s="49" t="s">
        <v>3307</v>
      </c>
      <c r="F118" s="46"/>
      <c r="G118" s="46"/>
      <c r="H118" s="46"/>
      <c r="I118" s="46"/>
      <c r="J118" s="48"/>
    </row>
    <row r="119" ht="285">
      <c r="A119" s="37" t="s">
        <v>248</v>
      </c>
      <c r="B119" s="45"/>
      <c r="C119" s="46"/>
      <c r="D119" s="46"/>
      <c r="E119" s="39" t="s">
        <v>2905</v>
      </c>
      <c r="F119" s="46"/>
      <c r="G119" s="46"/>
      <c r="H119" s="46"/>
      <c r="I119" s="46"/>
      <c r="J119" s="48"/>
    </row>
    <row r="120">
      <c r="A120" s="37" t="s">
        <v>240</v>
      </c>
      <c r="B120" s="37">
        <v>27</v>
      </c>
      <c r="C120" s="38" t="s">
        <v>2921</v>
      </c>
      <c r="D120" s="37" t="s">
        <v>245</v>
      </c>
      <c r="E120" s="39" t="s">
        <v>2922</v>
      </c>
      <c r="F120" s="40" t="s">
        <v>415</v>
      </c>
      <c r="G120" s="41">
        <v>225.94800000000001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45">
      <c r="A122" s="37" t="s">
        <v>246</v>
      </c>
      <c r="B122" s="45"/>
      <c r="C122" s="46"/>
      <c r="D122" s="46"/>
      <c r="E122" s="49" t="s">
        <v>3305</v>
      </c>
      <c r="F122" s="46"/>
      <c r="G122" s="46"/>
      <c r="H122" s="46"/>
      <c r="I122" s="46"/>
      <c r="J122" s="48"/>
    </row>
    <row r="123" ht="120">
      <c r="A123" s="37" t="s">
        <v>248</v>
      </c>
      <c r="B123" s="45"/>
      <c r="C123" s="46"/>
      <c r="D123" s="46"/>
      <c r="E123" s="39" t="s">
        <v>2923</v>
      </c>
      <c r="F123" s="46"/>
      <c r="G123" s="46"/>
      <c r="H123" s="46"/>
      <c r="I123" s="46"/>
      <c r="J123" s="48"/>
    </row>
    <row r="124">
      <c r="A124" s="31" t="s">
        <v>237</v>
      </c>
      <c r="B124" s="32"/>
      <c r="C124" s="33" t="s">
        <v>1213</v>
      </c>
      <c r="D124" s="34"/>
      <c r="E124" s="31" t="s">
        <v>2355</v>
      </c>
      <c r="F124" s="34"/>
      <c r="G124" s="34"/>
      <c r="H124" s="34"/>
      <c r="I124" s="35">
        <f>SUMIFS(I125:I164,A125:A164,"P")</f>
        <v>0</v>
      </c>
      <c r="J124" s="36"/>
    </row>
    <row r="125" ht="30">
      <c r="A125" s="37" t="s">
        <v>240</v>
      </c>
      <c r="B125" s="37">
        <v>28</v>
      </c>
      <c r="C125" s="38" t="s">
        <v>2924</v>
      </c>
      <c r="D125" s="37" t="s">
        <v>245</v>
      </c>
      <c r="E125" s="39" t="s">
        <v>2925</v>
      </c>
      <c r="F125" s="40" t="s">
        <v>1326</v>
      </c>
      <c r="G125" s="41">
        <v>48</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3308</v>
      </c>
      <c r="F127" s="46"/>
      <c r="G127" s="46"/>
      <c r="H127" s="46"/>
      <c r="I127" s="46"/>
      <c r="J127" s="48"/>
    </row>
    <row r="128" ht="120">
      <c r="A128" s="37" t="s">
        <v>248</v>
      </c>
      <c r="B128" s="45"/>
      <c r="C128" s="46"/>
      <c r="D128" s="46"/>
      <c r="E128" s="39" t="s">
        <v>2927</v>
      </c>
      <c r="F128" s="46"/>
      <c r="G128" s="46"/>
      <c r="H128" s="46"/>
      <c r="I128" s="46"/>
      <c r="J128" s="48"/>
    </row>
    <row r="129">
      <c r="A129" s="37" t="s">
        <v>240</v>
      </c>
      <c r="B129" s="37">
        <v>29</v>
      </c>
      <c r="C129" s="38" t="s">
        <v>2928</v>
      </c>
      <c r="D129" s="37" t="s">
        <v>245</v>
      </c>
      <c r="E129" s="39" t="s">
        <v>2929</v>
      </c>
      <c r="F129" s="40" t="s">
        <v>1326</v>
      </c>
      <c r="G129" s="41">
        <v>48</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3308</v>
      </c>
      <c r="F131" s="46"/>
      <c r="G131" s="46"/>
      <c r="H131" s="46"/>
      <c r="I131" s="46"/>
      <c r="J131" s="48"/>
    </row>
    <row r="132" ht="75">
      <c r="A132" s="37" t="s">
        <v>248</v>
      </c>
      <c r="B132" s="45"/>
      <c r="C132" s="46"/>
      <c r="D132" s="46"/>
      <c r="E132" s="39" t="s">
        <v>2931</v>
      </c>
      <c r="F132" s="46"/>
      <c r="G132" s="46"/>
      <c r="H132" s="46"/>
      <c r="I132" s="46"/>
      <c r="J132" s="48"/>
    </row>
    <row r="133" ht="30">
      <c r="A133" s="37" t="s">
        <v>240</v>
      </c>
      <c r="B133" s="37">
        <v>30</v>
      </c>
      <c r="C133" s="38" t="s">
        <v>2734</v>
      </c>
      <c r="D133" s="37" t="s">
        <v>245</v>
      </c>
      <c r="E133" s="39" t="s">
        <v>2735</v>
      </c>
      <c r="F133" s="40" t="s">
        <v>1326</v>
      </c>
      <c r="G133" s="41">
        <v>73</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3309</v>
      </c>
      <c r="F135" s="46"/>
      <c r="G135" s="46"/>
      <c r="H135" s="46"/>
      <c r="I135" s="46"/>
      <c r="J135" s="48"/>
    </row>
    <row r="136" ht="90">
      <c r="A136" s="37" t="s">
        <v>248</v>
      </c>
      <c r="B136" s="45"/>
      <c r="C136" s="46"/>
      <c r="D136" s="46"/>
      <c r="E136" s="39" t="s">
        <v>2149</v>
      </c>
      <c r="F136" s="46"/>
      <c r="G136" s="46"/>
      <c r="H136" s="46"/>
      <c r="I136" s="46"/>
      <c r="J136" s="48"/>
    </row>
    <row r="137">
      <c r="A137" s="37" t="s">
        <v>240</v>
      </c>
      <c r="B137" s="37">
        <v>31</v>
      </c>
      <c r="C137" s="38" t="s">
        <v>3310</v>
      </c>
      <c r="D137" s="37" t="s">
        <v>245</v>
      </c>
      <c r="E137" s="39" t="s">
        <v>3311</v>
      </c>
      <c r="F137" s="40" t="s">
        <v>1326</v>
      </c>
      <c r="G137" s="41">
        <v>48</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3312</v>
      </c>
      <c r="F139" s="46"/>
      <c r="G139" s="46"/>
      <c r="H139" s="46"/>
      <c r="I139" s="46"/>
      <c r="J139" s="48"/>
    </row>
    <row r="140" ht="300">
      <c r="A140" s="37" t="s">
        <v>248</v>
      </c>
      <c r="B140" s="45"/>
      <c r="C140" s="46"/>
      <c r="D140" s="46"/>
      <c r="E140" s="39" t="s">
        <v>3313</v>
      </c>
      <c r="F140" s="46"/>
      <c r="G140" s="46"/>
      <c r="H140" s="46"/>
      <c r="I140" s="46"/>
      <c r="J140" s="48"/>
    </row>
    <row r="141">
      <c r="A141" s="37" t="s">
        <v>240</v>
      </c>
      <c r="B141" s="37">
        <v>32</v>
      </c>
      <c r="C141" s="38" t="s">
        <v>3267</v>
      </c>
      <c r="D141" s="37" t="s">
        <v>245</v>
      </c>
      <c r="E141" s="39" t="s">
        <v>3268</v>
      </c>
      <c r="F141" s="40" t="s">
        <v>415</v>
      </c>
      <c r="G141" s="41">
        <v>696.40599999999995</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105">
      <c r="A143" s="37" t="s">
        <v>246</v>
      </c>
      <c r="B143" s="45"/>
      <c r="C143" s="46"/>
      <c r="D143" s="46"/>
      <c r="E143" s="49" t="s">
        <v>3314</v>
      </c>
      <c r="F143" s="46"/>
      <c r="G143" s="46"/>
      <c r="H143" s="46"/>
      <c r="I143" s="46"/>
      <c r="J143" s="48"/>
    </row>
    <row r="144" ht="75">
      <c r="A144" s="37" t="s">
        <v>248</v>
      </c>
      <c r="B144" s="45"/>
      <c r="C144" s="46"/>
      <c r="D144" s="46"/>
      <c r="E144" s="39" t="s">
        <v>2938</v>
      </c>
      <c r="F144" s="46"/>
      <c r="G144" s="46"/>
      <c r="H144" s="46"/>
      <c r="I144" s="46"/>
      <c r="J144" s="48"/>
    </row>
    <row r="145">
      <c r="A145" s="37" t="s">
        <v>240</v>
      </c>
      <c r="B145" s="37">
        <v>33</v>
      </c>
      <c r="C145" s="38" t="s">
        <v>3270</v>
      </c>
      <c r="D145" s="37" t="s">
        <v>245</v>
      </c>
      <c r="E145" s="39" t="s">
        <v>3271</v>
      </c>
      <c r="F145" s="40" t="s">
        <v>415</v>
      </c>
      <c r="G145" s="41">
        <v>696.40599999999995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105">
      <c r="A147" s="37" t="s">
        <v>246</v>
      </c>
      <c r="B147" s="45"/>
      <c r="C147" s="46"/>
      <c r="D147" s="46"/>
      <c r="E147" s="49" t="s">
        <v>3314</v>
      </c>
      <c r="F147" s="46"/>
      <c r="G147" s="46"/>
      <c r="H147" s="46"/>
      <c r="I147" s="46"/>
      <c r="J147" s="48"/>
    </row>
    <row r="148" ht="75">
      <c r="A148" s="37" t="s">
        <v>248</v>
      </c>
      <c r="B148" s="45"/>
      <c r="C148" s="46"/>
      <c r="D148" s="46"/>
      <c r="E148" s="39" t="s">
        <v>2938</v>
      </c>
      <c r="F148" s="46"/>
      <c r="G148" s="46"/>
      <c r="H148" s="46"/>
      <c r="I148" s="46"/>
      <c r="J148" s="48"/>
    </row>
    <row r="149">
      <c r="A149" s="37" t="s">
        <v>240</v>
      </c>
      <c r="B149" s="37">
        <v>34</v>
      </c>
      <c r="C149" s="38" t="s">
        <v>2945</v>
      </c>
      <c r="D149" s="37" t="s">
        <v>245</v>
      </c>
      <c r="E149" s="39" t="s">
        <v>2946</v>
      </c>
      <c r="F149" s="40" t="s">
        <v>2947</v>
      </c>
      <c r="G149" s="41">
        <v>428</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75">
      <c r="A151" s="37" t="s">
        <v>246</v>
      </c>
      <c r="B151" s="45"/>
      <c r="C151" s="46"/>
      <c r="D151" s="46"/>
      <c r="E151" s="49" t="s">
        <v>3315</v>
      </c>
      <c r="F151" s="46"/>
      <c r="G151" s="46"/>
      <c r="H151" s="46"/>
      <c r="I151" s="46"/>
      <c r="J151" s="48"/>
    </row>
    <row r="152" ht="75">
      <c r="A152" s="37" t="s">
        <v>248</v>
      </c>
      <c r="B152" s="45"/>
      <c r="C152" s="46"/>
      <c r="D152" s="46"/>
      <c r="E152" s="39" t="s">
        <v>1993</v>
      </c>
      <c r="F152" s="46"/>
      <c r="G152" s="46"/>
      <c r="H152" s="46"/>
      <c r="I152" s="46"/>
      <c r="J152" s="48"/>
    </row>
    <row r="153">
      <c r="A153" s="37" t="s">
        <v>240</v>
      </c>
      <c r="B153" s="37">
        <v>35</v>
      </c>
      <c r="C153" s="38" t="s">
        <v>2949</v>
      </c>
      <c r="D153" s="37" t="s">
        <v>245</v>
      </c>
      <c r="E153" s="39" t="s">
        <v>2950</v>
      </c>
      <c r="F153" s="40" t="s">
        <v>2947</v>
      </c>
      <c r="G153" s="41">
        <v>506.88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3316</v>
      </c>
      <c r="F155" s="46"/>
      <c r="G155" s="46"/>
      <c r="H155" s="46"/>
      <c r="I155" s="46"/>
      <c r="J155" s="48"/>
    </row>
    <row r="156" ht="75">
      <c r="A156" s="37" t="s">
        <v>248</v>
      </c>
      <c r="B156" s="45"/>
      <c r="C156" s="46"/>
      <c r="D156" s="46"/>
      <c r="E156" s="39" t="s">
        <v>1993</v>
      </c>
      <c r="F156" s="46"/>
      <c r="G156" s="46"/>
      <c r="H156" s="46"/>
      <c r="I156" s="46"/>
      <c r="J156" s="48"/>
    </row>
    <row r="157">
      <c r="A157" s="37" t="s">
        <v>240</v>
      </c>
      <c r="B157" s="37">
        <v>36</v>
      </c>
      <c r="C157" s="38" t="s">
        <v>3317</v>
      </c>
      <c r="D157" s="37" t="s">
        <v>245</v>
      </c>
      <c r="E157" s="39" t="s">
        <v>3318</v>
      </c>
      <c r="F157" s="40" t="s">
        <v>1326</v>
      </c>
      <c r="G157" s="41">
        <v>48</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3312</v>
      </c>
      <c r="F159" s="46"/>
      <c r="G159" s="46"/>
      <c r="H159" s="46"/>
      <c r="I159" s="46"/>
      <c r="J159" s="48"/>
    </row>
    <row r="160" ht="210">
      <c r="A160" s="37" t="s">
        <v>248</v>
      </c>
      <c r="B160" s="45"/>
      <c r="C160" s="46"/>
      <c r="D160" s="46"/>
      <c r="E160" s="39" t="s">
        <v>3319</v>
      </c>
      <c r="F160" s="46"/>
      <c r="G160" s="46"/>
      <c r="H160" s="46"/>
      <c r="I160" s="46"/>
      <c r="J160" s="48"/>
    </row>
    <row r="161">
      <c r="A161" s="37" t="s">
        <v>240</v>
      </c>
      <c r="B161" s="37">
        <v>37</v>
      </c>
      <c r="C161" s="38" t="s">
        <v>2959</v>
      </c>
      <c r="D161" s="37" t="s">
        <v>245</v>
      </c>
      <c r="E161" s="39" t="s">
        <v>2960</v>
      </c>
      <c r="F161" s="40" t="s">
        <v>339</v>
      </c>
      <c r="G161" s="41">
        <v>11.760999999999999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3320</v>
      </c>
      <c r="F163" s="46"/>
      <c r="G163" s="46"/>
      <c r="H163" s="46"/>
      <c r="I163" s="46"/>
      <c r="J163" s="48"/>
    </row>
    <row r="164" ht="150">
      <c r="A164" s="37" t="s">
        <v>248</v>
      </c>
      <c r="B164" s="50"/>
      <c r="C164" s="51"/>
      <c r="D164" s="51"/>
      <c r="E164" s="39" t="s">
        <v>1553</v>
      </c>
      <c r="F164" s="51"/>
      <c r="G164" s="51"/>
      <c r="H164" s="51"/>
      <c r="I164" s="51"/>
      <c r="J164" s="52"/>
    </row>
  </sheetData>
  <sheetProtection sheet="1" objects="1" scenarios="1" spinCount="100000" saltValue="e1wmyOU6uzjBrdzM7FsjYSHwYencazGO4WTl+U0MDT85L+iAb46YTyGCRpCU313BNuwSjhC/TCV6CjzKVVB8Cg==" hashValue="qW3IYVH0lyYntqEdMmEB2J37nn5etDTSZeg7meQcm3cN0AuCPX38lp7URhBCcIMTBvXzdihDFI+ukNliMT53I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3321</v>
      </c>
      <c r="I3" s="25">
        <f>SUMIFS(I9:I275,A9:A275,"SD")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3321</v>
      </c>
      <c r="D5" s="22"/>
      <c r="E5" s="23" t="s">
        <v>94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SUMIFS(I10:I29,A10:A29,"P")</f>
        <v>0</v>
      </c>
      <c r="J9" s="36"/>
    </row>
    <row r="10">
      <c r="A10" s="37" t="s">
        <v>240</v>
      </c>
      <c r="B10" s="37">
        <v>1</v>
      </c>
      <c r="C10" s="38" t="s">
        <v>2157</v>
      </c>
      <c r="D10" s="37" t="s">
        <v>245</v>
      </c>
      <c r="E10" s="39" t="s">
        <v>1999</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2970</v>
      </c>
      <c r="F12" s="46"/>
      <c r="G12" s="46"/>
      <c r="H12" s="46"/>
      <c r="I12" s="46"/>
      <c r="J12" s="48"/>
    </row>
    <row r="13" ht="60">
      <c r="A13" s="37" t="s">
        <v>248</v>
      </c>
      <c r="B13" s="45"/>
      <c r="C13" s="46"/>
      <c r="D13" s="46"/>
      <c r="E13" s="39" t="s">
        <v>1825</v>
      </c>
      <c r="F13" s="46"/>
      <c r="G13" s="46"/>
      <c r="H13" s="46"/>
      <c r="I13" s="46"/>
      <c r="J13" s="48"/>
    </row>
    <row r="14" ht="45">
      <c r="A14" s="37" t="s">
        <v>240</v>
      </c>
      <c r="B14" s="37">
        <v>2</v>
      </c>
      <c r="C14" s="38" t="s">
        <v>936</v>
      </c>
      <c r="D14" s="37" t="s">
        <v>937</v>
      </c>
      <c r="E14" s="39" t="s">
        <v>938</v>
      </c>
      <c r="F14" s="40" t="s">
        <v>939</v>
      </c>
      <c r="G14" s="41">
        <v>7280</v>
      </c>
      <c r="H14" s="42">
        <v>0</v>
      </c>
      <c r="I14" s="43">
        <f>ROUND(G14*H14,P4)</f>
        <v>0</v>
      </c>
      <c r="J14" s="37"/>
      <c r="O14" s="44">
        <f>I14*0.21</f>
        <v>0</v>
      </c>
      <c r="P14">
        <v>3</v>
      </c>
    </row>
    <row r="15" ht="30">
      <c r="A15" s="37" t="s">
        <v>244</v>
      </c>
      <c r="B15" s="45"/>
      <c r="C15" s="46"/>
      <c r="D15" s="46"/>
      <c r="E15" s="39" t="s">
        <v>940</v>
      </c>
      <c r="F15" s="46"/>
      <c r="G15" s="46"/>
      <c r="H15" s="46"/>
      <c r="I15" s="46"/>
      <c r="J15" s="48"/>
    </row>
    <row r="16" ht="75">
      <c r="A16" s="37" t="s">
        <v>246</v>
      </c>
      <c r="B16" s="45"/>
      <c r="C16" s="46"/>
      <c r="D16" s="46"/>
      <c r="E16" s="49" t="s">
        <v>3322</v>
      </c>
      <c r="F16" s="46"/>
      <c r="G16" s="46"/>
      <c r="H16" s="46"/>
      <c r="I16" s="46"/>
      <c r="J16" s="48"/>
    </row>
    <row r="17" ht="225">
      <c r="A17" s="37" t="s">
        <v>248</v>
      </c>
      <c r="B17" s="45"/>
      <c r="C17" s="46"/>
      <c r="D17" s="46"/>
      <c r="E17" s="39" t="s">
        <v>941</v>
      </c>
      <c r="F17" s="46"/>
      <c r="G17" s="46"/>
      <c r="H17" s="46"/>
      <c r="I17" s="46"/>
      <c r="J17" s="48"/>
    </row>
    <row r="18" ht="45">
      <c r="A18" s="37" t="s">
        <v>240</v>
      </c>
      <c r="B18" s="37">
        <v>3</v>
      </c>
      <c r="C18" s="38" t="s">
        <v>1377</v>
      </c>
      <c r="D18" s="37" t="s">
        <v>1378</v>
      </c>
      <c r="E18" s="39" t="s">
        <v>1379</v>
      </c>
      <c r="F18" s="40" t="s">
        <v>939</v>
      </c>
      <c r="G18" s="41">
        <v>645.58000000000004</v>
      </c>
      <c r="H18" s="42">
        <v>0</v>
      </c>
      <c r="I18" s="43">
        <f>ROUND(G18*H18,P4)</f>
        <v>0</v>
      </c>
      <c r="J18" s="37"/>
      <c r="O18" s="44">
        <f>I18*0.21</f>
        <v>0</v>
      </c>
      <c r="P18">
        <v>3</v>
      </c>
    </row>
    <row r="19" ht="30">
      <c r="A19" s="37" t="s">
        <v>244</v>
      </c>
      <c r="B19" s="45"/>
      <c r="C19" s="46"/>
      <c r="D19" s="46"/>
      <c r="E19" s="39" t="s">
        <v>940</v>
      </c>
      <c r="F19" s="46"/>
      <c r="G19" s="46"/>
      <c r="H19" s="46"/>
      <c r="I19" s="46"/>
      <c r="J19" s="48"/>
    </row>
    <row r="20" ht="75">
      <c r="A20" s="37" t="s">
        <v>246</v>
      </c>
      <c r="B20" s="45"/>
      <c r="C20" s="46"/>
      <c r="D20" s="46"/>
      <c r="E20" s="49" t="s">
        <v>3323</v>
      </c>
      <c r="F20" s="46"/>
      <c r="G20" s="46"/>
      <c r="H20" s="46"/>
      <c r="I20" s="46"/>
      <c r="J20" s="48"/>
    </row>
    <row r="21" ht="225">
      <c r="A21" s="37" t="s">
        <v>248</v>
      </c>
      <c r="B21" s="45"/>
      <c r="C21" s="46"/>
      <c r="D21" s="46"/>
      <c r="E21" s="39" t="s">
        <v>941</v>
      </c>
      <c r="F21" s="46"/>
      <c r="G21" s="46"/>
      <c r="H21" s="46"/>
      <c r="I21" s="46"/>
      <c r="J21" s="48"/>
    </row>
    <row r="22" ht="30">
      <c r="A22" s="37" t="s">
        <v>240</v>
      </c>
      <c r="B22" s="37">
        <v>4</v>
      </c>
      <c r="C22" s="38" t="s">
        <v>2784</v>
      </c>
      <c r="D22" s="37" t="s">
        <v>2785</v>
      </c>
      <c r="E22" s="39" t="s">
        <v>2786</v>
      </c>
      <c r="F22" s="40" t="s">
        <v>939</v>
      </c>
      <c r="G22" s="41">
        <v>454.60500000000002</v>
      </c>
      <c r="H22" s="42">
        <v>0</v>
      </c>
      <c r="I22" s="43">
        <f>ROUND(G22*H22,P4)</f>
        <v>0</v>
      </c>
      <c r="J22" s="37"/>
      <c r="O22" s="44">
        <f>I22*0.21</f>
        <v>0</v>
      </c>
      <c r="P22">
        <v>3</v>
      </c>
    </row>
    <row r="23" ht="30">
      <c r="A23" s="37" t="s">
        <v>244</v>
      </c>
      <c r="B23" s="45"/>
      <c r="C23" s="46"/>
      <c r="D23" s="46"/>
      <c r="E23" s="39" t="s">
        <v>940</v>
      </c>
      <c r="F23" s="46"/>
      <c r="G23" s="46"/>
      <c r="H23" s="46"/>
      <c r="I23" s="46"/>
      <c r="J23" s="48"/>
    </row>
    <row r="24" ht="30">
      <c r="A24" s="37" t="s">
        <v>246</v>
      </c>
      <c r="B24" s="45"/>
      <c r="C24" s="46"/>
      <c r="D24" s="46"/>
      <c r="E24" s="49" t="s">
        <v>3324</v>
      </c>
      <c r="F24" s="46"/>
      <c r="G24" s="46"/>
      <c r="H24" s="46"/>
      <c r="I24" s="46"/>
      <c r="J24" s="48"/>
    </row>
    <row r="25" ht="225">
      <c r="A25" s="37" t="s">
        <v>248</v>
      </c>
      <c r="B25" s="45"/>
      <c r="C25" s="46"/>
      <c r="D25" s="46"/>
      <c r="E25" s="39" t="s">
        <v>941</v>
      </c>
      <c r="F25" s="46"/>
      <c r="G25" s="46"/>
      <c r="H25" s="46"/>
      <c r="I25" s="46"/>
      <c r="J25" s="48"/>
    </row>
    <row r="26" ht="45">
      <c r="A26" s="37" t="s">
        <v>240</v>
      </c>
      <c r="B26" s="37">
        <v>5</v>
      </c>
      <c r="C26" s="38" t="s">
        <v>945</v>
      </c>
      <c r="D26" s="37" t="s">
        <v>946</v>
      </c>
      <c r="E26" s="39" t="s">
        <v>947</v>
      </c>
      <c r="F26" s="40" t="s">
        <v>939</v>
      </c>
      <c r="G26" s="41">
        <v>1.6679999999999999</v>
      </c>
      <c r="H26" s="42">
        <v>0</v>
      </c>
      <c r="I26" s="43">
        <f>ROUND(G26*H26,P4)</f>
        <v>0</v>
      </c>
      <c r="J26" s="37"/>
      <c r="O26" s="44">
        <f>I26*0.21</f>
        <v>0</v>
      </c>
      <c r="P26">
        <v>3</v>
      </c>
    </row>
    <row r="27" ht="30">
      <c r="A27" s="37" t="s">
        <v>244</v>
      </c>
      <c r="B27" s="45"/>
      <c r="C27" s="46"/>
      <c r="D27" s="46"/>
      <c r="E27" s="39" t="s">
        <v>940</v>
      </c>
      <c r="F27" s="46"/>
      <c r="G27" s="46"/>
      <c r="H27" s="46"/>
      <c r="I27" s="46"/>
      <c r="J27" s="48"/>
    </row>
    <row r="28" ht="60">
      <c r="A28" s="37" t="s">
        <v>246</v>
      </c>
      <c r="B28" s="45"/>
      <c r="C28" s="46"/>
      <c r="D28" s="46"/>
      <c r="E28" s="49" t="s">
        <v>3325</v>
      </c>
      <c r="F28" s="46"/>
      <c r="G28" s="46"/>
      <c r="H28" s="46"/>
      <c r="I28" s="46"/>
      <c r="J28" s="48"/>
    </row>
    <row r="29" ht="225">
      <c r="A29" s="37" t="s">
        <v>248</v>
      </c>
      <c r="B29" s="45"/>
      <c r="C29" s="46"/>
      <c r="D29" s="46"/>
      <c r="E29" s="39" t="s">
        <v>941</v>
      </c>
      <c r="F29" s="46"/>
      <c r="G29" s="46"/>
      <c r="H29" s="46"/>
      <c r="I29" s="46"/>
      <c r="J29" s="48"/>
    </row>
    <row r="30">
      <c r="A30" s="31" t="s">
        <v>237</v>
      </c>
      <c r="B30" s="32"/>
      <c r="C30" s="33" t="s">
        <v>238</v>
      </c>
      <c r="D30" s="34"/>
      <c r="E30" s="31" t="s">
        <v>336</v>
      </c>
      <c r="F30" s="34"/>
      <c r="G30" s="34"/>
      <c r="H30" s="34"/>
      <c r="I30" s="35">
        <f>SUMIFS(I31:I66,A31:A66,"P")</f>
        <v>0</v>
      </c>
      <c r="J30" s="36"/>
    </row>
    <row r="31">
      <c r="A31" s="37" t="s">
        <v>240</v>
      </c>
      <c r="B31" s="37">
        <v>6</v>
      </c>
      <c r="C31" s="38" t="s">
        <v>954</v>
      </c>
      <c r="D31" s="37" t="s">
        <v>245</v>
      </c>
      <c r="E31" s="39" t="s">
        <v>955</v>
      </c>
      <c r="F31" s="40" t="s">
        <v>415</v>
      </c>
      <c r="G31" s="41">
        <v>400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3326</v>
      </c>
      <c r="F33" s="46"/>
      <c r="G33" s="46"/>
      <c r="H33" s="46"/>
      <c r="I33" s="46"/>
      <c r="J33" s="48"/>
    </row>
    <row r="34" ht="90">
      <c r="A34" s="37" t="s">
        <v>248</v>
      </c>
      <c r="B34" s="45"/>
      <c r="C34" s="46"/>
      <c r="D34" s="46"/>
      <c r="E34" s="39" t="s">
        <v>957</v>
      </c>
      <c r="F34" s="46"/>
      <c r="G34" s="46"/>
      <c r="H34" s="46"/>
      <c r="I34" s="46"/>
      <c r="J34" s="48"/>
    </row>
    <row r="35">
      <c r="A35" s="37" t="s">
        <v>240</v>
      </c>
      <c r="B35" s="37">
        <v>7</v>
      </c>
      <c r="C35" s="38" t="s">
        <v>2794</v>
      </c>
      <c r="D35" s="37" t="s">
        <v>245</v>
      </c>
      <c r="E35" s="39" t="s">
        <v>2795</v>
      </c>
      <c r="F35" s="40" t="s">
        <v>243</v>
      </c>
      <c r="G35" s="41">
        <v>3</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3327</v>
      </c>
      <c r="F37" s="46"/>
      <c r="G37" s="46"/>
      <c r="H37" s="46"/>
      <c r="I37" s="46"/>
      <c r="J37" s="48"/>
    </row>
    <row r="38" ht="225">
      <c r="A38" s="37" t="s">
        <v>248</v>
      </c>
      <c r="B38" s="45"/>
      <c r="C38" s="46"/>
      <c r="D38" s="46"/>
      <c r="E38" s="39" t="s">
        <v>2797</v>
      </c>
      <c r="F38" s="46"/>
      <c r="G38" s="46"/>
      <c r="H38" s="46"/>
      <c r="I38" s="46"/>
      <c r="J38" s="48"/>
    </row>
    <row r="39">
      <c r="A39" s="37" t="s">
        <v>240</v>
      </c>
      <c r="B39" s="37">
        <v>8</v>
      </c>
      <c r="C39" s="38" t="s">
        <v>2977</v>
      </c>
      <c r="D39" s="37" t="s">
        <v>245</v>
      </c>
      <c r="E39" s="39" t="s">
        <v>2978</v>
      </c>
      <c r="F39" s="40" t="s">
        <v>339</v>
      </c>
      <c r="G39" s="41">
        <v>60</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3328</v>
      </c>
      <c r="F41" s="46"/>
      <c r="G41" s="46"/>
      <c r="H41" s="46"/>
      <c r="I41" s="46"/>
      <c r="J41" s="48"/>
    </row>
    <row r="42" ht="75">
      <c r="A42" s="37" t="s">
        <v>248</v>
      </c>
      <c r="B42" s="45"/>
      <c r="C42" s="46"/>
      <c r="D42" s="46"/>
      <c r="E42" s="39" t="s">
        <v>2626</v>
      </c>
      <c r="F42" s="46"/>
      <c r="G42" s="46"/>
      <c r="H42" s="46"/>
      <c r="I42" s="46"/>
      <c r="J42" s="48"/>
    </row>
    <row r="43">
      <c r="A43" s="37" t="s">
        <v>240</v>
      </c>
      <c r="B43" s="37">
        <v>9</v>
      </c>
      <c r="C43" s="38" t="s">
        <v>1321</v>
      </c>
      <c r="D43" s="37" t="s">
        <v>245</v>
      </c>
      <c r="E43" s="39" t="s">
        <v>1322</v>
      </c>
      <c r="F43" s="40" t="s">
        <v>339</v>
      </c>
      <c r="G43" s="41">
        <v>60</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3329</v>
      </c>
      <c r="F45" s="46"/>
      <c r="G45" s="46"/>
      <c r="H45" s="46"/>
      <c r="I45" s="46"/>
      <c r="J45" s="48"/>
    </row>
    <row r="46" ht="405">
      <c r="A46" s="37" t="s">
        <v>248</v>
      </c>
      <c r="B46" s="45"/>
      <c r="C46" s="46"/>
      <c r="D46" s="46"/>
      <c r="E46" s="39" t="s">
        <v>1325</v>
      </c>
      <c r="F46" s="46"/>
      <c r="G46" s="46"/>
      <c r="H46" s="46"/>
      <c r="I46" s="46"/>
      <c r="J46" s="48"/>
    </row>
    <row r="47">
      <c r="A47" s="37" t="s">
        <v>240</v>
      </c>
      <c r="B47" s="37">
        <v>10</v>
      </c>
      <c r="C47" s="38" t="s">
        <v>337</v>
      </c>
      <c r="D47" s="37" t="s">
        <v>245</v>
      </c>
      <c r="E47" s="39" t="s">
        <v>338</v>
      </c>
      <c r="F47" s="40" t="s">
        <v>339</v>
      </c>
      <c r="G47" s="41">
        <v>3640</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3330</v>
      </c>
      <c r="F49" s="46"/>
      <c r="G49" s="46"/>
      <c r="H49" s="46"/>
      <c r="I49" s="46"/>
      <c r="J49" s="48"/>
    </row>
    <row r="50" ht="409.5">
      <c r="A50" s="37" t="s">
        <v>248</v>
      </c>
      <c r="B50" s="45"/>
      <c r="C50" s="46"/>
      <c r="D50" s="46"/>
      <c r="E50" s="39" t="s">
        <v>340</v>
      </c>
      <c r="F50" s="46"/>
      <c r="G50" s="46"/>
      <c r="H50" s="46"/>
      <c r="I50" s="46"/>
      <c r="J50" s="48"/>
    </row>
    <row r="51">
      <c r="A51" s="37" t="s">
        <v>240</v>
      </c>
      <c r="B51" s="37">
        <v>11</v>
      </c>
      <c r="C51" s="38" t="s">
        <v>667</v>
      </c>
      <c r="D51" s="37" t="s">
        <v>245</v>
      </c>
      <c r="E51" s="39" t="s">
        <v>668</v>
      </c>
      <c r="F51" s="40" t="s">
        <v>339</v>
      </c>
      <c r="G51" s="41">
        <v>3640</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3331</v>
      </c>
      <c r="F53" s="46"/>
      <c r="G53" s="46"/>
      <c r="H53" s="46"/>
      <c r="I53" s="46"/>
      <c r="J53" s="48"/>
    </row>
    <row r="54" ht="270">
      <c r="A54" s="37" t="s">
        <v>248</v>
      </c>
      <c r="B54" s="45"/>
      <c r="C54" s="46"/>
      <c r="D54" s="46"/>
      <c r="E54" s="39" t="s">
        <v>671</v>
      </c>
      <c r="F54" s="46"/>
      <c r="G54" s="46"/>
      <c r="H54" s="46"/>
      <c r="I54" s="46"/>
      <c r="J54" s="48"/>
    </row>
    <row r="55">
      <c r="A55" s="37" t="s">
        <v>240</v>
      </c>
      <c r="B55" s="37">
        <v>12</v>
      </c>
      <c r="C55" s="38" t="s">
        <v>2631</v>
      </c>
      <c r="D55" s="37" t="s">
        <v>245</v>
      </c>
      <c r="E55" s="39" t="s">
        <v>2632</v>
      </c>
      <c r="F55" s="40" t="s">
        <v>415</v>
      </c>
      <c r="G55" s="41">
        <v>400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3332</v>
      </c>
      <c r="F57" s="46"/>
      <c r="G57" s="46"/>
      <c r="H57" s="46"/>
      <c r="I57" s="46"/>
      <c r="J57" s="48"/>
    </row>
    <row r="58" ht="75">
      <c r="A58" s="37" t="s">
        <v>248</v>
      </c>
      <c r="B58" s="45"/>
      <c r="C58" s="46"/>
      <c r="D58" s="46"/>
      <c r="E58" s="39" t="s">
        <v>2424</v>
      </c>
      <c r="F58" s="46"/>
      <c r="G58" s="46"/>
      <c r="H58" s="46"/>
      <c r="I58" s="46"/>
      <c r="J58" s="48"/>
    </row>
    <row r="59">
      <c r="A59" s="37" t="s">
        <v>240</v>
      </c>
      <c r="B59" s="37">
        <v>13</v>
      </c>
      <c r="C59" s="38" t="s">
        <v>2425</v>
      </c>
      <c r="D59" s="37" t="s">
        <v>245</v>
      </c>
      <c r="E59" s="39" t="s">
        <v>2426</v>
      </c>
      <c r="F59" s="40" t="s">
        <v>415</v>
      </c>
      <c r="G59" s="41">
        <v>400</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3333</v>
      </c>
      <c r="F61" s="46"/>
      <c r="G61" s="46"/>
      <c r="H61" s="46"/>
      <c r="I61" s="46"/>
      <c r="J61" s="48"/>
    </row>
    <row r="62" ht="75">
      <c r="A62" s="37" t="s">
        <v>248</v>
      </c>
      <c r="B62" s="45"/>
      <c r="C62" s="46"/>
      <c r="D62" s="46"/>
      <c r="E62" s="39" t="s">
        <v>2428</v>
      </c>
      <c r="F62" s="46"/>
      <c r="G62" s="46"/>
      <c r="H62" s="46"/>
      <c r="I62" s="46"/>
      <c r="J62" s="48"/>
    </row>
    <row r="63">
      <c r="A63" s="37" t="s">
        <v>240</v>
      </c>
      <c r="B63" s="37">
        <v>14</v>
      </c>
      <c r="C63" s="38" t="s">
        <v>2988</v>
      </c>
      <c r="D63" s="37" t="s">
        <v>245</v>
      </c>
      <c r="E63" s="39" t="s">
        <v>2989</v>
      </c>
      <c r="F63" s="40" t="s">
        <v>415</v>
      </c>
      <c r="G63" s="41">
        <v>400</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3334</v>
      </c>
      <c r="F65" s="46"/>
      <c r="G65" s="46"/>
      <c r="H65" s="46"/>
      <c r="I65" s="46"/>
      <c r="J65" s="48"/>
    </row>
    <row r="66" ht="90">
      <c r="A66" s="37" t="s">
        <v>248</v>
      </c>
      <c r="B66" s="45"/>
      <c r="C66" s="46"/>
      <c r="D66" s="46"/>
      <c r="E66" s="39" t="s">
        <v>2991</v>
      </c>
      <c r="F66" s="46"/>
      <c r="G66" s="46"/>
      <c r="H66" s="46"/>
      <c r="I66" s="46"/>
      <c r="J66" s="48"/>
    </row>
    <row r="67">
      <c r="A67" s="31" t="s">
        <v>237</v>
      </c>
      <c r="B67" s="32"/>
      <c r="C67" s="33" t="s">
        <v>320</v>
      </c>
      <c r="D67" s="34"/>
      <c r="E67" s="31" t="s">
        <v>2433</v>
      </c>
      <c r="F67" s="34"/>
      <c r="G67" s="34"/>
      <c r="H67" s="34"/>
      <c r="I67" s="35">
        <f>SUMIFS(I68:I135,A68:A135,"P")</f>
        <v>0</v>
      </c>
      <c r="J67" s="36"/>
    </row>
    <row r="68">
      <c r="A68" s="37" t="s">
        <v>240</v>
      </c>
      <c r="B68" s="37">
        <v>15</v>
      </c>
      <c r="C68" s="38" t="s">
        <v>2800</v>
      </c>
      <c r="D68" s="37" t="s">
        <v>245</v>
      </c>
      <c r="E68" s="39" t="s">
        <v>2801</v>
      </c>
      <c r="F68" s="40" t="s">
        <v>339</v>
      </c>
      <c r="G68" s="41">
        <v>4.976</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3335</v>
      </c>
      <c r="F70" s="46"/>
      <c r="G70" s="46"/>
      <c r="H70" s="46"/>
      <c r="I70" s="46"/>
      <c r="J70" s="48"/>
    </row>
    <row r="71" ht="105">
      <c r="A71" s="37" t="s">
        <v>248</v>
      </c>
      <c r="B71" s="45"/>
      <c r="C71" s="46"/>
      <c r="D71" s="46"/>
      <c r="E71" s="39" t="s">
        <v>2803</v>
      </c>
      <c r="F71" s="46"/>
      <c r="G71" s="46"/>
      <c r="H71" s="46"/>
      <c r="I71" s="46"/>
      <c r="J71" s="48"/>
    </row>
    <row r="72">
      <c r="A72" s="37" t="s">
        <v>240</v>
      </c>
      <c r="B72" s="37">
        <v>16</v>
      </c>
      <c r="C72" s="38" t="s">
        <v>2804</v>
      </c>
      <c r="D72" s="37" t="s">
        <v>245</v>
      </c>
      <c r="E72" s="39" t="s">
        <v>2805</v>
      </c>
      <c r="F72" s="40" t="s">
        <v>1326</v>
      </c>
      <c r="G72" s="41">
        <v>23</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2993</v>
      </c>
      <c r="F74" s="46"/>
      <c r="G74" s="46"/>
      <c r="H74" s="46"/>
      <c r="I74" s="46"/>
      <c r="J74" s="48"/>
    </row>
    <row r="75" ht="225">
      <c r="A75" s="37" t="s">
        <v>248</v>
      </c>
      <c r="B75" s="45"/>
      <c r="C75" s="46"/>
      <c r="D75" s="46"/>
      <c r="E75" s="39" t="s">
        <v>2055</v>
      </c>
      <c r="F75" s="46"/>
      <c r="G75" s="46"/>
      <c r="H75" s="46"/>
      <c r="I75" s="46"/>
      <c r="J75" s="48"/>
    </row>
    <row r="76">
      <c r="A76" s="37" t="s">
        <v>240</v>
      </c>
      <c r="B76" s="37">
        <v>17</v>
      </c>
      <c r="C76" s="38" t="s">
        <v>3117</v>
      </c>
      <c r="D76" s="37" t="s">
        <v>245</v>
      </c>
      <c r="E76" s="39" t="s">
        <v>3118</v>
      </c>
      <c r="F76" s="40" t="s">
        <v>339</v>
      </c>
      <c r="G76" s="41">
        <v>358.06</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3336</v>
      </c>
      <c r="F78" s="46"/>
      <c r="G78" s="46"/>
      <c r="H78" s="46"/>
      <c r="I78" s="46"/>
      <c r="J78" s="48"/>
    </row>
    <row r="79" ht="409.5">
      <c r="A79" s="37" t="s">
        <v>248</v>
      </c>
      <c r="B79" s="45"/>
      <c r="C79" s="46"/>
      <c r="D79" s="46"/>
      <c r="E79" s="39" t="s">
        <v>3120</v>
      </c>
      <c r="F79" s="46"/>
      <c r="G79" s="46"/>
      <c r="H79" s="46"/>
      <c r="I79" s="46"/>
      <c r="J79" s="48"/>
    </row>
    <row r="80">
      <c r="A80" s="37" t="s">
        <v>240</v>
      </c>
      <c r="B80" s="37">
        <v>18</v>
      </c>
      <c r="C80" s="38" t="s">
        <v>3121</v>
      </c>
      <c r="D80" s="37" t="s">
        <v>245</v>
      </c>
      <c r="E80" s="39" t="s">
        <v>3122</v>
      </c>
      <c r="F80" s="40" t="s">
        <v>939</v>
      </c>
      <c r="G80" s="41">
        <v>45.972000000000001</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3337</v>
      </c>
      <c r="F82" s="46"/>
      <c r="G82" s="46"/>
      <c r="H82" s="46"/>
      <c r="I82" s="46"/>
      <c r="J82" s="48"/>
    </row>
    <row r="83" ht="360">
      <c r="A83" s="37" t="s">
        <v>248</v>
      </c>
      <c r="B83" s="45"/>
      <c r="C83" s="46"/>
      <c r="D83" s="46"/>
      <c r="E83" s="39" t="s">
        <v>3124</v>
      </c>
      <c r="F83" s="46"/>
      <c r="G83" s="46"/>
      <c r="H83" s="46"/>
      <c r="I83" s="46"/>
      <c r="J83" s="48"/>
    </row>
    <row r="84">
      <c r="A84" s="37" t="s">
        <v>240</v>
      </c>
      <c r="B84" s="37">
        <v>19</v>
      </c>
      <c r="C84" s="38" t="s">
        <v>2994</v>
      </c>
      <c r="D84" s="37" t="s">
        <v>245</v>
      </c>
      <c r="E84" s="39" t="s">
        <v>2995</v>
      </c>
      <c r="F84" s="40" t="s">
        <v>939</v>
      </c>
      <c r="G84" s="41">
        <v>44.741999999999997</v>
      </c>
      <c r="H84" s="42">
        <v>0</v>
      </c>
      <c r="I84" s="43">
        <f>ROUND(G84*H84,P4)</f>
        <v>0</v>
      </c>
      <c r="J84" s="37"/>
      <c r="O84" s="44">
        <f>I84*0.21</f>
        <v>0</v>
      </c>
      <c r="P84">
        <v>3</v>
      </c>
    </row>
    <row r="85">
      <c r="A85" s="37" t="s">
        <v>244</v>
      </c>
      <c r="B85" s="45"/>
      <c r="C85" s="46"/>
      <c r="D85" s="46"/>
      <c r="E85" s="47" t="s">
        <v>245</v>
      </c>
      <c r="F85" s="46"/>
      <c r="G85" s="46"/>
      <c r="H85" s="46"/>
      <c r="I85" s="46"/>
      <c r="J85" s="48"/>
    </row>
    <row r="86" ht="105">
      <c r="A86" s="37" t="s">
        <v>246</v>
      </c>
      <c r="B86" s="45"/>
      <c r="C86" s="46"/>
      <c r="D86" s="46"/>
      <c r="E86" s="49" t="s">
        <v>3338</v>
      </c>
      <c r="F86" s="46"/>
      <c r="G86" s="46"/>
      <c r="H86" s="46"/>
      <c r="I86" s="46"/>
      <c r="J86" s="48"/>
    </row>
    <row r="87" ht="135">
      <c r="A87" s="37" t="s">
        <v>248</v>
      </c>
      <c r="B87" s="45"/>
      <c r="C87" s="46"/>
      <c r="D87" s="46"/>
      <c r="E87" s="39" t="s">
        <v>2997</v>
      </c>
      <c r="F87" s="46"/>
      <c r="G87" s="46"/>
      <c r="H87" s="46"/>
      <c r="I87" s="46"/>
      <c r="J87" s="48"/>
    </row>
    <row r="88">
      <c r="A88" s="37" t="s">
        <v>240</v>
      </c>
      <c r="B88" s="37">
        <v>20</v>
      </c>
      <c r="C88" s="38" t="s">
        <v>2441</v>
      </c>
      <c r="D88" s="37" t="s">
        <v>245</v>
      </c>
      <c r="E88" s="39" t="s">
        <v>2442</v>
      </c>
      <c r="F88" s="40" t="s">
        <v>415</v>
      </c>
      <c r="G88" s="41">
        <v>418</v>
      </c>
      <c r="H88" s="42">
        <v>0</v>
      </c>
      <c r="I88" s="43">
        <f>ROUND(G88*H88,P4)</f>
        <v>0</v>
      </c>
      <c r="J88" s="37"/>
      <c r="O88" s="44">
        <f>I88*0.21</f>
        <v>0</v>
      </c>
      <c r="P88">
        <v>3</v>
      </c>
    </row>
    <row r="89">
      <c r="A89" s="37" t="s">
        <v>244</v>
      </c>
      <c r="B89" s="45"/>
      <c r="C89" s="46"/>
      <c r="D89" s="46"/>
      <c r="E89" s="47" t="s">
        <v>245</v>
      </c>
      <c r="F89" s="46"/>
      <c r="G89" s="46"/>
      <c r="H89" s="46"/>
      <c r="I89" s="46"/>
      <c r="J89" s="48"/>
    </row>
    <row r="90" ht="60">
      <c r="A90" s="37" t="s">
        <v>246</v>
      </c>
      <c r="B90" s="45"/>
      <c r="C90" s="46"/>
      <c r="D90" s="46"/>
      <c r="E90" s="49" t="s">
        <v>3339</v>
      </c>
      <c r="F90" s="46"/>
      <c r="G90" s="46"/>
      <c r="H90" s="46"/>
      <c r="I90" s="46"/>
      <c r="J90" s="48"/>
    </row>
    <row r="91" ht="90">
      <c r="A91" s="37" t="s">
        <v>248</v>
      </c>
      <c r="B91" s="45"/>
      <c r="C91" s="46"/>
      <c r="D91" s="46"/>
      <c r="E91" s="39" t="s">
        <v>2444</v>
      </c>
      <c r="F91" s="46"/>
      <c r="G91" s="46"/>
      <c r="H91" s="46"/>
      <c r="I91" s="46"/>
      <c r="J91" s="48"/>
    </row>
    <row r="92">
      <c r="A92" s="37" t="s">
        <v>240</v>
      </c>
      <c r="B92" s="37">
        <v>21</v>
      </c>
      <c r="C92" s="38" t="s">
        <v>2809</v>
      </c>
      <c r="D92" s="37" t="s">
        <v>245</v>
      </c>
      <c r="E92" s="39" t="s">
        <v>2810</v>
      </c>
      <c r="F92" s="40" t="s">
        <v>243</v>
      </c>
      <c r="G92" s="41">
        <v>66</v>
      </c>
      <c r="H92" s="42">
        <v>0</v>
      </c>
      <c r="I92" s="43">
        <f>ROUND(G92*H92,P4)</f>
        <v>0</v>
      </c>
      <c r="J92" s="37"/>
      <c r="O92" s="44">
        <f>I92*0.21</f>
        <v>0</v>
      </c>
      <c r="P92">
        <v>3</v>
      </c>
    </row>
    <row r="93">
      <c r="A93" s="37" t="s">
        <v>244</v>
      </c>
      <c r="B93" s="45"/>
      <c r="C93" s="46"/>
      <c r="D93" s="46"/>
      <c r="E93" s="47" t="s">
        <v>245</v>
      </c>
      <c r="F93" s="46"/>
      <c r="G93" s="46"/>
      <c r="H93" s="46"/>
      <c r="I93" s="46"/>
      <c r="J93" s="48"/>
    </row>
    <row r="94" ht="60">
      <c r="A94" s="37" t="s">
        <v>246</v>
      </c>
      <c r="B94" s="45"/>
      <c r="C94" s="46"/>
      <c r="D94" s="46"/>
      <c r="E94" s="49" t="s">
        <v>3340</v>
      </c>
      <c r="F94" s="46"/>
      <c r="G94" s="46"/>
      <c r="H94" s="46"/>
      <c r="I94" s="46"/>
      <c r="J94" s="48"/>
    </row>
    <row r="95" ht="60">
      <c r="A95" s="37" t="s">
        <v>248</v>
      </c>
      <c r="B95" s="45"/>
      <c r="C95" s="46"/>
      <c r="D95" s="46"/>
      <c r="E95" s="39" t="s">
        <v>2812</v>
      </c>
      <c r="F95" s="46"/>
      <c r="G95" s="46"/>
      <c r="H95" s="46"/>
      <c r="I95" s="46"/>
      <c r="J95" s="48"/>
    </row>
    <row r="96">
      <c r="A96" s="37" t="s">
        <v>240</v>
      </c>
      <c r="B96" s="37">
        <v>22</v>
      </c>
      <c r="C96" s="38" t="s">
        <v>3000</v>
      </c>
      <c r="D96" s="37" t="s">
        <v>245</v>
      </c>
      <c r="E96" s="39" t="s">
        <v>3001</v>
      </c>
      <c r="F96" s="40" t="s">
        <v>415</v>
      </c>
      <c r="G96" s="41">
        <v>90</v>
      </c>
      <c r="H96" s="42">
        <v>0</v>
      </c>
      <c r="I96" s="43">
        <f>ROUND(G96*H96,P4)</f>
        <v>0</v>
      </c>
      <c r="J96" s="37"/>
      <c r="O96" s="44">
        <f>I96*0.21</f>
        <v>0</v>
      </c>
      <c r="P96">
        <v>3</v>
      </c>
    </row>
    <row r="97">
      <c r="A97" s="37" t="s">
        <v>244</v>
      </c>
      <c r="B97" s="45"/>
      <c r="C97" s="46"/>
      <c r="D97" s="46"/>
      <c r="E97" s="47" t="s">
        <v>245</v>
      </c>
      <c r="F97" s="46"/>
      <c r="G97" s="46"/>
      <c r="H97" s="46"/>
      <c r="I97" s="46"/>
      <c r="J97" s="48"/>
    </row>
    <row r="98" ht="45">
      <c r="A98" s="37" t="s">
        <v>246</v>
      </c>
      <c r="B98" s="45"/>
      <c r="C98" s="46"/>
      <c r="D98" s="46"/>
      <c r="E98" s="49" t="s">
        <v>3341</v>
      </c>
      <c r="F98" s="46"/>
      <c r="G98" s="46"/>
      <c r="H98" s="46"/>
      <c r="I98" s="46"/>
      <c r="J98" s="48"/>
    </row>
    <row r="99" ht="390">
      <c r="A99" s="37" t="s">
        <v>248</v>
      </c>
      <c r="B99" s="45"/>
      <c r="C99" s="46"/>
      <c r="D99" s="46"/>
      <c r="E99" s="39" t="s">
        <v>3003</v>
      </c>
      <c r="F99" s="46"/>
      <c r="G99" s="46"/>
      <c r="H99" s="46"/>
      <c r="I99" s="46"/>
      <c r="J99" s="48"/>
    </row>
    <row r="100">
      <c r="A100" s="37" t="s">
        <v>240</v>
      </c>
      <c r="B100" s="37">
        <v>23</v>
      </c>
      <c r="C100" s="38" t="s">
        <v>3004</v>
      </c>
      <c r="D100" s="37" t="s">
        <v>245</v>
      </c>
      <c r="E100" s="39" t="s">
        <v>3005</v>
      </c>
      <c r="F100" s="40" t="s">
        <v>1326</v>
      </c>
      <c r="G100" s="41">
        <v>688.5</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3342</v>
      </c>
      <c r="F102" s="46"/>
      <c r="G102" s="46"/>
      <c r="H102" s="46"/>
      <c r="I102" s="46"/>
      <c r="J102" s="48"/>
    </row>
    <row r="103" ht="105">
      <c r="A103" s="37" t="s">
        <v>248</v>
      </c>
      <c r="B103" s="45"/>
      <c r="C103" s="46"/>
      <c r="D103" s="46"/>
      <c r="E103" s="39" t="s">
        <v>2063</v>
      </c>
      <c r="F103" s="46"/>
      <c r="G103" s="46"/>
      <c r="H103" s="46"/>
      <c r="I103" s="46"/>
      <c r="J103" s="48"/>
    </row>
    <row r="104">
      <c r="A104" s="37" t="s">
        <v>240</v>
      </c>
      <c r="B104" s="37">
        <v>24</v>
      </c>
      <c r="C104" s="38" t="s">
        <v>3343</v>
      </c>
      <c r="D104" s="37" t="s">
        <v>245</v>
      </c>
      <c r="E104" s="39" t="s">
        <v>3344</v>
      </c>
      <c r="F104" s="40" t="s">
        <v>1326</v>
      </c>
      <c r="G104" s="41">
        <v>631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105">
      <c r="A106" s="37" t="s">
        <v>246</v>
      </c>
      <c r="B106" s="45"/>
      <c r="C106" s="46"/>
      <c r="D106" s="46"/>
      <c r="E106" s="49" t="s">
        <v>3345</v>
      </c>
      <c r="F106" s="46"/>
      <c r="G106" s="46"/>
      <c r="H106" s="46"/>
      <c r="I106" s="46"/>
      <c r="J106" s="48"/>
    </row>
    <row r="107" ht="255">
      <c r="A107" s="37" t="s">
        <v>248</v>
      </c>
      <c r="B107" s="45"/>
      <c r="C107" s="46"/>
      <c r="D107" s="46"/>
      <c r="E107" s="39" t="s">
        <v>2819</v>
      </c>
      <c r="F107" s="46"/>
      <c r="G107" s="46"/>
      <c r="H107" s="46"/>
      <c r="I107" s="46"/>
      <c r="J107" s="48"/>
    </row>
    <row r="108">
      <c r="A108" s="37" t="s">
        <v>240</v>
      </c>
      <c r="B108" s="37">
        <v>25</v>
      </c>
      <c r="C108" s="38" t="s">
        <v>3135</v>
      </c>
      <c r="D108" s="37" t="s">
        <v>245</v>
      </c>
      <c r="E108" s="39" t="s">
        <v>3136</v>
      </c>
      <c r="F108" s="40" t="s">
        <v>1326</v>
      </c>
      <c r="G108" s="41">
        <v>590.79999999999995</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3346</v>
      </c>
      <c r="F110" s="46"/>
      <c r="G110" s="46"/>
      <c r="H110" s="46"/>
      <c r="I110" s="46"/>
      <c r="J110" s="48"/>
    </row>
    <row r="111" ht="255">
      <c r="A111" s="37" t="s">
        <v>248</v>
      </c>
      <c r="B111" s="45"/>
      <c r="C111" s="46"/>
      <c r="D111" s="46"/>
      <c r="E111" s="39" t="s">
        <v>2819</v>
      </c>
      <c r="F111" s="46"/>
      <c r="G111" s="46"/>
      <c r="H111" s="46"/>
      <c r="I111" s="46"/>
      <c r="J111" s="48"/>
    </row>
    <row r="112">
      <c r="A112" s="37" t="s">
        <v>240</v>
      </c>
      <c r="B112" s="37">
        <v>26</v>
      </c>
      <c r="C112" s="38" t="s">
        <v>3138</v>
      </c>
      <c r="D112" s="37" t="s">
        <v>245</v>
      </c>
      <c r="E112" s="39" t="s">
        <v>3139</v>
      </c>
      <c r="F112" s="40" t="s">
        <v>339</v>
      </c>
      <c r="G112" s="41">
        <v>220.24799999999999</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90">
      <c r="A114" s="37" t="s">
        <v>246</v>
      </c>
      <c r="B114" s="45"/>
      <c r="C114" s="46"/>
      <c r="D114" s="46"/>
      <c r="E114" s="49" t="s">
        <v>3347</v>
      </c>
      <c r="F114" s="46"/>
      <c r="G114" s="46"/>
      <c r="H114" s="46"/>
      <c r="I114" s="46"/>
      <c r="J114" s="48"/>
    </row>
    <row r="115" ht="409.5">
      <c r="A115" s="37" t="s">
        <v>248</v>
      </c>
      <c r="B115" s="45"/>
      <c r="C115" s="46"/>
      <c r="D115" s="46"/>
      <c r="E115" s="39" t="s">
        <v>1835</v>
      </c>
      <c r="F115" s="46"/>
      <c r="G115" s="46"/>
      <c r="H115" s="46"/>
      <c r="I115" s="46"/>
      <c r="J115" s="48"/>
    </row>
    <row r="116">
      <c r="A116" s="37" t="s">
        <v>240</v>
      </c>
      <c r="B116" s="37">
        <v>27</v>
      </c>
      <c r="C116" s="38" t="s">
        <v>3141</v>
      </c>
      <c r="D116" s="37" t="s">
        <v>245</v>
      </c>
      <c r="E116" s="39" t="s">
        <v>3142</v>
      </c>
      <c r="F116" s="40" t="s">
        <v>939</v>
      </c>
      <c r="G116" s="41">
        <v>1.085</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45">
      <c r="A118" s="37" t="s">
        <v>246</v>
      </c>
      <c r="B118" s="45"/>
      <c r="C118" s="46"/>
      <c r="D118" s="46"/>
      <c r="E118" s="49" t="s">
        <v>3348</v>
      </c>
      <c r="F118" s="46"/>
      <c r="G118" s="46"/>
      <c r="H118" s="46"/>
      <c r="I118" s="46"/>
      <c r="J118" s="48"/>
    </row>
    <row r="119" ht="375">
      <c r="A119" s="37" t="s">
        <v>248</v>
      </c>
      <c r="B119" s="45"/>
      <c r="C119" s="46"/>
      <c r="D119" s="46"/>
      <c r="E119" s="39" t="s">
        <v>2080</v>
      </c>
      <c r="F119" s="46"/>
      <c r="G119" s="46"/>
      <c r="H119" s="46"/>
      <c r="I119" s="46"/>
      <c r="J119" s="48"/>
    </row>
    <row r="120">
      <c r="A120" s="37" t="s">
        <v>240</v>
      </c>
      <c r="B120" s="37">
        <v>28</v>
      </c>
      <c r="C120" s="38" t="s">
        <v>2820</v>
      </c>
      <c r="D120" s="37" t="s">
        <v>245</v>
      </c>
      <c r="E120" s="39" t="s">
        <v>2821</v>
      </c>
      <c r="F120" s="40" t="s">
        <v>339</v>
      </c>
      <c r="G120" s="41">
        <v>32.600000000000001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75">
      <c r="A122" s="37" t="s">
        <v>246</v>
      </c>
      <c r="B122" s="45"/>
      <c r="C122" s="46"/>
      <c r="D122" s="46"/>
      <c r="E122" s="49" t="s">
        <v>3349</v>
      </c>
      <c r="F122" s="46"/>
      <c r="G122" s="46"/>
      <c r="H122" s="46"/>
      <c r="I122" s="46"/>
      <c r="J122" s="48"/>
    </row>
    <row r="123" ht="135">
      <c r="A123" s="37" t="s">
        <v>248</v>
      </c>
      <c r="B123" s="45"/>
      <c r="C123" s="46"/>
      <c r="D123" s="46"/>
      <c r="E123" s="39" t="s">
        <v>2177</v>
      </c>
      <c r="F123" s="46"/>
      <c r="G123" s="46"/>
      <c r="H123" s="46"/>
      <c r="I123" s="46"/>
      <c r="J123" s="48"/>
    </row>
    <row r="124">
      <c r="A124" s="37" t="s">
        <v>240</v>
      </c>
      <c r="B124" s="37">
        <v>29</v>
      </c>
      <c r="C124" s="38" t="s">
        <v>2081</v>
      </c>
      <c r="D124" s="37" t="s">
        <v>245</v>
      </c>
      <c r="E124" s="39" t="s">
        <v>2082</v>
      </c>
      <c r="F124" s="40" t="s">
        <v>243</v>
      </c>
      <c r="G124" s="41">
        <v>45</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75">
      <c r="A126" s="37" t="s">
        <v>246</v>
      </c>
      <c r="B126" s="45"/>
      <c r="C126" s="46"/>
      <c r="D126" s="46"/>
      <c r="E126" s="49" t="s">
        <v>3350</v>
      </c>
      <c r="F126" s="46"/>
      <c r="G126" s="46"/>
      <c r="H126" s="46"/>
      <c r="I126" s="46"/>
      <c r="J126" s="48"/>
    </row>
    <row r="127" ht="75">
      <c r="A127" s="37" t="s">
        <v>248</v>
      </c>
      <c r="B127" s="45"/>
      <c r="C127" s="46"/>
      <c r="D127" s="46"/>
      <c r="E127" s="39" t="s">
        <v>2084</v>
      </c>
      <c r="F127" s="46"/>
      <c r="G127" s="46"/>
      <c r="H127" s="46"/>
      <c r="I127" s="46"/>
      <c r="J127" s="48"/>
    </row>
    <row r="128">
      <c r="A128" s="37" t="s">
        <v>240</v>
      </c>
      <c r="B128" s="37">
        <v>30</v>
      </c>
      <c r="C128" s="38" t="s">
        <v>3351</v>
      </c>
      <c r="D128" s="37" t="s">
        <v>245</v>
      </c>
      <c r="E128" s="39" t="s">
        <v>3352</v>
      </c>
      <c r="F128" s="40" t="s">
        <v>243</v>
      </c>
      <c r="G128" s="41">
        <v>12</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75">
      <c r="A130" s="37" t="s">
        <v>246</v>
      </c>
      <c r="B130" s="45"/>
      <c r="C130" s="46"/>
      <c r="D130" s="46"/>
      <c r="E130" s="49" t="s">
        <v>3353</v>
      </c>
      <c r="F130" s="46"/>
      <c r="G130" s="46"/>
      <c r="H130" s="46"/>
      <c r="I130" s="46"/>
      <c r="J130" s="48"/>
    </row>
    <row r="131" ht="75">
      <c r="A131" s="37" t="s">
        <v>248</v>
      </c>
      <c r="B131" s="45"/>
      <c r="C131" s="46"/>
      <c r="D131" s="46"/>
      <c r="E131" s="39" t="s">
        <v>2084</v>
      </c>
      <c r="F131" s="46"/>
      <c r="G131" s="46"/>
      <c r="H131" s="46"/>
      <c r="I131" s="46"/>
      <c r="J131" s="48"/>
    </row>
    <row r="132">
      <c r="A132" s="37" t="s">
        <v>240</v>
      </c>
      <c r="B132" s="37">
        <v>31</v>
      </c>
      <c r="C132" s="38" t="s">
        <v>3354</v>
      </c>
      <c r="D132" s="37" t="s">
        <v>245</v>
      </c>
      <c r="E132" s="39" t="s">
        <v>3355</v>
      </c>
      <c r="F132" s="40" t="s">
        <v>243</v>
      </c>
      <c r="G132" s="41">
        <v>42</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3356</v>
      </c>
      <c r="F134" s="46"/>
      <c r="G134" s="46"/>
      <c r="H134" s="46"/>
      <c r="I134" s="46"/>
      <c r="J134" s="48"/>
    </row>
    <row r="135" ht="75">
      <c r="A135" s="37" t="s">
        <v>248</v>
      </c>
      <c r="B135" s="45"/>
      <c r="C135" s="46"/>
      <c r="D135" s="46"/>
      <c r="E135" s="39" t="s">
        <v>2084</v>
      </c>
      <c r="F135" s="46"/>
      <c r="G135" s="46"/>
      <c r="H135" s="46"/>
      <c r="I135" s="46"/>
      <c r="J135" s="48"/>
    </row>
    <row r="136">
      <c r="A136" s="31" t="s">
        <v>237</v>
      </c>
      <c r="B136" s="32"/>
      <c r="C136" s="33" t="s">
        <v>402</v>
      </c>
      <c r="D136" s="34"/>
      <c r="E136" s="31" t="s">
        <v>2645</v>
      </c>
      <c r="F136" s="34"/>
      <c r="G136" s="34"/>
      <c r="H136" s="34"/>
      <c r="I136" s="35">
        <f>SUMIFS(I137:I164,A137:A164,"P")</f>
        <v>0</v>
      </c>
      <c r="J136" s="36"/>
    </row>
    <row r="137">
      <c r="A137" s="37" t="s">
        <v>240</v>
      </c>
      <c r="B137" s="37">
        <v>32</v>
      </c>
      <c r="C137" s="38" t="s">
        <v>2830</v>
      </c>
      <c r="D137" s="37" t="s">
        <v>245</v>
      </c>
      <c r="E137" s="39" t="s">
        <v>2831</v>
      </c>
      <c r="F137" s="40" t="s">
        <v>339</v>
      </c>
      <c r="G137" s="41">
        <v>7.2699999999999996</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90">
      <c r="A139" s="37" t="s">
        <v>246</v>
      </c>
      <c r="B139" s="45"/>
      <c r="C139" s="46"/>
      <c r="D139" s="46"/>
      <c r="E139" s="49" t="s">
        <v>3357</v>
      </c>
      <c r="F139" s="46"/>
      <c r="G139" s="46"/>
      <c r="H139" s="46"/>
      <c r="I139" s="46"/>
      <c r="J139" s="48"/>
    </row>
    <row r="140" ht="409.5">
      <c r="A140" s="37" t="s">
        <v>248</v>
      </c>
      <c r="B140" s="45"/>
      <c r="C140" s="46"/>
      <c r="D140" s="46"/>
      <c r="E140" s="39" t="s">
        <v>1835</v>
      </c>
      <c r="F140" s="46"/>
      <c r="G140" s="46"/>
      <c r="H140" s="46"/>
      <c r="I140" s="46"/>
      <c r="J140" s="48"/>
    </row>
    <row r="141">
      <c r="A141" s="37" t="s">
        <v>240</v>
      </c>
      <c r="B141" s="37">
        <v>33</v>
      </c>
      <c r="C141" s="38" t="s">
        <v>2833</v>
      </c>
      <c r="D141" s="37" t="s">
        <v>245</v>
      </c>
      <c r="E141" s="39" t="s">
        <v>2834</v>
      </c>
      <c r="F141" s="40" t="s">
        <v>939</v>
      </c>
      <c r="G141" s="41">
        <v>8.0570000000000004</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75">
      <c r="A143" s="37" t="s">
        <v>246</v>
      </c>
      <c r="B143" s="45"/>
      <c r="C143" s="46"/>
      <c r="D143" s="46"/>
      <c r="E143" s="49" t="s">
        <v>3358</v>
      </c>
      <c r="F143" s="46"/>
      <c r="G143" s="46"/>
      <c r="H143" s="46"/>
      <c r="I143" s="46"/>
      <c r="J143" s="48"/>
    </row>
    <row r="144" ht="375">
      <c r="A144" s="37" t="s">
        <v>248</v>
      </c>
      <c r="B144" s="45"/>
      <c r="C144" s="46"/>
      <c r="D144" s="46"/>
      <c r="E144" s="39" t="s">
        <v>2836</v>
      </c>
      <c r="F144" s="46"/>
      <c r="G144" s="46"/>
      <c r="H144" s="46"/>
      <c r="I144" s="46"/>
      <c r="J144" s="48"/>
    </row>
    <row r="145">
      <c r="A145" s="37" t="s">
        <v>240</v>
      </c>
      <c r="B145" s="37">
        <v>34</v>
      </c>
      <c r="C145" s="38" t="s">
        <v>2837</v>
      </c>
      <c r="D145" s="37" t="s">
        <v>245</v>
      </c>
      <c r="E145" s="39" t="s">
        <v>2838</v>
      </c>
      <c r="F145" s="40" t="s">
        <v>339</v>
      </c>
      <c r="G145" s="41">
        <v>142.52000000000001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75">
      <c r="A147" s="37" t="s">
        <v>246</v>
      </c>
      <c r="B147" s="45"/>
      <c r="C147" s="46"/>
      <c r="D147" s="46"/>
      <c r="E147" s="49" t="s">
        <v>3359</v>
      </c>
      <c r="F147" s="46"/>
      <c r="G147" s="46"/>
      <c r="H147" s="46"/>
      <c r="I147" s="46"/>
      <c r="J147" s="48"/>
    </row>
    <row r="148" ht="409.5">
      <c r="A148" s="37" t="s">
        <v>248</v>
      </c>
      <c r="B148" s="45"/>
      <c r="C148" s="46"/>
      <c r="D148" s="46"/>
      <c r="E148" s="39" t="s">
        <v>1835</v>
      </c>
      <c r="F148" s="46"/>
      <c r="G148" s="46"/>
      <c r="H148" s="46"/>
      <c r="I148" s="46"/>
      <c r="J148" s="48"/>
    </row>
    <row r="149">
      <c r="A149" s="37" t="s">
        <v>240</v>
      </c>
      <c r="B149" s="37">
        <v>35</v>
      </c>
      <c r="C149" s="38" t="s">
        <v>2840</v>
      </c>
      <c r="D149" s="37" t="s">
        <v>245</v>
      </c>
      <c r="E149" s="39" t="s">
        <v>2841</v>
      </c>
      <c r="F149" s="40" t="s">
        <v>939</v>
      </c>
      <c r="G149" s="41">
        <v>30.265999999999998</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3360</v>
      </c>
      <c r="F151" s="46"/>
      <c r="G151" s="46"/>
      <c r="H151" s="46"/>
      <c r="I151" s="46"/>
      <c r="J151" s="48"/>
    </row>
    <row r="152" ht="375">
      <c r="A152" s="37" t="s">
        <v>248</v>
      </c>
      <c r="B152" s="45"/>
      <c r="C152" s="46"/>
      <c r="D152" s="46"/>
      <c r="E152" s="39" t="s">
        <v>2836</v>
      </c>
      <c r="F152" s="46"/>
      <c r="G152" s="46"/>
      <c r="H152" s="46"/>
      <c r="I152" s="46"/>
      <c r="J152" s="48"/>
    </row>
    <row r="153">
      <c r="A153" s="37" t="s">
        <v>240</v>
      </c>
      <c r="B153" s="37">
        <v>36</v>
      </c>
      <c r="C153" s="38" t="s">
        <v>2843</v>
      </c>
      <c r="D153" s="37" t="s">
        <v>245</v>
      </c>
      <c r="E153" s="39" t="s">
        <v>2844</v>
      </c>
      <c r="F153" s="40" t="s">
        <v>2845</v>
      </c>
      <c r="G153" s="41">
        <v>1613.48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135">
      <c r="A155" s="37" t="s">
        <v>246</v>
      </c>
      <c r="B155" s="45"/>
      <c r="C155" s="46"/>
      <c r="D155" s="46"/>
      <c r="E155" s="49" t="s">
        <v>3163</v>
      </c>
      <c r="F155" s="46"/>
      <c r="G155" s="46"/>
      <c r="H155" s="46"/>
      <c r="I155" s="46"/>
      <c r="J155" s="48"/>
    </row>
    <row r="156" ht="409.5">
      <c r="A156" s="37" t="s">
        <v>248</v>
      </c>
      <c r="B156" s="45"/>
      <c r="C156" s="46"/>
      <c r="D156" s="46"/>
      <c r="E156" s="39" t="s">
        <v>2847</v>
      </c>
      <c r="F156" s="46"/>
      <c r="G156" s="46"/>
      <c r="H156" s="46"/>
      <c r="I156" s="46"/>
      <c r="J156" s="48"/>
    </row>
    <row r="157">
      <c r="A157" s="37" t="s">
        <v>240</v>
      </c>
      <c r="B157" s="37">
        <v>37</v>
      </c>
      <c r="C157" s="38" t="s">
        <v>3023</v>
      </c>
      <c r="D157" s="37" t="s">
        <v>245</v>
      </c>
      <c r="E157" s="39" t="s">
        <v>3024</v>
      </c>
      <c r="F157" s="40" t="s">
        <v>339</v>
      </c>
      <c r="G157" s="41">
        <v>240.16</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3361</v>
      </c>
      <c r="F159" s="46"/>
      <c r="G159" s="46"/>
      <c r="H159" s="46"/>
      <c r="I159" s="46"/>
      <c r="J159" s="48"/>
    </row>
    <row r="160" ht="409.5">
      <c r="A160" s="37" t="s">
        <v>248</v>
      </c>
      <c r="B160" s="45"/>
      <c r="C160" s="46"/>
      <c r="D160" s="46"/>
      <c r="E160" s="39" t="s">
        <v>1835</v>
      </c>
      <c r="F160" s="46"/>
      <c r="G160" s="46"/>
      <c r="H160" s="46"/>
      <c r="I160" s="46"/>
      <c r="J160" s="48"/>
    </row>
    <row r="161">
      <c r="A161" s="37" t="s">
        <v>240</v>
      </c>
      <c r="B161" s="37">
        <v>38</v>
      </c>
      <c r="C161" s="38" t="s">
        <v>3026</v>
      </c>
      <c r="D161" s="37" t="s">
        <v>245</v>
      </c>
      <c r="E161" s="39" t="s">
        <v>3027</v>
      </c>
      <c r="F161" s="40" t="s">
        <v>939</v>
      </c>
      <c r="G161" s="41">
        <v>42.249000000000002</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3362</v>
      </c>
      <c r="F163" s="46"/>
      <c r="G163" s="46"/>
      <c r="H163" s="46"/>
      <c r="I163" s="46"/>
      <c r="J163" s="48"/>
    </row>
    <row r="164" ht="375">
      <c r="A164" s="37" t="s">
        <v>248</v>
      </c>
      <c r="B164" s="45"/>
      <c r="C164" s="46"/>
      <c r="D164" s="46"/>
      <c r="E164" s="39" t="s">
        <v>2836</v>
      </c>
      <c r="F164" s="46"/>
      <c r="G164" s="46"/>
      <c r="H164" s="46"/>
      <c r="I164" s="46"/>
      <c r="J164" s="48"/>
    </row>
    <row r="165">
      <c r="A165" s="31" t="s">
        <v>237</v>
      </c>
      <c r="B165" s="32"/>
      <c r="C165" s="33" t="s">
        <v>926</v>
      </c>
      <c r="D165" s="34"/>
      <c r="E165" s="31" t="s">
        <v>2120</v>
      </c>
      <c r="F165" s="34"/>
      <c r="G165" s="34"/>
      <c r="H165" s="34"/>
      <c r="I165" s="35">
        <f>SUMIFS(I166:I201,A166:A201,"P")</f>
        <v>0</v>
      </c>
      <c r="J165" s="36"/>
    </row>
    <row r="166">
      <c r="A166" s="37" t="s">
        <v>240</v>
      </c>
      <c r="B166" s="37">
        <v>39</v>
      </c>
      <c r="C166" s="38" t="s">
        <v>3363</v>
      </c>
      <c r="D166" s="37" t="s">
        <v>245</v>
      </c>
      <c r="E166" s="39" t="s">
        <v>3364</v>
      </c>
      <c r="F166" s="40" t="s">
        <v>939</v>
      </c>
      <c r="G166" s="41">
        <v>41.862000000000002</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45">
      <c r="A168" s="37" t="s">
        <v>246</v>
      </c>
      <c r="B168" s="45"/>
      <c r="C168" s="46"/>
      <c r="D168" s="46"/>
      <c r="E168" s="49" t="s">
        <v>3365</v>
      </c>
      <c r="F168" s="46"/>
      <c r="G168" s="46"/>
      <c r="H168" s="46"/>
      <c r="I168" s="46"/>
      <c r="J168" s="48"/>
    </row>
    <row r="169" ht="409.5">
      <c r="A169" s="37" t="s">
        <v>248</v>
      </c>
      <c r="B169" s="45"/>
      <c r="C169" s="46"/>
      <c r="D169" s="46"/>
      <c r="E169" s="39" t="s">
        <v>2654</v>
      </c>
      <c r="F169" s="46"/>
      <c r="G169" s="46"/>
      <c r="H169" s="46"/>
      <c r="I169" s="46"/>
      <c r="J169" s="48"/>
    </row>
    <row r="170">
      <c r="A170" s="37" t="s">
        <v>240</v>
      </c>
      <c r="B170" s="37">
        <v>40</v>
      </c>
      <c r="C170" s="38" t="s">
        <v>2449</v>
      </c>
      <c r="D170" s="37" t="s">
        <v>245</v>
      </c>
      <c r="E170" s="39" t="s">
        <v>2450</v>
      </c>
      <c r="F170" s="40" t="s">
        <v>339</v>
      </c>
      <c r="G170" s="41">
        <v>31</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45">
      <c r="A172" s="37" t="s">
        <v>246</v>
      </c>
      <c r="B172" s="45"/>
      <c r="C172" s="46"/>
      <c r="D172" s="46"/>
      <c r="E172" s="49" t="s">
        <v>3366</v>
      </c>
      <c r="F172" s="46"/>
      <c r="G172" s="46"/>
      <c r="H172" s="46"/>
      <c r="I172" s="46"/>
      <c r="J172" s="48"/>
    </row>
    <row r="173" ht="409.5">
      <c r="A173" s="37" t="s">
        <v>248</v>
      </c>
      <c r="B173" s="45"/>
      <c r="C173" s="46"/>
      <c r="D173" s="46"/>
      <c r="E173" s="39" t="s">
        <v>2076</v>
      </c>
      <c r="F173" s="46"/>
      <c r="G173" s="46"/>
      <c r="H173" s="46"/>
      <c r="I173" s="46"/>
      <c r="J173" s="48"/>
    </row>
    <row r="174">
      <c r="A174" s="37" t="s">
        <v>240</v>
      </c>
      <c r="B174" s="37">
        <v>41</v>
      </c>
      <c r="C174" s="38" t="s">
        <v>3029</v>
      </c>
      <c r="D174" s="37" t="s">
        <v>245</v>
      </c>
      <c r="E174" s="39" t="s">
        <v>3030</v>
      </c>
      <c r="F174" s="40" t="s">
        <v>339</v>
      </c>
      <c r="G174" s="41">
        <v>38.68</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60">
      <c r="A176" s="37" t="s">
        <v>246</v>
      </c>
      <c r="B176" s="45"/>
      <c r="C176" s="46"/>
      <c r="D176" s="46"/>
      <c r="E176" s="49" t="s">
        <v>3367</v>
      </c>
      <c r="F176" s="46"/>
      <c r="G176" s="46"/>
      <c r="H176" s="46"/>
      <c r="I176" s="46"/>
      <c r="J176" s="48"/>
    </row>
    <row r="177" ht="409.5">
      <c r="A177" s="37" t="s">
        <v>248</v>
      </c>
      <c r="B177" s="45"/>
      <c r="C177" s="46"/>
      <c r="D177" s="46"/>
      <c r="E177" s="39" t="s">
        <v>1835</v>
      </c>
      <c r="F177" s="46"/>
      <c r="G177" s="46"/>
      <c r="H177" s="46"/>
      <c r="I177" s="46"/>
      <c r="J177" s="48"/>
    </row>
    <row r="178">
      <c r="A178" s="37" t="s">
        <v>240</v>
      </c>
      <c r="B178" s="37">
        <v>42</v>
      </c>
      <c r="C178" s="38" t="s">
        <v>2852</v>
      </c>
      <c r="D178" s="37" t="s">
        <v>245</v>
      </c>
      <c r="E178" s="39" t="s">
        <v>2853</v>
      </c>
      <c r="F178" s="40" t="s">
        <v>339</v>
      </c>
      <c r="G178" s="41">
        <v>5.0599999999999996</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ht="75">
      <c r="A180" s="37" t="s">
        <v>246</v>
      </c>
      <c r="B180" s="45"/>
      <c r="C180" s="46"/>
      <c r="D180" s="46"/>
      <c r="E180" s="49" t="s">
        <v>3368</v>
      </c>
      <c r="F180" s="46"/>
      <c r="G180" s="46"/>
      <c r="H180" s="46"/>
      <c r="I180" s="46"/>
      <c r="J180" s="48"/>
    </row>
    <row r="181" ht="409.5">
      <c r="A181" s="37" t="s">
        <v>248</v>
      </c>
      <c r="B181" s="45"/>
      <c r="C181" s="46"/>
      <c r="D181" s="46"/>
      <c r="E181" s="39" t="s">
        <v>1835</v>
      </c>
      <c r="F181" s="46"/>
      <c r="G181" s="46"/>
      <c r="H181" s="46"/>
      <c r="I181" s="46"/>
      <c r="J181" s="48"/>
    </row>
    <row r="182">
      <c r="A182" s="37" t="s">
        <v>240</v>
      </c>
      <c r="B182" s="37">
        <v>43</v>
      </c>
      <c r="C182" s="38" t="s">
        <v>2855</v>
      </c>
      <c r="D182" s="37" t="s">
        <v>245</v>
      </c>
      <c r="E182" s="39" t="s">
        <v>2856</v>
      </c>
      <c r="F182" s="40" t="s">
        <v>939</v>
      </c>
      <c r="G182" s="41">
        <v>1.804</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ht="60">
      <c r="A184" s="37" t="s">
        <v>246</v>
      </c>
      <c r="B184" s="45"/>
      <c r="C184" s="46"/>
      <c r="D184" s="46"/>
      <c r="E184" s="49" t="s">
        <v>3369</v>
      </c>
      <c r="F184" s="46"/>
      <c r="G184" s="46"/>
      <c r="H184" s="46"/>
      <c r="I184" s="46"/>
      <c r="J184" s="48"/>
    </row>
    <row r="185" ht="375">
      <c r="A185" s="37" t="s">
        <v>248</v>
      </c>
      <c r="B185" s="45"/>
      <c r="C185" s="46"/>
      <c r="D185" s="46"/>
      <c r="E185" s="39" t="s">
        <v>2836</v>
      </c>
      <c r="F185" s="46"/>
      <c r="G185" s="46"/>
      <c r="H185" s="46"/>
      <c r="I185" s="46"/>
      <c r="J185" s="48"/>
    </row>
    <row r="186" ht="30">
      <c r="A186" s="37" t="s">
        <v>240</v>
      </c>
      <c r="B186" s="37">
        <v>44</v>
      </c>
      <c r="C186" s="38" t="s">
        <v>2858</v>
      </c>
      <c r="D186" s="37" t="s">
        <v>245</v>
      </c>
      <c r="E186" s="39" t="s">
        <v>2859</v>
      </c>
      <c r="F186" s="40" t="s">
        <v>339</v>
      </c>
      <c r="G186" s="41">
        <v>1776</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90">
      <c r="A188" s="37" t="s">
        <v>246</v>
      </c>
      <c r="B188" s="45"/>
      <c r="C188" s="46"/>
      <c r="D188" s="46"/>
      <c r="E188" s="49" t="s">
        <v>3370</v>
      </c>
      <c r="F188" s="46"/>
      <c r="G188" s="46"/>
      <c r="H188" s="46"/>
      <c r="I188" s="46"/>
      <c r="J188" s="48"/>
    </row>
    <row r="189" ht="105">
      <c r="A189" s="37" t="s">
        <v>248</v>
      </c>
      <c r="B189" s="45"/>
      <c r="C189" s="46"/>
      <c r="D189" s="46"/>
      <c r="E189" s="39" t="s">
        <v>2455</v>
      </c>
      <c r="F189" s="46"/>
      <c r="G189" s="46"/>
      <c r="H189" s="46"/>
      <c r="I189" s="46"/>
      <c r="J189" s="48"/>
    </row>
    <row r="190">
      <c r="A190" s="37" t="s">
        <v>240</v>
      </c>
      <c r="B190" s="37">
        <v>45</v>
      </c>
      <c r="C190" s="38" t="s">
        <v>3035</v>
      </c>
      <c r="D190" s="37" t="s">
        <v>245</v>
      </c>
      <c r="E190" s="39" t="s">
        <v>3036</v>
      </c>
      <c r="F190" s="40" t="s">
        <v>339</v>
      </c>
      <c r="G190" s="41">
        <v>46</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45">
      <c r="A192" s="37" t="s">
        <v>246</v>
      </c>
      <c r="B192" s="45"/>
      <c r="C192" s="46"/>
      <c r="D192" s="46"/>
      <c r="E192" s="49" t="s">
        <v>3371</v>
      </c>
      <c r="F192" s="46"/>
      <c r="G192" s="46"/>
      <c r="H192" s="46"/>
      <c r="I192" s="46"/>
      <c r="J192" s="48"/>
    </row>
    <row r="193" ht="105">
      <c r="A193" s="37" t="s">
        <v>248</v>
      </c>
      <c r="B193" s="45"/>
      <c r="C193" s="46"/>
      <c r="D193" s="46"/>
      <c r="E193" s="39" t="s">
        <v>3038</v>
      </c>
      <c r="F193" s="46"/>
      <c r="G193" s="46"/>
      <c r="H193" s="46"/>
      <c r="I193" s="46"/>
      <c r="J193" s="48"/>
    </row>
    <row r="194">
      <c r="A194" s="37" t="s">
        <v>240</v>
      </c>
      <c r="B194" s="37">
        <v>46</v>
      </c>
      <c r="C194" s="38" t="s">
        <v>3039</v>
      </c>
      <c r="D194" s="37" t="s">
        <v>245</v>
      </c>
      <c r="E194" s="39" t="s">
        <v>3040</v>
      </c>
      <c r="F194" s="40" t="s">
        <v>339</v>
      </c>
      <c r="G194" s="41">
        <v>740.80499999999995</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75">
      <c r="A196" s="37" t="s">
        <v>246</v>
      </c>
      <c r="B196" s="45"/>
      <c r="C196" s="46"/>
      <c r="D196" s="46"/>
      <c r="E196" s="49" t="s">
        <v>3372</v>
      </c>
      <c r="F196" s="46"/>
      <c r="G196" s="46"/>
      <c r="H196" s="46"/>
      <c r="I196" s="46"/>
      <c r="J196" s="48"/>
    </row>
    <row r="197" ht="75">
      <c r="A197" s="37" t="s">
        <v>248</v>
      </c>
      <c r="B197" s="45"/>
      <c r="C197" s="46"/>
      <c r="D197" s="46"/>
      <c r="E197" s="39" t="s">
        <v>3042</v>
      </c>
      <c r="F197" s="46"/>
      <c r="G197" s="46"/>
      <c r="H197" s="46"/>
      <c r="I197" s="46"/>
      <c r="J197" s="48"/>
    </row>
    <row r="198">
      <c r="A198" s="37" t="s">
        <v>240</v>
      </c>
      <c r="B198" s="37">
        <v>47</v>
      </c>
      <c r="C198" s="38" t="s">
        <v>2124</v>
      </c>
      <c r="D198" s="37" t="s">
        <v>245</v>
      </c>
      <c r="E198" s="39" t="s">
        <v>2125</v>
      </c>
      <c r="F198" s="40" t="s">
        <v>339</v>
      </c>
      <c r="G198" s="41">
        <v>10.119999999999999</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75">
      <c r="A200" s="37" t="s">
        <v>246</v>
      </c>
      <c r="B200" s="45"/>
      <c r="C200" s="46"/>
      <c r="D200" s="46"/>
      <c r="E200" s="49" t="s">
        <v>3373</v>
      </c>
      <c r="F200" s="46"/>
      <c r="G200" s="46"/>
      <c r="H200" s="46"/>
      <c r="I200" s="46"/>
      <c r="J200" s="48"/>
    </row>
    <row r="201" ht="150">
      <c r="A201" s="37" t="s">
        <v>248</v>
      </c>
      <c r="B201" s="45"/>
      <c r="C201" s="46"/>
      <c r="D201" s="46"/>
      <c r="E201" s="39" t="s">
        <v>2127</v>
      </c>
      <c r="F201" s="46"/>
      <c r="G201" s="46"/>
      <c r="H201" s="46"/>
      <c r="I201" s="46"/>
      <c r="J201" s="48"/>
    </row>
    <row r="202">
      <c r="A202" s="31" t="s">
        <v>237</v>
      </c>
      <c r="B202" s="32"/>
      <c r="C202" s="33" t="s">
        <v>644</v>
      </c>
      <c r="D202" s="34"/>
      <c r="E202" s="31" t="s">
        <v>645</v>
      </c>
      <c r="F202" s="34"/>
      <c r="G202" s="34"/>
      <c r="H202" s="34"/>
      <c r="I202" s="35">
        <f>SUMIFS(I203:I230,A203:A230,"P")</f>
        <v>0</v>
      </c>
      <c r="J202" s="36"/>
    </row>
    <row r="203" ht="30">
      <c r="A203" s="37" t="s">
        <v>240</v>
      </c>
      <c r="B203" s="37">
        <v>48</v>
      </c>
      <c r="C203" s="38" t="s">
        <v>2902</v>
      </c>
      <c r="D203" s="37" t="s">
        <v>245</v>
      </c>
      <c r="E203" s="39" t="s">
        <v>2903</v>
      </c>
      <c r="F203" s="40" t="s">
        <v>415</v>
      </c>
      <c r="G203" s="41">
        <v>1370.3199999999999</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ht="210">
      <c r="A205" s="37" t="s">
        <v>246</v>
      </c>
      <c r="B205" s="45"/>
      <c r="C205" s="46"/>
      <c r="D205" s="46"/>
      <c r="E205" s="49" t="s">
        <v>3374</v>
      </c>
      <c r="F205" s="46"/>
      <c r="G205" s="46"/>
      <c r="H205" s="46"/>
      <c r="I205" s="46"/>
      <c r="J205" s="48"/>
    </row>
    <row r="206" ht="285">
      <c r="A206" s="37" t="s">
        <v>248</v>
      </c>
      <c r="B206" s="45"/>
      <c r="C206" s="46"/>
      <c r="D206" s="46"/>
      <c r="E206" s="39" t="s">
        <v>2905</v>
      </c>
      <c r="F206" s="46"/>
      <c r="G206" s="46"/>
      <c r="H206" s="46"/>
      <c r="I206" s="46"/>
      <c r="J206" s="48"/>
    </row>
    <row r="207" ht="30">
      <c r="A207" s="37" t="s">
        <v>240</v>
      </c>
      <c r="B207" s="37">
        <v>49</v>
      </c>
      <c r="C207" s="38" t="s">
        <v>2906</v>
      </c>
      <c r="D207" s="37" t="s">
        <v>245</v>
      </c>
      <c r="E207" s="39" t="s">
        <v>2907</v>
      </c>
      <c r="F207" s="40" t="s">
        <v>415</v>
      </c>
      <c r="G207" s="41">
        <v>746.91999999999996</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ht="105">
      <c r="A209" s="37" t="s">
        <v>246</v>
      </c>
      <c r="B209" s="45"/>
      <c r="C209" s="46"/>
      <c r="D209" s="46"/>
      <c r="E209" s="49" t="s">
        <v>3375</v>
      </c>
      <c r="F209" s="46"/>
      <c r="G209" s="46"/>
      <c r="H209" s="46"/>
      <c r="I209" s="46"/>
      <c r="J209" s="48"/>
    </row>
    <row r="210" ht="300">
      <c r="A210" s="37" t="s">
        <v>248</v>
      </c>
      <c r="B210" s="45"/>
      <c r="C210" s="46"/>
      <c r="D210" s="46"/>
      <c r="E210" s="39" t="s">
        <v>2909</v>
      </c>
      <c r="F210" s="46"/>
      <c r="G210" s="46"/>
      <c r="H210" s="46"/>
      <c r="I210" s="46"/>
      <c r="J210" s="48"/>
    </row>
    <row r="211">
      <c r="A211" s="37" t="s">
        <v>240</v>
      </c>
      <c r="B211" s="37">
        <v>50</v>
      </c>
      <c r="C211" s="38" t="s">
        <v>3053</v>
      </c>
      <c r="D211" s="37" t="s">
        <v>245</v>
      </c>
      <c r="E211" s="39" t="s">
        <v>3054</v>
      </c>
      <c r="F211" s="40" t="s">
        <v>415</v>
      </c>
      <c r="G211" s="41">
        <v>137.06</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45">
      <c r="A213" s="37" t="s">
        <v>246</v>
      </c>
      <c r="B213" s="45"/>
      <c r="C213" s="46"/>
      <c r="D213" s="46"/>
      <c r="E213" s="49" t="s">
        <v>3376</v>
      </c>
      <c r="F213" s="46"/>
      <c r="G213" s="46"/>
      <c r="H213" s="46"/>
      <c r="I213" s="46"/>
      <c r="J213" s="48"/>
    </row>
    <row r="214" ht="75">
      <c r="A214" s="37" t="s">
        <v>248</v>
      </c>
      <c r="B214" s="45"/>
      <c r="C214" s="46"/>
      <c r="D214" s="46"/>
      <c r="E214" s="39" t="s">
        <v>2913</v>
      </c>
      <c r="F214" s="46"/>
      <c r="G214" s="46"/>
      <c r="H214" s="46"/>
      <c r="I214" s="46"/>
      <c r="J214" s="48"/>
    </row>
    <row r="215">
      <c r="A215" s="37" t="s">
        <v>240</v>
      </c>
      <c r="B215" s="37">
        <v>51</v>
      </c>
      <c r="C215" s="38" t="s">
        <v>3056</v>
      </c>
      <c r="D215" s="37" t="s">
        <v>245</v>
      </c>
      <c r="E215" s="39" t="s">
        <v>3057</v>
      </c>
      <c r="F215" s="40" t="s">
        <v>415</v>
      </c>
      <c r="G215" s="41">
        <v>165</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45">
      <c r="A217" s="37" t="s">
        <v>246</v>
      </c>
      <c r="B217" s="45"/>
      <c r="C217" s="46"/>
      <c r="D217" s="46"/>
      <c r="E217" s="49" t="s">
        <v>3377</v>
      </c>
      <c r="F217" s="46"/>
      <c r="G217" s="46"/>
      <c r="H217" s="46"/>
      <c r="I217" s="46"/>
      <c r="J217" s="48"/>
    </row>
    <row r="218" ht="75">
      <c r="A218" s="37" t="s">
        <v>248</v>
      </c>
      <c r="B218" s="45"/>
      <c r="C218" s="46"/>
      <c r="D218" s="46"/>
      <c r="E218" s="39" t="s">
        <v>2913</v>
      </c>
      <c r="F218" s="46"/>
      <c r="G218" s="46"/>
      <c r="H218" s="46"/>
      <c r="I218" s="46"/>
      <c r="J218" s="48"/>
    </row>
    <row r="219">
      <c r="A219" s="37" t="s">
        <v>240</v>
      </c>
      <c r="B219" s="37">
        <v>52</v>
      </c>
      <c r="C219" s="38" t="s">
        <v>2910</v>
      </c>
      <c r="D219" s="37" t="s">
        <v>245</v>
      </c>
      <c r="E219" s="39" t="s">
        <v>2911</v>
      </c>
      <c r="F219" s="40" t="s">
        <v>415</v>
      </c>
      <c r="G219" s="41">
        <v>746.91999999999996</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105">
      <c r="A221" s="37" t="s">
        <v>246</v>
      </c>
      <c r="B221" s="45"/>
      <c r="C221" s="46"/>
      <c r="D221" s="46"/>
      <c r="E221" s="49" t="s">
        <v>3375</v>
      </c>
      <c r="F221" s="46"/>
      <c r="G221" s="46"/>
      <c r="H221" s="46"/>
      <c r="I221" s="46"/>
      <c r="J221" s="48"/>
    </row>
    <row r="222" ht="75">
      <c r="A222" s="37" t="s">
        <v>248</v>
      </c>
      <c r="B222" s="45"/>
      <c r="C222" s="46"/>
      <c r="D222" s="46"/>
      <c r="E222" s="39" t="s">
        <v>2913</v>
      </c>
      <c r="F222" s="46"/>
      <c r="G222" s="46"/>
      <c r="H222" s="46"/>
      <c r="I222" s="46"/>
      <c r="J222" s="48"/>
    </row>
    <row r="223">
      <c r="A223" s="37" t="s">
        <v>240</v>
      </c>
      <c r="B223" s="37">
        <v>53</v>
      </c>
      <c r="C223" s="38" t="s">
        <v>2914</v>
      </c>
      <c r="D223" s="37" t="s">
        <v>245</v>
      </c>
      <c r="E223" s="39" t="s">
        <v>2915</v>
      </c>
      <c r="F223" s="40" t="s">
        <v>415</v>
      </c>
      <c r="G223" s="41">
        <v>438.57999999999998</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90">
      <c r="A225" s="37" t="s">
        <v>246</v>
      </c>
      <c r="B225" s="45"/>
      <c r="C225" s="46"/>
      <c r="D225" s="46"/>
      <c r="E225" s="49" t="s">
        <v>3378</v>
      </c>
      <c r="F225" s="46"/>
      <c r="G225" s="46"/>
      <c r="H225" s="46"/>
      <c r="I225" s="46"/>
      <c r="J225" s="48"/>
    </row>
    <row r="226" ht="120">
      <c r="A226" s="37" t="s">
        <v>248</v>
      </c>
      <c r="B226" s="45"/>
      <c r="C226" s="46"/>
      <c r="D226" s="46"/>
      <c r="E226" s="39" t="s">
        <v>2917</v>
      </c>
      <c r="F226" s="46"/>
      <c r="G226" s="46"/>
      <c r="H226" s="46"/>
      <c r="I226" s="46"/>
      <c r="J226" s="48"/>
    </row>
    <row r="227">
      <c r="A227" s="37" t="s">
        <v>240</v>
      </c>
      <c r="B227" s="37">
        <v>54</v>
      </c>
      <c r="C227" s="38" t="s">
        <v>2918</v>
      </c>
      <c r="D227" s="37" t="s">
        <v>245</v>
      </c>
      <c r="E227" s="39" t="s">
        <v>2919</v>
      </c>
      <c r="F227" s="40" t="s">
        <v>415</v>
      </c>
      <c r="G227" s="41">
        <v>205.5</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30">
      <c r="A229" s="37" t="s">
        <v>246</v>
      </c>
      <c r="B229" s="45"/>
      <c r="C229" s="46"/>
      <c r="D229" s="46"/>
      <c r="E229" s="49" t="s">
        <v>3379</v>
      </c>
      <c r="F229" s="46"/>
      <c r="G229" s="46"/>
      <c r="H229" s="46"/>
      <c r="I229" s="46"/>
      <c r="J229" s="48"/>
    </row>
    <row r="230" ht="120">
      <c r="A230" s="37" t="s">
        <v>248</v>
      </c>
      <c r="B230" s="45"/>
      <c r="C230" s="46"/>
      <c r="D230" s="46"/>
      <c r="E230" s="39" t="s">
        <v>2018</v>
      </c>
      <c r="F230" s="46"/>
      <c r="G230" s="46"/>
      <c r="H230" s="46"/>
      <c r="I230" s="46"/>
      <c r="J230" s="48"/>
    </row>
    <row r="231">
      <c r="A231" s="31" t="s">
        <v>237</v>
      </c>
      <c r="B231" s="32"/>
      <c r="C231" s="33" t="s">
        <v>1213</v>
      </c>
      <c r="D231" s="34"/>
      <c r="E231" s="31" t="s">
        <v>2355</v>
      </c>
      <c r="F231" s="34"/>
      <c r="G231" s="34"/>
      <c r="H231" s="34"/>
      <c r="I231" s="35">
        <f>SUMIFS(I232:I275,A232:A275,"P")</f>
        <v>0</v>
      </c>
      <c r="J231" s="36"/>
    </row>
    <row r="232" ht="30">
      <c r="A232" s="37" t="s">
        <v>240</v>
      </c>
      <c r="B232" s="37">
        <v>55</v>
      </c>
      <c r="C232" s="38" t="s">
        <v>2924</v>
      </c>
      <c r="D232" s="37" t="s">
        <v>245</v>
      </c>
      <c r="E232" s="39" t="s">
        <v>2925</v>
      </c>
      <c r="F232" s="40" t="s">
        <v>1326</v>
      </c>
      <c r="G232" s="41">
        <v>90</v>
      </c>
      <c r="H232" s="42">
        <v>0</v>
      </c>
      <c r="I232" s="43">
        <f>ROUND(G232*H232,P4)</f>
        <v>0</v>
      </c>
      <c r="J232" s="37"/>
      <c r="O232" s="44">
        <f>I232*0.21</f>
        <v>0</v>
      </c>
      <c r="P232">
        <v>3</v>
      </c>
    </row>
    <row r="233">
      <c r="A233" s="37" t="s">
        <v>244</v>
      </c>
      <c r="B233" s="45"/>
      <c r="C233" s="46"/>
      <c r="D233" s="46"/>
      <c r="E233" s="47" t="s">
        <v>245</v>
      </c>
      <c r="F233" s="46"/>
      <c r="G233" s="46"/>
      <c r="H233" s="46"/>
      <c r="I233" s="46"/>
      <c r="J233" s="48"/>
    </row>
    <row r="234" ht="30">
      <c r="A234" s="37" t="s">
        <v>246</v>
      </c>
      <c r="B234" s="45"/>
      <c r="C234" s="46"/>
      <c r="D234" s="46"/>
      <c r="E234" s="49" t="s">
        <v>3380</v>
      </c>
      <c r="F234" s="46"/>
      <c r="G234" s="46"/>
      <c r="H234" s="46"/>
      <c r="I234" s="46"/>
      <c r="J234" s="48"/>
    </row>
    <row r="235" ht="120">
      <c r="A235" s="37" t="s">
        <v>248</v>
      </c>
      <c r="B235" s="45"/>
      <c r="C235" s="46"/>
      <c r="D235" s="46"/>
      <c r="E235" s="39" t="s">
        <v>2927</v>
      </c>
      <c r="F235" s="46"/>
      <c r="G235" s="46"/>
      <c r="H235" s="46"/>
      <c r="I235" s="46"/>
      <c r="J235" s="48"/>
    </row>
    <row r="236">
      <c r="A236" s="37" t="s">
        <v>240</v>
      </c>
      <c r="B236" s="37">
        <v>56</v>
      </c>
      <c r="C236" s="38" t="s">
        <v>2928</v>
      </c>
      <c r="D236" s="37" t="s">
        <v>245</v>
      </c>
      <c r="E236" s="39" t="s">
        <v>2929</v>
      </c>
      <c r="F236" s="40" t="s">
        <v>1326</v>
      </c>
      <c r="G236" s="41">
        <v>111.04000000000001</v>
      </c>
      <c r="H236" s="42">
        <v>0</v>
      </c>
      <c r="I236" s="43">
        <f>ROUND(G236*H236,P4)</f>
        <v>0</v>
      </c>
      <c r="J236" s="37"/>
      <c r="O236" s="44">
        <f>I236*0.21</f>
        <v>0</v>
      </c>
      <c r="P236">
        <v>3</v>
      </c>
    </row>
    <row r="237">
      <c r="A237" s="37" t="s">
        <v>244</v>
      </c>
      <c r="B237" s="45"/>
      <c r="C237" s="46"/>
      <c r="D237" s="46"/>
      <c r="E237" s="47" t="s">
        <v>245</v>
      </c>
      <c r="F237" s="46"/>
      <c r="G237" s="46"/>
      <c r="H237" s="46"/>
      <c r="I237" s="46"/>
      <c r="J237" s="48"/>
    </row>
    <row r="238" ht="60">
      <c r="A238" s="37" t="s">
        <v>246</v>
      </c>
      <c r="B238" s="45"/>
      <c r="C238" s="46"/>
      <c r="D238" s="46"/>
      <c r="E238" s="49" t="s">
        <v>3381</v>
      </c>
      <c r="F238" s="46"/>
      <c r="G238" s="46"/>
      <c r="H238" s="46"/>
      <c r="I238" s="46"/>
      <c r="J238" s="48"/>
    </row>
    <row r="239" ht="75">
      <c r="A239" s="37" t="s">
        <v>248</v>
      </c>
      <c r="B239" s="45"/>
      <c r="C239" s="46"/>
      <c r="D239" s="46"/>
      <c r="E239" s="39" t="s">
        <v>2931</v>
      </c>
      <c r="F239" s="46"/>
      <c r="G239" s="46"/>
      <c r="H239" s="46"/>
      <c r="I239" s="46"/>
      <c r="J239" s="48"/>
    </row>
    <row r="240">
      <c r="A240" s="37" t="s">
        <v>240</v>
      </c>
      <c r="B240" s="37">
        <v>57</v>
      </c>
      <c r="C240" s="38" t="s">
        <v>3068</v>
      </c>
      <c r="D240" s="37" t="s">
        <v>245</v>
      </c>
      <c r="E240" s="39" t="s">
        <v>3069</v>
      </c>
      <c r="F240" s="40" t="s">
        <v>3070</v>
      </c>
      <c r="G240" s="41">
        <v>10260</v>
      </c>
      <c r="H240" s="42">
        <v>0</v>
      </c>
      <c r="I240" s="43">
        <f>ROUND(G240*H240,P4)</f>
        <v>0</v>
      </c>
      <c r="J240" s="37"/>
      <c r="O240" s="44">
        <f>I240*0.21</f>
        <v>0</v>
      </c>
      <c r="P240">
        <v>3</v>
      </c>
    </row>
    <row r="241">
      <c r="A241" s="37" t="s">
        <v>244</v>
      </c>
      <c r="B241" s="45"/>
      <c r="C241" s="46"/>
      <c r="D241" s="46"/>
      <c r="E241" s="47" t="s">
        <v>245</v>
      </c>
      <c r="F241" s="46"/>
      <c r="G241" s="46"/>
      <c r="H241" s="46"/>
      <c r="I241" s="46"/>
      <c r="J241" s="48"/>
    </row>
    <row r="242" ht="30">
      <c r="A242" s="37" t="s">
        <v>246</v>
      </c>
      <c r="B242" s="45"/>
      <c r="C242" s="46"/>
      <c r="D242" s="46"/>
      <c r="E242" s="49" t="s">
        <v>3382</v>
      </c>
      <c r="F242" s="46"/>
      <c r="G242" s="46"/>
      <c r="H242" s="46"/>
      <c r="I242" s="46"/>
      <c r="J242" s="48"/>
    </row>
    <row r="243" ht="105">
      <c r="A243" s="37" t="s">
        <v>248</v>
      </c>
      <c r="B243" s="45"/>
      <c r="C243" s="46"/>
      <c r="D243" s="46"/>
      <c r="E243" s="39" t="s">
        <v>3072</v>
      </c>
      <c r="F243" s="46"/>
      <c r="G243" s="46"/>
      <c r="H243" s="46"/>
      <c r="I243" s="46"/>
      <c r="J243" s="48"/>
    </row>
    <row r="244" ht="30">
      <c r="A244" s="37" t="s">
        <v>240</v>
      </c>
      <c r="B244" s="37">
        <v>58</v>
      </c>
      <c r="C244" s="38" t="s">
        <v>2734</v>
      </c>
      <c r="D244" s="37" t="s">
        <v>245</v>
      </c>
      <c r="E244" s="39" t="s">
        <v>2735</v>
      </c>
      <c r="F244" s="40" t="s">
        <v>1326</v>
      </c>
      <c r="G244" s="41">
        <v>64</v>
      </c>
      <c r="H244" s="42">
        <v>0</v>
      </c>
      <c r="I244" s="43">
        <f>ROUND(G244*H244,P4)</f>
        <v>0</v>
      </c>
      <c r="J244" s="37"/>
      <c r="O244" s="44">
        <f>I244*0.21</f>
        <v>0</v>
      </c>
      <c r="P244">
        <v>3</v>
      </c>
    </row>
    <row r="245">
      <c r="A245" s="37" t="s">
        <v>244</v>
      </c>
      <c r="B245" s="45"/>
      <c r="C245" s="46"/>
      <c r="D245" s="46"/>
      <c r="E245" s="47" t="s">
        <v>245</v>
      </c>
      <c r="F245" s="46"/>
      <c r="G245" s="46"/>
      <c r="H245" s="46"/>
      <c r="I245" s="46"/>
      <c r="J245" s="48"/>
    </row>
    <row r="246" ht="30">
      <c r="A246" s="37" t="s">
        <v>246</v>
      </c>
      <c r="B246" s="45"/>
      <c r="C246" s="46"/>
      <c r="D246" s="46"/>
      <c r="E246" s="49" t="s">
        <v>3383</v>
      </c>
      <c r="F246" s="46"/>
      <c r="G246" s="46"/>
      <c r="H246" s="46"/>
      <c r="I246" s="46"/>
      <c r="J246" s="48"/>
    </row>
    <row r="247" ht="90">
      <c r="A247" s="37" t="s">
        <v>248</v>
      </c>
      <c r="B247" s="45"/>
      <c r="C247" s="46"/>
      <c r="D247" s="46"/>
      <c r="E247" s="39" t="s">
        <v>2149</v>
      </c>
      <c r="F247" s="46"/>
      <c r="G247" s="46"/>
      <c r="H247" s="46"/>
      <c r="I247" s="46"/>
      <c r="J247" s="48"/>
    </row>
    <row r="248">
      <c r="A248" s="37" t="s">
        <v>240</v>
      </c>
      <c r="B248" s="37">
        <v>59</v>
      </c>
      <c r="C248" s="38" t="s">
        <v>3074</v>
      </c>
      <c r="D248" s="37" t="s">
        <v>245</v>
      </c>
      <c r="E248" s="39" t="s">
        <v>3075</v>
      </c>
      <c r="F248" s="40" t="s">
        <v>415</v>
      </c>
      <c r="G248" s="41">
        <v>33.93</v>
      </c>
      <c r="H248" s="42">
        <v>0</v>
      </c>
      <c r="I248" s="43">
        <f>ROUND(G248*H248,P4)</f>
        <v>0</v>
      </c>
      <c r="J248" s="37"/>
      <c r="O248" s="44">
        <f>I248*0.21</f>
        <v>0</v>
      </c>
      <c r="P248">
        <v>3</v>
      </c>
    </row>
    <row r="249">
      <c r="A249" s="37" t="s">
        <v>244</v>
      </c>
      <c r="B249" s="45"/>
      <c r="C249" s="46"/>
      <c r="D249" s="46"/>
      <c r="E249" s="47" t="s">
        <v>245</v>
      </c>
      <c r="F249" s="46"/>
      <c r="G249" s="46"/>
      <c r="H249" s="46"/>
      <c r="I249" s="46"/>
      <c r="J249" s="48"/>
    </row>
    <row r="250" ht="90">
      <c r="A250" s="37" t="s">
        <v>246</v>
      </c>
      <c r="B250" s="45"/>
      <c r="C250" s="46"/>
      <c r="D250" s="46"/>
      <c r="E250" s="49" t="s">
        <v>3384</v>
      </c>
      <c r="F250" s="46"/>
      <c r="G250" s="46"/>
      <c r="H250" s="46"/>
      <c r="I250" s="46"/>
      <c r="J250" s="48"/>
    </row>
    <row r="251" ht="75">
      <c r="A251" s="37" t="s">
        <v>248</v>
      </c>
      <c r="B251" s="45"/>
      <c r="C251" s="46"/>
      <c r="D251" s="46"/>
      <c r="E251" s="39" t="s">
        <v>3077</v>
      </c>
      <c r="F251" s="46"/>
      <c r="G251" s="46"/>
      <c r="H251" s="46"/>
      <c r="I251" s="46"/>
      <c r="J251" s="48"/>
    </row>
    <row r="252">
      <c r="A252" s="37" t="s">
        <v>240</v>
      </c>
      <c r="B252" s="37">
        <v>60</v>
      </c>
      <c r="C252" s="38" t="s">
        <v>3183</v>
      </c>
      <c r="D252" s="37" t="s">
        <v>245</v>
      </c>
      <c r="E252" s="39" t="s">
        <v>3184</v>
      </c>
      <c r="F252" s="40" t="s">
        <v>415</v>
      </c>
      <c r="G252" s="41">
        <v>15</v>
      </c>
      <c r="H252" s="42">
        <v>0</v>
      </c>
      <c r="I252" s="43">
        <f>ROUND(G252*H252,P4)</f>
        <v>0</v>
      </c>
      <c r="J252" s="37"/>
      <c r="O252" s="44">
        <f>I252*0.21</f>
        <v>0</v>
      </c>
      <c r="P252">
        <v>3</v>
      </c>
    </row>
    <row r="253">
      <c r="A253" s="37" t="s">
        <v>244</v>
      </c>
      <c r="B253" s="45"/>
      <c r="C253" s="46"/>
      <c r="D253" s="46"/>
      <c r="E253" s="47" t="s">
        <v>245</v>
      </c>
      <c r="F253" s="46"/>
      <c r="G253" s="46"/>
      <c r="H253" s="46"/>
      <c r="I253" s="46"/>
      <c r="J253" s="48"/>
    </row>
    <row r="254" ht="75">
      <c r="A254" s="37" t="s">
        <v>246</v>
      </c>
      <c r="B254" s="45"/>
      <c r="C254" s="46"/>
      <c r="D254" s="46"/>
      <c r="E254" s="49" t="s">
        <v>3185</v>
      </c>
      <c r="F254" s="46"/>
      <c r="G254" s="46"/>
      <c r="H254" s="46"/>
      <c r="I254" s="46"/>
      <c r="J254" s="48"/>
    </row>
    <row r="255" ht="135">
      <c r="A255" s="37" t="s">
        <v>248</v>
      </c>
      <c r="B255" s="45"/>
      <c r="C255" s="46"/>
      <c r="D255" s="46"/>
      <c r="E255" s="39" t="s">
        <v>3186</v>
      </c>
      <c r="F255" s="46"/>
      <c r="G255" s="46"/>
      <c r="H255" s="46"/>
      <c r="I255" s="46"/>
      <c r="J255" s="48"/>
    </row>
    <row r="256">
      <c r="A256" s="37" t="s">
        <v>240</v>
      </c>
      <c r="B256" s="37">
        <v>61</v>
      </c>
      <c r="C256" s="38" t="s">
        <v>3082</v>
      </c>
      <c r="D256" s="37" t="s">
        <v>245</v>
      </c>
      <c r="E256" s="39" t="s">
        <v>3083</v>
      </c>
      <c r="F256" s="40" t="s">
        <v>2845</v>
      </c>
      <c r="G256" s="41">
        <v>141.62</v>
      </c>
      <c r="H256" s="42">
        <v>0</v>
      </c>
      <c r="I256" s="43">
        <f>ROUND(G256*H256,P4)</f>
        <v>0</v>
      </c>
      <c r="J256" s="37"/>
      <c r="O256" s="44">
        <f>I256*0.21</f>
        <v>0</v>
      </c>
      <c r="P256">
        <v>3</v>
      </c>
    </row>
    <row r="257">
      <c r="A257" s="37" t="s">
        <v>244</v>
      </c>
      <c r="B257" s="45"/>
      <c r="C257" s="46"/>
      <c r="D257" s="46"/>
      <c r="E257" s="47" t="s">
        <v>245</v>
      </c>
      <c r="F257" s="46"/>
      <c r="G257" s="46"/>
      <c r="H257" s="46"/>
      <c r="I257" s="46"/>
      <c r="J257" s="48"/>
    </row>
    <row r="258" ht="90">
      <c r="A258" s="37" t="s">
        <v>246</v>
      </c>
      <c r="B258" s="45"/>
      <c r="C258" s="46"/>
      <c r="D258" s="46"/>
      <c r="E258" s="49" t="s">
        <v>3385</v>
      </c>
      <c r="F258" s="46"/>
      <c r="G258" s="46"/>
      <c r="H258" s="46"/>
      <c r="I258" s="46"/>
      <c r="J258" s="48"/>
    </row>
    <row r="259" ht="409.5">
      <c r="A259" s="37" t="s">
        <v>248</v>
      </c>
      <c r="B259" s="45"/>
      <c r="C259" s="46"/>
      <c r="D259" s="46"/>
      <c r="E259" s="39" t="s">
        <v>3085</v>
      </c>
      <c r="F259" s="46"/>
      <c r="G259" s="46"/>
      <c r="H259" s="46"/>
      <c r="I259" s="46"/>
      <c r="J259" s="48"/>
    </row>
    <row r="260">
      <c r="A260" s="37" t="s">
        <v>240</v>
      </c>
      <c r="B260" s="37">
        <v>62</v>
      </c>
      <c r="C260" s="38" t="s">
        <v>3193</v>
      </c>
      <c r="D260" s="37" t="s">
        <v>245</v>
      </c>
      <c r="E260" s="39" t="s">
        <v>3194</v>
      </c>
      <c r="F260" s="40" t="s">
        <v>339</v>
      </c>
      <c r="G260" s="41">
        <v>174.84800000000001</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ht="90">
      <c r="A262" s="37" t="s">
        <v>246</v>
      </c>
      <c r="B262" s="45"/>
      <c r="C262" s="46"/>
      <c r="D262" s="46"/>
      <c r="E262" s="49" t="s">
        <v>3386</v>
      </c>
      <c r="F262" s="46"/>
      <c r="G262" s="46"/>
      <c r="H262" s="46"/>
      <c r="I262" s="46"/>
      <c r="J262" s="48"/>
    </row>
    <row r="263" ht="180">
      <c r="A263" s="37" t="s">
        <v>248</v>
      </c>
      <c r="B263" s="45"/>
      <c r="C263" s="46"/>
      <c r="D263" s="46"/>
      <c r="E263" s="39" t="s">
        <v>2955</v>
      </c>
      <c r="F263" s="46"/>
      <c r="G263" s="46"/>
      <c r="H263" s="46"/>
      <c r="I263" s="46"/>
      <c r="J263" s="48"/>
    </row>
    <row r="264">
      <c r="A264" s="37" t="s">
        <v>240</v>
      </c>
      <c r="B264" s="37">
        <v>63</v>
      </c>
      <c r="C264" s="38" t="s">
        <v>3086</v>
      </c>
      <c r="D264" s="37" t="s">
        <v>245</v>
      </c>
      <c r="E264" s="39" t="s">
        <v>3087</v>
      </c>
      <c r="F264" s="40" t="s">
        <v>339</v>
      </c>
      <c r="G264" s="41">
        <v>210.24000000000001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ht="30">
      <c r="A266" s="37" t="s">
        <v>246</v>
      </c>
      <c r="B266" s="45"/>
      <c r="C266" s="46"/>
      <c r="D266" s="46"/>
      <c r="E266" s="49" t="s">
        <v>3387</v>
      </c>
      <c r="F266" s="46"/>
      <c r="G266" s="46"/>
      <c r="H266" s="46"/>
      <c r="I266" s="46"/>
      <c r="J266" s="48"/>
    </row>
    <row r="267" ht="180">
      <c r="A267" s="37" t="s">
        <v>248</v>
      </c>
      <c r="B267" s="45"/>
      <c r="C267" s="46"/>
      <c r="D267" s="46"/>
      <c r="E267" s="39" t="s">
        <v>2955</v>
      </c>
      <c r="F267" s="46"/>
      <c r="G267" s="46"/>
      <c r="H267" s="46"/>
      <c r="I267" s="46"/>
      <c r="J267" s="48"/>
    </row>
    <row r="268">
      <c r="A268" s="37" t="s">
        <v>240</v>
      </c>
      <c r="B268" s="37">
        <v>64</v>
      </c>
      <c r="C268" s="38" t="s">
        <v>2956</v>
      </c>
      <c r="D268" s="37" t="s">
        <v>245</v>
      </c>
      <c r="E268" s="39" t="s">
        <v>2957</v>
      </c>
      <c r="F268" s="40" t="s">
        <v>339</v>
      </c>
      <c r="G268" s="41">
        <v>73.649000000000001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75">
      <c r="A270" s="37" t="s">
        <v>246</v>
      </c>
      <c r="B270" s="45"/>
      <c r="C270" s="46"/>
      <c r="D270" s="46"/>
      <c r="E270" s="49" t="s">
        <v>3388</v>
      </c>
      <c r="F270" s="46"/>
      <c r="G270" s="46"/>
      <c r="H270" s="46"/>
      <c r="I270" s="46"/>
      <c r="J270" s="48"/>
    </row>
    <row r="271" ht="180">
      <c r="A271" s="37" t="s">
        <v>248</v>
      </c>
      <c r="B271" s="45"/>
      <c r="C271" s="46"/>
      <c r="D271" s="46"/>
      <c r="E271" s="39" t="s">
        <v>2955</v>
      </c>
      <c r="F271" s="46"/>
      <c r="G271" s="46"/>
      <c r="H271" s="46"/>
      <c r="I271" s="46"/>
      <c r="J271" s="48"/>
    </row>
    <row r="272">
      <c r="A272" s="37" t="s">
        <v>240</v>
      </c>
      <c r="B272" s="37">
        <v>65</v>
      </c>
      <c r="C272" s="38" t="s">
        <v>2965</v>
      </c>
      <c r="D272" s="37" t="s">
        <v>245</v>
      </c>
      <c r="E272" s="39" t="s">
        <v>2966</v>
      </c>
      <c r="F272" s="40" t="s">
        <v>415</v>
      </c>
      <c r="G272" s="41">
        <v>139</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ht="30">
      <c r="A274" s="37" t="s">
        <v>246</v>
      </c>
      <c r="B274" s="45"/>
      <c r="C274" s="46"/>
      <c r="D274" s="46"/>
      <c r="E274" s="49" t="s">
        <v>3389</v>
      </c>
      <c r="F274" s="46"/>
      <c r="G274" s="46"/>
      <c r="H274" s="46"/>
      <c r="I274" s="46"/>
      <c r="J274" s="48"/>
    </row>
    <row r="275" ht="150">
      <c r="A275" s="37" t="s">
        <v>248</v>
      </c>
      <c r="B275" s="50"/>
      <c r="C275" s="51"/>
      <c r="D275" s="51"/>
      <c r="E275" s="39" t="s">
        <v>2968</v>
      </c>
      <c r="F275" s="51"/>
      <c r="G275" s="51"/>
      <c r="H275" s="51"/>
      <c r="I275" s="51"/>
      <c r="J275" s="52"/>
    </row>
  </sheetData>
  <sheetProtection sheet="1" objects="1" scenarios="1" spinCount="100000" saltValue="Lb2zPYUXIaqa/KjC3q1Xs/tcNuOegCy4+xyB0Rz3wnlfZiATqUS5c9y80HvbMKe6ScqFPh+z4RjW8n+dARWJyQ==" hashValue="L+HwlRb6Cnf20pLZD5XqOevIEyHQo3v1xmbgQaMTrMez6i9kf2ctjodMVQHRtHRPR5WQUcHz1gqaug+exaTDt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3390</v>
      </c>
      <c r="I3" s="25">
        <f>SUMIFS(I9:I122,A9:A122,"SD")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3390</v>
      </c>
      <c r="D5" s="22"/>
      <c r="E5" s="23" t="s">
        <v>96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ht="45">
      <c r="A10" s="37" t="s">
        <v>240</v>
      </c>
      <c r="B10" s="37">
        <v>1</v>
      </c>
      <c r="C10" s="38" t="s">
        <v>936</v>
      </c>
      <c r="D10" s="37" t="s">
        <v>937</v>
      </c>
      <c r="E10" s="39" t="s">
        <v>938</v>
      </c>
      <c r="F10" s="40" t="s">
        <v>939</v>
      </c>
      <c r="G10" s="41">
        <v>746</v>
      </c>
      <c r="H10" s="42">
        <v>0</v>
      </c>
      <c r="I10" s="43">
        <f>ROUND(G10*H10,P4)</f>
        <v>0</v>
      </c>
      <c r="J10" s="37"/>
      <c r="O10" s="44">
        <f>I10*0.21</f>
        <v>0</v>
      </c>
      <c r="P10">
        <v>3</v>
      </c>
    </row>
    <row r="11" ht="30">
      <c r="A11" s="37" t="s">
        <v>244</v>
      </c>
      <c r="B11" s="45"/>
      <c r="C11" s="46"/>
      <c r="D11" s="46"/>
      <c r="E11" s="39" t="s">
        <v>940</v>
      </c>
      <c r="F11" s="46"/>
      <c r="G11" s="46"/>
      <c r="H11" s="46"/>
      <c r="I11" s="46"/>
      <c r="J11" s="48"/>
    </row>
    <row r="12" ht="75">
      <c r="A12" s="37" t="s">
        <v>246</v>
      </c>
      <c r="B12" s="45"/>
      <c r="C12" s="46"/>
      <c r="D12" s="46"/>
      <c r="E12" s="49" t="s">
        <v>3391</v>
      </c>
      <c r="F12" s="46"/>
      <c r="G12" s="46"/>
      <c r="H12" s="46"/>
      <c r="I12" s="46"/>
      <c r="J12" s="48"/>
    </row>
    <row r="13" ht="225">
      <c r="A13" s="37" t="s">
        <v>248</v>
      </c>
      <c r="B13" s="45"/>
      <c r="C13" s="46"/>
      <c r="D13" s="46"/>
      <c r="E13" s="39" t="s">
        <v>941</v>
      </c>
      <c r="F13" s="46"/>
      <c r="G13" s="46"/>
      <c r="H13" s="46"/>
      <c r="I13" s="46"/>
      <c r="J13" s="48"/>
    </row>
    <row r="14">
      <c r="A14" s="31" t="s">
        <v>237</v>
      </c>
      <c r="B14" s="32"/>
      <c r="C14" s="33" t="s">
        <v>238</v>
      </c>
      <c r="D14" s="34"/>
      <c r="E14" s="31" t="s">
        <v>336</v>
      </c>
      <c r="F14" s="34"/>
      <c r="G14" s="34"/>
      <c r="H14" s="34"/>
      <c r="I14" s="35">
        <f>SUMIFS(I15:I58,A15:A58,"P")</f>
        <v>0</v>
      </c>
      <c r="J14" s="36"/>
    </row>
    <row r="15">
      <c r="A15" s="37" t="s">
        <v>240</v>
      </c>
      <c r="B15" s="37">
        <v>2</v>
      </c>
      <c r="C15" s="38" t="s">
        <v>954</v>
      </c>
      <c r="D15" s="37" t="s">
        <v>245</v>
      </c>
      <c r="E15" s="39" t="s">
        <v>955</v>
      </c>
      <c r="F15" s="40" t="s">
        <v>415</v>
      </c>
      <c r="G15" s="41">
        <v>234</v>
      </c>
      <c r="H15" s="42">
        <v>0</v>
      </c>
      <c r="I15" s="43">
        <f>ROUND(G15*H15,P4)</f>
        <v>0</v>
      </c>
      <c r="J15" s="37"/>
      <c r="O15" s="44">
        <f>I15*0.21</f>
        <v>0</v>
      </c>
      <c r="P15">
        <v>3</v>
      </c>
    </row>
    <row r="16">
      <c r="A16" s="37" t="s">
        <v>244</v>
      </c>
      <c r="B16" s="45"/>
      <c r="C16" s="46"/>
      <c r="D16" s="46"/>
      <c r="E16" s="47" t="s">
        <v>245</v>
      </c>
      <c r="F16" s="46"/>
      <c r="G16" s="46"/>
      <c r="H16" s="46"/>
      <c r="I16" s="46"/>
      <c r="J16" s="48"/>
    </row>
    <row r="17" ht="75">
      <c r="A17" s="37" t="s">
        <v>246</v>
      </c>
      <c r="B17" s="45"/>
      <c r="C17" s="46"/>
      <c r="D17" s="46"/>
      <c r="E17" s="49" t="s">
        <v>3392</v>
      </c>
      <c r="F17" s="46"/>
      <c r="G17" s="46"/>
      <c r="H17" s="46"/>
      <c r="I17" s="46"/>
      <c r="J17" s="48"/>
    </row>
    <row r="18" ht="90">
      <c r="A18" s="37" t="s">
        <v>248</v>
      </c>
      <c r="B18" s="45"/>
      <c r="C18" s="46"/>
      <c r="D18" s="46"/>
      <c r="E18" s="39" t="s">
        <v>957</v>
      </c>
      <c r="F18" s="46"/>
      <c r="G18" s="46"/>
      <c r="H18" s="46"/>
      <c r="I18" s="46"/>
      <c r="J18" s="48"/>
    </row>
    <row r="19">
      <c r="A19" s="37" t="s">
        <v>240</v>
      </c>
      <c r="B19" s="37">
        <v>3</v>
      </c>
      <c r="C19" s="38" t="s">
        <v>2977</v>
      </c>
      <c r="D19" s="37" t="s">
        <v>245</v>
      </c>
      <c r="E19" s="39" t="s">
        <v>2978</v>
      </c>
      <c r="F19" s="40" t="s">
        <v>339</v>
      </c>
      <c r="G19" s="41">
        <v>35.100000000000001</v>
      </c>
      <c r="H19" s="42">
        <v>0</v>
      </c>
      <c r="I19" s="43">
        <f>ROUND(G19*H19,P4)</f>
        <v>0</v>
      </c>
      <c r="J19" s="37"/>
      <c r="O19" s="44">
        <f>I19*0.21</f>
        <v>0</v>
      </c>
      <c r="P19">
        <v>3</v>
      </c>
    </row>
    <row r="20">
      <c r="A20" s="37" t="s">
        <v>244</v>
      </c>
      <c r="B20" s="45"/>
      <c r="C20" s="46"/>
      <c r="D20" s="46"/>
      <c r="E20" s="47" t="s">
        <v>245</v>
      </c>
      <c r="F20" s="46"/>
      <c r="G20" s="46"/>
      <c r="H20" s="46"/>
      <c r="I20" s="46"/>
      <c r="J20" s="48"/>
    </row>
    <row r="21" ht="75">
      <c r="A21" s="37" t="s">
        <v>246</v>
      </c>
      <c r="B21" s="45"/>
      <c r="C21" s="46"/>
      <c r="D21" s="46"/>
      <c r="E21" s="49" t="s">
        <v>3393</v>
      </c>
      <c r="F21" s="46"/>
      <c r="G21" s="46"/>
      <c r="H21" s="46"/>
      <c r="I21" s="46"/>
      <c r="J21" s="48"/>
    </row>
    <row r="22" ht="75">
      <c r="A22" s="37" t="s">
        <v>248</v>
      </c>
      <c r="B22" s="45"/>
      <c r="C22" s="46"/>
      <c r="D22" s="46"/>
      <c r="E22" s="39" t="s">
        <v>2626</v>
      </c>
      <c r="F22" s="46"/>
      <c r="G22" s="46"/>
      <c r="H22" s="46"/>
      <c r="I22" s="46"/>
      <c r="J22" s="48"/>
    </row>
    <row r="23">
      <c r="A23" s="37" t="s">
        <v>240</v>
      </c>
      <c r="B23" s="37">
        <v>4</v>
      </c>
      <c r="C23" s="38" t="s">
        <v>3394</v>
      </c>
      <c r="D23" s="37" t="s">
        <v>245</v>
      </c>
      <c r="E23" s="39" t="s">
        <v>3395</v>
      </c>
      <c r="F23" s="40" t="s">
        <v>1326</v>
      </c>
      <c r="G23" s="41">
        <v>21.785</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3396</v>
      </c>
      <c r="F25" s="46"/>
      <c r="G25" s="46"/>
      <c r="H25" s="46"/>
      <c r="I25" s="46"/>
      <c r="J25" s="48"/>
    </row>
    <row r="26" ht="120">
      <c r="A26" s="37" t="s">
        <v>248</v>
      </c>
      <c r="B26" s="45"/>
      <c r="C26" s="46"/>
      <c r="D26" s="46"/>
      <c r="E26" s="39" t="s">
        <v>3397</v>
      </c>
      <c r="F26" s="46"/>
      <c r="G26" s="46"/>
      <c r="H26" s="46"/>
      <c r="I26" s="46"/>
      <c r="J26" s="48"/>
    </row>
    <row r="27">
      <c r="A27" s="37" t="s">
        <v>240</v>
      </c>
      <c r="B27" s="37">
        <v>5</v>
      </c>
      <c r="C27" s="38" t="s">
        <v>3398</v>
      </c>
      <c r="D27" s="37" t="s">
        <v>245</v>
      </c>
      <c r="E27" s="39" t="s">
        <v>338</v>
      </c>
      <c r="F27" s="40" t="s">
        <v>339</v>
      </c>
      <c r="G27" s="41">
        <v>447.80000000000001</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3399</v>
      </c>
      <c r="F29" s="46"/>
      <c r="G29" s="46"/>
      <c r="H29" s="46"/>
      <c r="I29" s="46"/>
      <c r="J29" s="48"/>
    </row>
    <row r="30" ht="409.5">
      <c r="A30" s="37" t="s">
        <v>248</v>
      </c>
      <c r="B30" s="45"/>
      <c r="C30" s="46"/>
      <c r="D30" s="46"/>
      <c r="E30" s="39" t="s">
        <v>340</v>
      </c>
      <c r="F30" s="46"/>
      <c r="G30" s="46"/>
      <c r="H30" s="46"/>
      <c r="I30" s="46"/>
      <c r="J30" s="48"/>
    </row>
    <row r="31">
      <c r="A31" s="37" t="s">
        <v>240</v>
      </c>
      <c r="B31" s="37">
        <v>6</v>
      </c>
      <c r="C31" s="38" t="s">
        <v>667</v>
      </c>
      <c r="D31" s="37" t="s">
        <v>245</v>
      </c>
      <c r="E31" s="39" t="s">
        <v>668</v>
      </c>
      <c r="F31" s="40" t="s">
        <v>339</v>
      </c>
      <c r="G31" s="41">
        <v>447.80000000000001</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3400</v>
      </c>
      <c r="F33" s="46"/>
      <c r="G33" s="46"/>
      <c r="H33" s="46"/>
      <c r="I33" s="46"/>
      <c r="J33" s="48"/>
    </row>
    <row r="34" ht="270">
      <c r="A34" s="37" t="s">
        <v>248</v>
      </c>
      <c r="B34" s="45"/>
      <c r="C34" s="46"/>
      <c r="D34" s="46"/>
      <c r="E34" s="39" t="s">
        <v>671</v>
      </c>
      <c r="F34" s="46"/>
      <c r="G34" s="46"/>
      <c r="H34" s="46"/>
      <c r="I34" s="46"/>
      <c r="J34" s="48"/>
    </row>
    <row r="35">
      <c r="A35" s="37" t="s">
        <v>240</v>
      </c>
      <c r="B35" s="37">
        <v>7</v>
      </c>
      <c r="C35" s="38" t="s">
        <v>344</v>
      </c>
      <c r="D35" s="37" t="s">
        <v>245</v>
      </c>
      <c r="E35" s="39" t="s">
        <v>345</v>
      </c>
      <c r="F35" s="40" t="s">
        <v>339</v>
      </c>
      <c r="G35" s="41">
        <v>74.799999999999997</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3401</v>
      </c>
      <c r="F37" s="46"/>
      <c r="G37" s="46"/>
      <c r="H37" s="46"/>
      <c r="I37" s="46"/>
      <c r="J37" s="48"/>
    </row>
    <row r="38" ht="330">
      <c r="A38" s="37" t="s">
        <v>248</v>
      </c>
      <c r="B38" s="45"/>
      <c r="C38" s="46"/>
      <c r="D38" s="46"/>
      <c r="E38" s="39" t="s">
        <v>347</v>
      </c>
      <c r="F38" s="46"/>
      <c r="G38" s="46"/>
      <c r="H38" s="46"/>
      <c r="I38" s="46"/>
      <c r="J38" s="48"/>
    </row>
    <row r="39">
      <c r="A39" s="37" t="s">
        <v>240</v>
      </c>
      <c r="B39" s="37">
        <v>8</v>
      </c>
      <c r="C39" s="38" t="s">
        <v>3402</v>
      </c>
      <c r="D39" s="37" t="s">
        <v>245</v>
      </c>
      <c r="E39" s="39" t="s">
        <v>3403</v>
      </c>
      <c r="F39" s="40" t="s">
        <v>339</v>
      </c>
      <c r="G39" s="41">
        <v>386.45999999999998</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3404</v>
      </c>
      <c r="F41" s="46"/>
      <c r="G41" s="46"/>
      <c r="H41" s="46"/>
      <c r="I41" s="46"/>
      <c r="J41" s="48"/>
    </row>
    <row r="42" ht="330">
      <c r="A42" s="37" t="s">
        <v>248</v>
      </c>
      <c r="B42" s="45"/>
      <c r="C42" s="46"/>
      <c r="D42" s="46"/>
      <c r="E42" s="39" t="s">
        <v>3405</v>
      </c>
      <c r="F42" s="46"/>
      <c r="G42" s="46"/>
      <c r="H42" s="46"/>
      <c r="I42" s="46"/>
      <c r="J42" s="48"/>
    </row>
    <row r="43">
      <c r="A43" s="37" t="s">
        <v>240</v>
      </c>
      <c r="B43" s="37">
        <v>9</v>
      </c>
      <c r="C43" s="38" t="s">
        <v>3406</v>
      </c>
      <c r="D43" s="37" t="s">
        <v>245</v>
      </c>
      <c r="E43" s="39" t="s">
        <v>3407</v>
      </c>
      <c r="F43" s="40" t="s">
        <v>339</v>
      </c>
      <c r="G43" s="41">
        <v>1.6000000000000001</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3408</v>
      </c>
      <c r="F45" s="46"/>
      <c r="G45" s="46"/>
      <c r="H45" s="46"/>
      <c r="I45" s="46"/>
      <c r="J45" s="48"/>
    </row>
    <row r="46" ht="375">
      <c r="A46" s="37" t="s">
        <v>248</v>
      </c>
      <c r="B46" s="45"/>
      <c r="C46" s="46"/>
      <c r="D46" s="46"/>
      <c r="E46" s="39" t="s">
        <v>3409</v>
      </c>
      <c r="F46" s="46"/>
      <c r="G46" s="46"/>
      <c r="H46" s="46"/>
      <c r="I46" s="46"/>
      <c r="J46" s="48"/>
    </row>
    <row r="47">
      <c r="A47" s="37" t="s">
        <v>240</v>
      </c>
      <c r="B47" s="37">
        <v>10</v>
      </c>
      <c r="C47" s="38" t="s">
        <v>2631</v>
      </c>
      <c r="D47" s="37" t="s">
        <v>245</v>
      </c>
      <c r="E47" s="39" t="s">
        <v>2632</v>
      </c>
      <c r="F47" s="40" t="s">
        <v>415</v>
      </c>
      <c r="G47" s="41">
        <v>234</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3410</v>
      </c>
      <c r="F49" s="46"/>
      <c r="G49" s="46"/>
      <c r="H49" s="46"/>
      <c r="I49" s="46"/>
      <c r="J49" s="48"/>
    </row>
    <row r="50" ht="75">
      <c r="A50" s="37" t="s">
        <v>248</v>
      </c>
      <c r="B50" s="45"/>
      <c r="C50" s="46"/>
      <c r="D50" s="46"/>
      <c r="E50" s="39" t="s">
        <v>2424</v>
      </c>
      <c r="F50" s="46"/>
      <c r="G50" s="46"/>
      <c r="H50" s="46"/>
      <c r="I50" s="46"/>
      <c r="J50" s="48"/>
    </row>
    <row r="51">
      <c r="A51" s="37" t="s">
        <v>240</v>
      </c>
      <c r="B51" s="37">
        <v>11</v>
      </c>
      <c r="C51" s="38" t="s">
        <v>2425</v>
      </c>
      <c r="D51" s="37" t="s">
        <v>245</v>
      </c>
      <c r="E51" s="39" t="s">
        <v>2426</v>
      </c>
      <c r="F51" s="40" t="s">
        <v>415</v>
      </c>
      <c r="G51" s="41">
        <v>234</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3411</v>
      </c>
      <c r="F53" s="46"/>
      <c r="G53" s="46"/>
      <c r="H53" s="46"/>
      <c r="I53" s="46"/>
      <c r="J53" s="48"/>
    </row>
    <row r="54" ht="75">
      <c r="A54" s="37" t="s">
        <v>248</v>
      </c>
      <c r="B54" s="45"/>
      <c r="C54" s="46"/>
      <c r="D54" s="46"/>
      <c r="E54" s="39" t="s">
        <v>2428</v>
      </c>
      <c r="F54" s="46"/>
      <c r="G54" s="46"/>
      <c r="H54" s="46"/>
      <c r="I54" s="46"/>
      <c r="J54" s="48"/>
    </row>
    <row r="55">
      <c r="A55" s="37" t="s">
        <v>240</v>
      </c>
      <c r="B55" s="37">
        <v>12</v>
      </c>
      <c r="C55" s="38" t="s">
        <v>2988</v>
      </c>
      <c r="D55" s="37" t="s">
        <v>245</v>
      </c>
      <c r="E55" s="39" t="s">
        <v>2989</v>
      </c>
      <c r="F55" s="40" t="s">
        <v>415</v>
      </c>
      <c r="G55" s="41">
        <v>234</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3412</v>
      </c>
      <c r="F57" s="46"/>
      <c r="G57" s="46"/>
      <c r="H57" s="46"/>
      <c r="I57" s="46"/>
      <c r="J57" s="48"/>
    </row>
    <row r="58" ht="90">
      <c r="A58" s="37" t="s">
        <v>248</v>
      </c>
      <c r="B58" s="45"/>
      <c r="C58" s="46"/>
      <c r="D58" s="46"/>
      <c r="E58" s="39" t="s">
        <v>2991</v>
      </c>
      <c r="F58" s="46"/>
      <c r="G58" s="46"/>
      <c r="H58" s="46"/>
      <c r="I58" s="46"/>
      <c r="J58" s="48"/>
    </row>
    <row r="59">
      <c r="A59" s="31" t="s">
        <v>237</v>
      </c>
      <c r="B59" s="32"/>
      <c r="C59" s="33" t="s">
        <v>320</v>
      </c>
      <c r="D59" s="34"/>
      <c r="E59" s="31" t="s">
        <v>2433</v>
      </c>
      <c r="F59" s="34"/>
      <c r="G59" s="34"/>
      <c r="H59" s="34"/>
      <c r="I59" s="35">
        <f>SUMIFS(I60:I91,A60:A91,"P")</f>
        <v>0</v>
      </c>
      <c r="J59" s="36"/>
    </row>
    <row r="60">
      <c r="A60" s="37" t="s">
        <v>240</v>
      </c>
      <c r="B60" s="37">
        <v>13</v>
      </c>
      <c r="C60" s="38" t="s">
        <v>2994</v>
      </c>
      <c r="D60" s="37" t="s">
        <v>245</v>
      </c>
      <c r="E60" s="39" t="s">
        <v>2995</v>
      </c>
      <c r="F60" s="40" t="s">
        <v>939</v>
      </c>
      <c r="G60" s="41">
        <v>1.4830000000000001</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3413</v>
      </c>
      <c r="F62" s="46"/>
      <c r="G62" s="46"/>
      <c r="H62" s="46"/>
      <c r="I62" s="46"/>
      <c r="J62" s="48"/>
    </row>
    <row r="63" ht="135">
      <c r="A63" s="37" t="s">
        <v>248</v>
      </c>
      <c r="B63" s="45"/>
      <c r="C63" s="46"/>
      <c r="D63" s="46"/>
      <c r="E63" s="39" t="s">
        <v>2997</v>
      </c>
      <c r="F63" s="46"/>
      <c r="G63" s="46"/>
      <c r="H63" s="46"/>
      <c r="I63" s="46"/>
      <c r="J63" s="48"/>
    </row>
    <row r="64">
      <c r="A64" s="37" t="s">
        <v>240</v>
      </c>
      <c r="B64" s="37">
        <v>14</v>
      </c>
      <c r="C64" s="38" t="s">
        <v>2441</v>
      </c>
      <c r="D64" s="37" t="s">
        <v>245</v>
      </c>
      <c r="E64" s="39" t="s">
        <v>2442</v>
      </c>
      <c r="F64" s="40" t="s">
        <v>415</v>
      </c>
      <c r="G64" s="41">
        <v>45</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3414</v>
      </c>
      <c r="F66" s="46"/>
      <c r="G66" s="46"/>
      <c r="H66" s="46"/>
      <c r="I66" s="46"/>
      <c r="J66" s="48"/>
    </row>
    <row r="67" ht="90">
      <c r="A67" s="37" t="s">
        <v>248</v>
      </c>
      <c r="B67" s="45"/>
      <c r="C67" s="46"/>
      <c r="D67" s="46"/>
      <c r="E67" s="39" t="s">
        <v>2444</v>
      </c>
      <c r="F67" s="46"/>
      <c r="G67" s="46"/>
      <c r="H67" s="46"/>
      <c r="I67" s="46"/>
      <c r="J67" s="48"/>
    </row>
    <row r="68">
      <c r="A68" s="37" t="s">
        <v>240</v>
      </c>
      <c r="B68" s="37">
        <v>15</v>
      </c>
      <c r="C68" s="38" t="s">
        <v>2816</v>
      </c>
      <c r="D68" s="37" t="s">
        <v>245</v>
      </c>
      <c r="E68" s="39" t="s">
        <v>2817</v>
      </c>
      <c r="F68" s="40" t="s">
        <v>1326</v>
      </c>
      <c r="G68" s="41">
        <v>41.600000000000001</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3415</v>
      </c>
      <c r="F70" s="46"/>
      <c r="G70" s="46"/>
      <c r="H70" s="46"/>
      <c r="I70" s="46"/>
      <c r="J70" s="48"/>
    </row>
    <row r="71" ht="255">
      <c r="A71" s="37" t="s">
        <v>248</v>
      </c>
      <c r="B71" s="45"/>
      <c r="C71" s="46"/>
      <c r="D71" s="46"/>
      <c r="E71" s="39" t="s">
        <v>2819</v>
      </c>
      <c r="F71" s="46"/>
      <c r="G71" s="46"/>
      <c r="H71" s="46"/>
      <c r="I71" s="46"/>
      <c r="J71" s="48"/>
    </row>
    <row r="72">
      <c r="A72" s="37" t="s">
        <v>240</v>
      </c>
      <c r="B72" s="37">
        <v>16</v>
      </c>
      <c r="C72" s="38" t="s">
        <v>2170</v>
      </c>
      <c r="D72" s="37" t="s">
        <v>245</v>
      </c>
      <c r="E72" s="39" t="s">
        <v>2171</v>
      </c>
      <c r="F72" s="40" t="s">
        <v>339</v>
      </c>
      <c r="G72" s="41">
        <v>12.6</v>
      </c>
      <c r="H72" s="42">
        <v>0</v>
      </c>
      <c r="I72" s="43">
        <f>ROUND(G72*H72,P4)</f>
        <v>0</v>
      </c>
      <c r="J72" s="37"/>
      <c r="O72" s="44">
        <f>I72*0.21</f>
        <v>0</v>
      </c>
      <c r="P72">
        <v>3</v>
      </c>
    </row>
    <row r="73">
      <c r="A73" s="37" t="s">
        <v>244</v>
      </c>
      <c r="B73" s="45"/>
      <c r="C73" s="46"/>
      <c r="D73" s="46"/>
      <c r="E73" s="47" t="s">
        <v>245</v>
      </c>
      <c r="F73" s="46"/>
      <c r="G73" s="46"/>
      <c r="H73" s="46"/>
      <c r="I73" s="46"/>
      <c r="J73" s="48"/>
    </row>
    <row r="74" ht="60">
      <c r="A74" s="37" t="s">
        <v>246</v>
      </c>
      <c r="B74" s="45"/>
      <c r="C74" s="46"/>
      <c r="D74" s="46"/>
      <c r="E74" s="49" t="s">
        <v>3416</v>
      </c>
      <c r="F74" s="46"/>
      <c r="G74" s="46"/>
      <c r="H74" s="46"/>
      <c r="I74" s="46"/>
      <c r="J74" s="48"/>
    </row>
    <row r="75" ht="409.5">
      <c r="A75" s="37" t="s">
        <v>248</v>
      </c>
      <c r="B75" s="45"/>
      <c r="C75" s="46"/>
      <c r="D75" s="46"/>
      <c r="E75" s="39" t="s">
        <v>1835</v>
      </c>
      <c r="F75" s="46"/>
      <c r="G75" s="46"/>
      <c r="H75" s="46"/>
      <c r="I75" s="46"/>
      <c r="J75" s="48"/>
    </row>
    <row r="76">
      <c r="A76" s="37" t="s">
        <v>240</v>
      </c>
      <c r="B76" s="37">
        <v>17</v>
      </c>
      <c r="C76" s="38" t="s">
        <v>2077</v>
      </c>
      <c r="D76" s="37" t="s">
        <v>245</v>
      </c>
      <c r="E76" s="39" t="s">
        <v>2078</v>
      </c>
      <c r="F76" s="40" t="s">
        <v>939</v>
      </c>
      <c r="G76" s="41">
        <v>0.66500000000000004</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3417</v>
      </c>
      <c r="F78" s="46"/>
      <c r="G78" s="46"/>
      <c r="H78" s="46"/>
      <c r="I78" s="46"/>
      <c r="J78" s="48"/>
    </row>
    <row r="79" ht="375">
      <c r="A79" s="37" t="s">
        <v>248</v>
      </c>
      <c r="B79" s="45"/>
      <c r="C79" s="46"/>
      <c r="D79" s="46"/>
      <c r="E79" s="39" t="s">
        <v>2080</v>
      </c>
      <c r="F79" s="46"/>
      <c r="G79" s="46"/>
      <c r="H79" s="46"/>
      <c r="I79" s="46"/>
      <c r="J79" s="48"/>
    </row>
    <row r="80">
      <c r="A80" s="37" t="s">
        <v>240</v>
      </c>
      <c r="B80" s="37">
        <v>18</v>
      </c>
      <c r="C80" s="38" t="s">
        <v>3141</v>
      </c>
      <c r="D80" s="37" t="s">
        <v>245</v>
      </c>
      <c r="E80" s="39" t="s">
        <v>3142</v>
      </c>
      <c r="F80" s="40" t="s">
        <v>939</v>
      </c>
      <c r="G80" s="41">
        <v>0.71099999999999997</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3418</v>
      </c>
      <c r="F82" s="46"/>
      <c r="G82" s="46"/>
      <c r="H82" s="46"/>
      <c r="I82" s="46"/>
      <c r="J82" s="48"/>
    </row>
    <row r="83" ht="375">
      <c r="A83" s="37" t="s">
        <v>248</v>
      </c>
      <c r="B83" s="45"/>
      <c r="C83" s="46"/>
      <c r="D83" s="46"/>
      <c r="E83" s="39" t="s">
        <v>2080</v>
      </c>
      <c r="F83" s="46"/>
      <c r="G83" s="46"/>
      <c r="H83" s="46"/>
      <c r="I83" s="46"/>
      <c r="J83" s="48"/>
    </row>
    <row r="84">
      <c r="A84" s="37" t="s">
        <v>240</v>
      </c>
      <c r="B84" s="37">
        <v>19</v>
      </c>
      <c r="C84" s="38" t="s">
        <v>2820</v>
      </c>
      <c r="D84" s="37" t="s">
        <v>245</v>
      </c>
      <c r="E84" s="39" t="s">
        <v>2821</v>
      </c>
      <c r="F84" s="40" t="s">
        <v>339</v>
      </c>
      <c r="G84" s="41">
        <v>0.84999999999999998</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3419</v>
      </c>
      <c r="F86" s="46"/>
      <c r="G86" s="46"/>
      <c r="H86" s="46"/>
      <c r="I86" s="46"/>
      <c r="J86" s="48"/>
    </row>
    <row r="87" ht="135">
      <c r="A87" s="37" t="s">
        <v>248</v>
      </c>
      <c r="B87" s="45"/>
      <c r="C87" s="46"/>
      <c r="D87" s="46"/>
      <c r="E87" s="39" t="s">
        <v>2177</v>
      </c>
      <c r="F87" s="46"/>
      <c r="G87" s="46"/>
      <c r="H87" s="46"/>
      <c r="I87" s="46"/>
      <c r="J87" s="48"/>
    </row>
    <row r="88">
      <c r="A88" s="37" t="s">
        <v>240</v>
      </c>
      <c r="B88" s="37">
        <v>20</v>
      </c>
      <c r="C88" s="38" t="s">
        <v>3420</v>
      </c>
      <c r="D88" s="37" t="s">
        <v>245</v>
      </c>
      <c r="E88" s="39" t="s">
        <v>3421</v>
      </c>
      <c r="F88" s="40" t="s">
        <v>339</v>
      </c>
      <c r="G88" s="41">
        <v>11.109999999999999</v>
      </c>
      <c r="H88" s="42">
        <v>0</v>
      </c>
      <c r="I88" s="43">
        <f>ROUND(G88*H88,P4)</f>
        <v>0</v>
      </c>
      <c r="J88" s="37"/>
      <c r="O88" s="44">
        <f>I88*0.21</f>
        <v>0</v>
      </c>
      <c r="P88">
        <v>3</v>
      </c>
    </row>
    <row r="89">
      <c r="A89" s="37" t="s">
        <v>244</v>
      </c>
      <c r="B89" s="45"/>
      <c r="C89" s="46"/>
      <c r="D89" s="46"/>
      <c r="E89" s="47" t="s">
        <v>245</v>
      </c>
      <c r="F89" s="46"/>
      <c r="G89" s="46"/>
      <c r="H89" s="46"/>
      <c r="I89" s="46"/>
      <c r="J89" s="48"/>
    </row>
    <row r="90" ht="45">
      <c r="A90" s="37" t="s">
        <v>246</v>
      </c>
      <c r="B90" s="45"/>
      <c r="C90" s="46"/>
      <c r="D90" s="46"/>
      <c r="E90" s="49" t="s">
        <v>3422</v>
      </c>
      <c r="F90" s="46"/>
      <c r="G90" s="46"/>
      <c r="H90" s="46"/>
      <c r="I90" s="46"/>
      <c r="J90" s="48"/>
    </row>
    <row r="91" ht="135">
      <c r="A91" s="37" t="s">
        <v>248</v>
      </c>
      <c r="B91" s="45"/>
      <c r="C91" s="46"/>
      <c r="D91" s="46"/>
      <c r="E91" s="39" t="s">
        <v>2177</v>
      </c>
      <c r="F91" s="46"/>
      <c r="G91" s="46"/>
      <c r="H91" s="46"/>
      <c r="I91" s="46"/>
      <c r="J91" s="48"/>
    </row>
    <row r="92">
      <c r="A92" s="31" t="s">
        <v>237</v>
      </c>
      <c r="B92" s="32"/>
      <c r="C92" s="33" t="s">
        <v>926</v>
      </c>
      <c r="D92" s="34"/>
      <c r="E92" s="31" t="s">
        <v>2120</v>
      </c>
      <c r="F92" s="34"/>
      <c r="G92" s="34"/>
      <c r="H92" s="34"/>
      <c r="I92" s="35">
        <f>SUMIFS(I93:I108,A93:A108,"P")</f>
        <v>0</v>
      </c>
      <c r="J92" s="36"/>
    </row>
    <row r="93">
      <c r="A93" s="37" t="s">
        <v>240</v>
      </c>
      <c r="B93" s="37">
        <v>21</v>
      </c>
      <c r="C93" s="38" t="s">
        <v>2449</v>
      </c>
      <c r="D93" s="37" t="s">
        <v>245</v>
      </c>
      <c r="E93" s="39" t="s">
        <v>2450</v>
      </c>
      <c r="F93" s="40" t="s">
        <v>339</v>
      </c>
      <c r="G93" s="41">
        <v>4.9000000000000004</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3423</v>
      </c>
      <c r="F95" s="46"/>
      <c r="G95" s="46"/>
      <c r="H95" s="46"/>
      <c r="I95" s="46"/>
      <c r="J95" s="48"/>
    </row>
    <row r="96" ht="409.5">
      <c r="A96" s="37" t="s">
        <v>248</v>
      </c>
      <c r="B96" s="45"/>
      <c r="C96" s="46"/>
      <c r="D96" s="46"/>
      <c r="E96" s="39" t="s">
        <v>2076</v>
      </c>
      <c r="F96" s="46"/>
      <c r="G96" s="46"/>
      <c r="H96" s="46"/>
      <c r="I96" s="46"/>
      <c r="J96" s="48"/>
    </row>
    <row r="97">
      <c r="A97" s="37" t="s">
        <v>240</v>
      </c>
      <c r="B97" s="37">
        <v>22</v>
      </c>
      <c r="C97" s="38" t="s">
        <v>2852</v>
      </c>
      <c r="D97" s="37" t="s">
        <v>245</v>
      </c>
      <c r="E97" s="39" t="s">
        <v>2853</v>
      </c>
      <c r="F97" s="40" t="s">
        <v>339</v>
      </c>
      <c r="G97" s="41">
        <v>2.7610000000000001</v>
      </c>
      <c r="H97" s="42">
        <v>0</v>
      </c>
      <c r="I97" s="43">
        <f>ROUND(G97*H97,P4)</f>
        <v>0</v>
      </c>
      <c r="J97" s="37"/>
      <c r="O97" s="44">
        <f>I97*0.21</f>
        <v>0</v>
      </c>
      <c r="P97">
        <v>3</v>
      </c>
    </row>
    <row r="98">
      <c r="A98" s="37" t="s">
        <v>244</v>
      </c>
      <c r="B98" s="45"/>
      <c r="C98" s="46"/>
      <c r="D98" s="46"/>
      <c r="E98" s="47" t="s">
        <v>245</v>
      </c>
      <c r="F98" s="46"/>
      <c r="G98" s="46"/>
      <c r="H98" s="46"/>
      <c r="I98" s="46"/>
      <c r="J98" s="48"/>
    </row>
    <row r="99" ht="75">
      <c r="A99" s="37" t="s">
        <v>246</v>
      </c>
      <c r="B99" s="45"/>
      <c r="C99" s="46"/>
      <c r="D99" s="46"/>
      <c r="E99" s="49" t="s">
        <v>3424</v>
      </c>
      <c r="F99" s="46"/>
      <c r="G99" s="46"/>
      <c r="H99" s="46"/>
      <c r="I99" s="46"/>
      <c r="J99" s="48"/>
    </row>
    <row r="100" ht="409.5">
      <c r="A100" s="37" t="s">
        <v>248</v>
      </c>
      <c r="B100" s="45"/>
      <c r="C100" s="46"/>
      <c r="D100" s="46"/>
      <c r="E100" s="39" t="s">
        <v>1835</v>
      </c>
      <c r="F100" s="46"/>
      <c r="G100" s="46"/>
      <c r="H100" s="46"/>
      <c r="I100" s="46"/>
      <c r="J100" s="48"/>
    </row>
    <row r="101">
      <c r="A101" s="37" t="s">
        <v>240</v>
      </c>
      <c r="B101" s="37">
        <v>23</v>
      </c>
      <c r="C101" s="38" t="s">
        <v>2855</v>
      </c>
      <c r="D101" s="37" t="s">
        <v>245</v>
      </c>
      <c r="E101" s="39" t="s">
        <v>2856</v>
      </c>
      <c r="F101" s="40" t="s">
        <v>939</v>
      </c>
      <c r="G101" s="41">
        <v>0.096000000000000002</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3425</v>
      </c>
      <c r="F103" s="46"/>
      <c r="G103" s="46"/>
      <c r="H103" s="46"/>
      <c r="I103" s="46"/>
      <c r="J103" s="48"/>
    </row>
    <row r="104" ht="375">
      <c r="A104" s="37" t="s">
        <v>248</v>
      </c>
      <c r="B104" s="45"/>
      <c r="C104" s="46"/>
      <c r="D104" s="46"/>
      <c r="E104" s="39" t="s">
        <v>2836</v>
      </c>
      <c r="F104" s="46"/>
      <c r="G104" s="46"/>
      <c r="H104" s="46"/>
      <c r="I104" s="46"/>
      <c r="J104" s="48"/>
    </row>
    <row r="105">
      <c r="A105" s="37" t="s">
        <v>240</v>
      </c>
      <c r="B105" s="37">
        <v>24</v>
      </c>
      <c r="C105" s="38" t="s">
        <v>2124</v>
      </c>
      <c r="D105" s="37" t="s">
        <v>245</v>
      </c>
      <c r="E105" s="39" t="s">
        <v>2125</v>
      </c>
      <c r="F105" s="40" t="s">
        <v>339</v>
      </c>
      <c r="G105" s="41">
        <v>5.5199999999999996</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75">
      <c r="A107" s="37" t="s">
        <v>246</v>
      </c>
      <c r="B107" s="45"/>
      <c r="C107" s="46"/>
      <c r="D107" s="46"/>
      <c r="E107" s="49" t="s">
        <v>3426</v>
      </c>
      <c r="F107" s="46"/>
      <c r="G107" s="46"/>
      <c r="H107" s="46"/>
      <c r="I107" s="46"/>
      <c r="J107" s="48"/>
    </row>
    <row r="108" ht="150">
      <c r="A108" s="37" t="s">
        <v>248</v>
      </c>
      <c r="B108" s="45"/>
      <c r="C108" s="46"/>
      <c r="D108" s="46"/>
      <c r="E108" s="39" t="s">
        <v>2127</v>
      </c>
      <c r="F108" s="46"/>
      <c r="G108" s="46"/>
      <c r="H108" s="46"/>
      <c r="I108" s="46"/>
      <c r="J108" s="48"/>
    </row>
    <row r="109">
      <c r="A109" s="31" t="s">
        <v>237</v>
      </c>
      <c r="B109" s="32"/>
      <c r="C109" s="33" t="s">
        <v>644</v>
      </c>
      <c r="D109" s="34"/>
      <c r="E109" s="31" t="s">
        <v>645</v>
      </c>
      <c r="F109" s="34"/>
      <c r="G109" s="34"/>
      <c r="H109" s="34"/>
      <c r="I109" s="35">
        <f>SUMIFS(I110:I113,A110:A113,"P")</f>
        <v>0</v>
      </c>
      <c r="J109" s="36"/>
    </row>
    <row r="110" ht="30">
      <c r="A110" s="37" t="s">
        <v>240</v>
      </c>
      <c r="B110" s="37">
        <v>25</v>
      </c>
      <c r="C110" s="38" t="s">
        <v>2902</v>
      </c>
      <c r="D110" s="37" t="s">
        <v>245</v>
      </c>
      <c r="E110" s="39" t="s">
        <v>2903</v>
      </c>
      <c r="F110" s="40" t="s">
        <v>415</v>
      </c>
      <c r="G110" s="41">
        <v>387.19799999999998</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105">
      <c r="A112" s="37" t="s">
        <v>246</v>
      </c>
      <c r="B112" s="45"/>
      <c r="C112" s="46"/>
      <c r="D112" s="46"/>
      <c r="E112" s="49" t="s">
        <v>3427</v>
      </c>
      <c r="F112" s="46"/>
      <c r="G112" s="46"/>
      <c r="H112" s="46"/>
      <c r="I112" s="46"/>
      <c r="J112" s="48"/>
    </row>
    <row r="113" ht="285">
      <c r="A113" s="37" t="s">
        <v>248</v>
      </c>
      <c r="B113" s="45"/>
      <c r="C113" s="46"/>
      <c r="D113" s="46"/>
      <c r="E113" s="39" t="s">
        <v>2905</v>
      </c>
      <c r="F113" s="46"/>
      <c r="G113" s="46"/>
      <c r="H113" s="46"/>
      <c r="I113" s="46"/>
      <c r="J113" s="48"/>
    </row>
    <row r="114">
      <c r="A114" s="31" t="s">
        <v>237</v>
      </c>
      <c r="B114" s="32"/>
      <c r="C114" s="33" t="s">
        <v>1213</v>
      </c>
      <c r="D114" s="34"/>
      <c r="E114" s="31" t="s">
        <v>2355</v>
      </c>
      <c r="F114" s="34"/>
      <c r="G114" s="34"/>
      <c r="H114" s="34"/>
      <c r="I114" s="35">
        <f>SUMIFS(I115:I122,A115:A122,"P")</f>
        <v>0</v>
      </c>
      <c r="J114" s="36"/>
    </row>
    <row r="115" ht="30">
      <c r="A115" s="37" t="s">
        <v>240</v>
      </c>
      <c r="B115" s="37">
        <v>26</v>
      </c>
      <c r="C115" s="38" t="s">
        <v>2734</v>
      </c>
      <c r="D115" s="37" t="s">
        <v>245</v>
      </c>
      <c r="E115" s="39" t="s">
        <v>2735</v>
      </c>
      <c r="F115" s="40" t="s">
        <v>1326</v>
      </c>
      <c r="G115" s="41">
        <v>33</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3428</v>
      </c>
      <c r="F117" s="46"/>
      <c r="G117" s="46"/>
      <c r="H117" s="46"/>
      <c r="I117" s="46"/>
      <c r="J117" s="48"/>
    </row>
    <row r="118" ht="90">
      <c r="A118" s="37" t="s">
        <v>248</v>
      </c>
      <c r="B118" s="45"/>
      <c r="C118" s="46"/>
      <c r="D118" s="46"/>
      <c r="E118" s="39" t="s">
        <v>2149</v>
      </c>
      <c r="F118" s="46"/>
      <c r="G118" s="46"/>
      <c r="H118" s="46"/>
      <c r="I118" s="46"/>
      <c r="J118" s="48"/>
    </row>
    <row r="119">
      <c r="A119" s="37" t="s">
        <v>240</v>
      </c>
      <c r="B119" s="37">
        <v>27</v>
      </c>
      <c r="C119" s="38" t="s">
        <v>3429</v>
      </c>
      <c r="D119" s="37" t="s">
        <v>245</v>
      </c>
      <c r="E119" s="39" t="s">
        <v>3430</v>
      </c>
      <c r="F119" s="40" t="s">
        <v>1326</v>
      </c>
      <c r="G119" s="41">
        <v>21.364999999999998</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3431</v>
      </c>
      <c r="F121" s="46"/>
      <c r="G121" s="46"/>
      <c r="H121" s="46"/>
      <c r="I121" s="46"/>
      <c r="J121" s="48"/>
    </row>
    <row r="122" ht="90">
      <c r="A122" s="37" t="s">
        <v>248</v>
      </c>
      <c r="B122" s="50"/>
      <c r="C122" s="51"/>
      <c r="D122" s="51"/>
      <c r="E122" s="39" t="s">
        <v>3432</v>
      </c>
      <c r="F122" s="51"/>
      <c r="G122" s="51"/>
      <c r="H122" s="51"/>
      <c r="I122" s="51"/>
      <c r="J122" s="52"/>
    </row>
  </sheetData>
  <sheetProtection sheet="1" objects="1" scenarios="1" spinCount="100000" saltValue="D2Rm+QIEICtEJAGMkGhl1BwriFTKWF5KOTMS5AREzEhydzkazyR+sx0ppxf2OrfKv7o0E4mhWmWkDN3HjGzaQA==" hashValue="jLVqR+vOtQWL7LptllQp4pgpZ70JWKdl+MpyXJfSdaoR3uYV1m20sz69+ErG13ZYlXICOHRqISest7PINEjP8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3433</v>
      </c>
      <c r="I3" s="25">
        <f>SUMIFS(I9:I196,A9:A196,"SD")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3433</v>
      </c>
      <c r="D5" s="22"/>
      <c r="E5" s="23" t="s">
        <v>98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SUMIFS(I10:I29,A10:A29,"P")</f>
        <v>0</v>
      </c>
      <c r="J9" s="36"/>
    </row>
    <row r="10">
      <c r="A10" s="37" t="s">
        <v>240</v>
      </c>
      <c r="B10" s="37">
        <v>1</v>
      </c>
      <c r="C10" s="38" t="s">
        <v>3434</v>
      </c>
      <c r="D10" s="37" t="s">
        <v>245</v>
      </c>
      <c r="E10" s="39" t="s">
        <v>3435</v>
      </c>
      <c r="F10" s="40" t="s">
        <v>415</v>
      </c>
      <c r="G10" s="41">
        <v>195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3436</v>
      </c>
      <c r="F12" s="46"/>
      <c r="G12" s="46"/>
      <c r="H12" s="46"/>
      <c r="I12" s="46"/>
      <c r="J12" s="48"/>
    </row>
    <row r="13" ht="60">
      <c r="A13" s="37" t="s">
        <v>248</v>
      </c>
      <c r="B13" s="45"/>
      <c r="C13" s="46"/>
      <c r="D13" s="46"/>
      <c r="E13" s="39" t="s">
        <v>3437</v>
      </c>
      <c r="F13" s="46"/>
      <c r="G13" s="46"/>
      <c r="H13" s="46"/>
      <c r="I13" s="46"/>
      <c r="J13" s="48"/>
    </row>
    <row r="14">
      <c r="A14" s="37" t="s">
        <v>240</v>
      </c>
      <c r="B14" s="37">
        <v>2</v>
      </c>
      <c r="C14" s="38" t="s">
        <v>3438</v>
      </c>
      <c r="D14" s="37" t="s">
        <v>245</v>
      </c>
      <c r="E14" s="39" t="s">
        <v>3439</v>
      </c>
      <c r="F14" s="40" t="s">
        <v>415</v>
      </c>
      <c r="G14" s="41">
        <v>195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3436</v>
      </c>
      <c r="F16" s="46"/>
      <c r="G16" s="46"/>
      <c r="H16" s="46"/>
      <c r="I16" s="46"/>
      <c r="J16" s="48"/>
    </row>
    <row r="17" ht="60">
      <c r="A17" s="37" t="s">
        <v>248</v>
      </c>
      <c r="B17" s="45"/>
      <c r="C17" s="46"/>
      <c r="D17" s="46"/>
      <c r="E17" s="39" t="s">
        <v>3440</v>
      </c>
      <c r="F17" s="46"/>
      <c r="G17" s="46"/>
      <c r="H17" s="46"/>
      <c r="I17" s="46"/>
      <c r="J17" s="48"/>
    </row>
    <row r="18" ht="45">
      <c r="A18" s="37" t="s">
        <v>240</v>
      </c>
      <c r="B18" s="37">
        <v>3</v>
      </c>
      <c r="C18" s="38" t="s">
        <v>936</v>
      </c>
      <c r="D18" s="37" t="s">
        <v>937</v>
      </c>
      <c r="E18" s="39" t="s">
        <v>938</v>
      </c>
      <c r="F18" s="40" t="s">
        <v>939</v>
      </c>
      <c r="G18" s="41">
        <v>63.031999999999996</v>
      </c>
      <c r="H18" s="42">
        <v>0</v>
      </c>
      <c r="I18" s="43">
        <f>ROUND(G18*H18,P4)</f>
        <v>0</v>
      </c>
      <c r="J18" s="37"/>
      <c r="O18" s="44">
        <f>I18*0.21</f>
        <v>0</v>
      </c>
      <c r="P18">
        <v>3</v>
      </c>
    </row>
    <row r="19" ht="30">
      <c r="A19" s="37" t="s">
        <v>244</v>
      </c>
      <c r="B19" s="45"/>
      <c r="C19" s="46"/>
      <c r="D19" s="46"/>
      <c r="E19" s="39" t="s">
        <v>940</v>
      </c>
      <c r="F19" s="46"/>
      <c r="G19" s="46"/>
      <c r="H19" s="46"/>
      <c r="I19" s="46"/>
      <c r="J19" s="48"/>
    </row>
    <row r="20" ht="90">
      <c r="A20" s="37" t="s">
        <v>246</v>
      </c>
      <c r="B20" s="45"/>
      <c r="C20" s="46"/>
      <c r="D20" s="46"/>
      <c r="E20" s="49" t="s">
        <v>3441</v>
      </c>
      <c r="F20" s="46"/>
      <c r="G20" s="46"/>
      <c r="H20" s="46"/>
      <c r="I20" s="46"/>
      <c r="J20" s="48"/>
    </row>
    <row r="21" ht="225">
      <c r="A21" s="37" t="s">
        <v>248</v>
      </c>
      <c r="B21" s="45"/>
      <c r="C21" s="46"/>
      <c r="D21" s="46"/>
      <c r="E21" s="39" t="s">
        <v>941</v>
      </c>
      <c r="F21" s="46"/>
      <c r="G21" s="46"/>
      <c r="H21" s="46"/>
      <c r="I21" s="46"/>
      <c r="J21" s="48"/>
    </row>
    <row r="22" ht="45">
      <c r="A22" s="37" t="s">
        <v>240</v>
      </c>
      <c r="B22" s="37">
        <v>4</v>
      </c>
      <c r="C22" s="38" t="s">
        <v>1377</v>
      </c>
      <c r="D22" s="37" t="s">
        <v>1378</v>
      </c>
      <c r="E22" s="39" t="s">
        <v>1379</v>
      </c>
      <c r="F22" s="40" t="s">
        <v>939</v>
      </c>
      <c r="G22" s="41">
        <v>13.06</v>
      </c>
      <c r="H22" s="42">
        <v>0</v>
      </c>
      <c r="I22" s="43">
        <f>ROUND(G22*H22,P4)</f>
        <v>0</v>
      </c>
      <c r="J22" s="37"/>
      <c r="O22" s="44">
        <f>I22*0.21</f>
        <v>0</v>
      </c>
      <c r="P22">
        <v>3</v>
      </c>
    </row>
    <row r="23" ht="30">
      <c r="A23" s="37" t="s">
        <v>244</v>
      </c>
      <c r="B23" s="45"/>
      <c r="C23" s="46"/>
      <c r="D23" s="46"/>
      <c r="E23" s="39" t="s">
        <v>940</v>
      </c>
      <c r="F23" s="46"/>
      <c r="G23" s="46"/>
      <c r="H23" s="46"/>
      <c r="I23" s="46"/>
      <c r="J23" s="48"/>
    </row>
    <row r="24" ht="60">
      <c r="A24" s="37" t="s">
        <v>246</v>
      </c>
      <c r="B24" s="45"/>
      <c r="C24" s="46"/>
      <c r="D24" s="46"/>
      <c r="E24" s="49" t="s">
        <v>3442</v>
      </c>
      <c r="F24" s="46"/>
      <c r="G24" s="46"/>
      <c r="H24" s="46"/>
      <c r="I24" s="46"/>
      <c r="J24" s="48"/>
    </row>
    <row r="25" ht="225">
      <c r="A25" s="37" t="s">
        <v>248</v>
      </c>
      <c r="B25" s="45"/>
      <c r="C25" s="46"/>
      <c r="D25" s="46"/>
      <c r="E25" s="39" t="s">
        <v>941</v>
      </c>
      <c r="F25" s="46"/>
      <c r="G25" s="46"/>
      <c r="H25" s="46"/>
      <c r="I25" s="46"/>
      <c r="J25" s="48"/>
    </row>
    <row r="26" ht="30">
      <c r="A26" s="37" t="s">
        <v>240</v>
      </c>
      <c r="B26" s="37">
        <v>5</v>
      </c>
      <c r="C26" s="38" t="s">
        <v>2784</v>
      </c>
      <c r="D26" s="37" t="s">
        <v>2785</v>
      </c>
      <c r="E26" s="39" t="s">
        <v>2786</v>
      </c>
      <c r="F26" s="40" t="s">
        <v>939</v>
      </c>
      <c r="G26" s="41">
        <v>1.1699999999999999</v>
      </c>
      <c r="H26" s="42">
        <v>0</v>
      </c>
      <c r="I26" s="43">
        <f>ROUND(G26*H26,P4)</f>
        <v>0</v>
      </c>
      <c r="J26" s="37"/>
      <c r="O26" s="44">
        <f>I26*0.21</f>
        <v>0</v>
      </c>
      <c r="P26">
        <v>3</v>
      </c>
    </row>
    <row r="27" ht="30">
      <c r="A27" s="37" t="s">
        <v>244</v>
      </c>
      <c r="B27" s="45"/>
      <c r="C27" s="46"/>
      <c r="D27" s="46"/>
      <c r="E27" s="39" t="s">
        <v>940</v>
      </c>
      <c r="F27" s="46"/>
      <c r="G27" s="46"/>
      <c r="H27" s="46"/>
      <c r="I27" s="46"/>
      <c r="J27" s="48"/>
    </row>
    <row r="28" ht="60">
      <c r="A28" s="37" t="s">
        <v>246</v>
      </c>
      <c r="B28" s="45"/>
      <c r="C28" s="46"/>
      <c r="D28" s="46"/>
      <c r="E28" s="49" t="s">
        <v>3443</v>
      </c>
      <c r="F28" s="46"/>
      <c r="G28" s="46"/>
      <c r="H28" s="46"/>
      <c r="I28" s="46"/>
      <c r="J28" s="48"/>
    </row>
    <row r="29" ht="225">
      <c r="A29" s="37" t="s">
        <v>248</v>
      </c>
      <c r="B29" s="45"/>
      <c r="C29" s="46"/>
      <c r="D29" s="46"/>
      <c r="E29" s="39" t="s">
        <v>941</v>
      </c>
      <c r="F29" s="46"/>
      <c r="G29" s="46"/>
      <c r="H29" s="46"/>
      <c r="I29" s="46"/>
      <c r="J29" s="48"/>
    </row>
    <row r="30">
      <c r="A30" s="31" t="s">
        <v>237</v>
      </c>
      <c r="B30" s="32"/>
      <c r="C30" s="33" t="s">
        <v>238</v>
      </c>
      <c r="D30" s="34"/>
      <c r="E30" s="31" t="s">
        <v>336</v>
      </c>
      <c r="F30" s="34"/>
      <c r="G30" s="34"/>
      <c r="H30" s="34"/>
      <c r="I30" s="35">
        <f>SUMIFS(I31:I78,A31:A78,"P")</f>
        <v>0</v>
      </c>
      <c r="J30" s="36"/>
    </row>
    <row r="31">
      <c r="A31" s="37" t="s">
        <v>240</v>
      </c>
      <c r="B31" s="37">
        <v>6</v>
      </c>
      <c r="C31" s="38" t="s">
        <v>954</v>
      </c>
      <c r="D31" s="37" t="s">
        <v>245</v>
      </c>
      <c r="E31" s="39" t="s">
        <v>955</v>
      </c>
      <c r="F31" s="40" t="s">
        <v>415</v>
      </c>
      <c r="G31" s="41">
        <v>798</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3444</v>
      </c>
      <c r="F33" s="46"/>
      <c r="G33" s="46"/>
      <c r="H33" s="46"/>
      <c r="I33" s="46"/>
      <c r="J33" s="48"/>
    </row>
    <row r="34" ht="90">
      <c r="A34" s="37" t="s">
        <v>248</v>
      </c>
      <c r="B34" s="45"/>
      <c r="C34" s="46"/>
      <c r="D34" s="46"/>
      <c r="E34" s="39" t="s">
        <v>957</v>
      </c>
      <c r="F34" s="46"/>
      <c r="G34" s="46"/>
      <c r="H34" s="46"/>
      <c r="I34" s="46"/>
      <c r="J34" s="48"/>
    </row>
    <row r="35">
      <c r="A35" s="37" t="s">
        <v>240</v>
      </c>
      <c r="B35" s="37">
        <v>7</v>
      </c>
      <c r="C35" s="38" t="s">
        <v>3445</v>
      </c>
      <c r="D35" s="37" t="s">
        <v>245</v>
      </c>
      <c r="E35" s="39" t="s">
        <v>3446</v>
      </c>
      <c r="F35" s="40" t="s">
        <v>1326</v>
      </c>
      <c r="G35" s="41">
        <v>101.40000000000001</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3447</v>
      </c>
      <c r="F37" s="46"/>
      <c r="G37" s="46"/>
      <c r="H37" s="46"/>
      <c r="I37" s="46"/>
      <c r="J37" s="48"/>
    </row>
    <row r="38" ht="120">
      <c r="A38" s="37" t="s">
        <v>248</v>
      </c>
      <c r="B38" s="45"/>
      <c r="C38" s="46"/>
      <c r="D38" s="46"/>
      <c r="E38" s="39" t="s">
        <v>3448</v>
      </c>
      <c r="F38" s="46"/>
      <c r="G38" s="46"/>
      <c r="H38" s="46"/>
      <c r="I38" s="46"/>
      <c r="J38" s="48"/>
    </row>
    <row r="39">
      <c r="A39" s="37" t="s">
        <v>240</v>
      </c>
      <c r="B39" s="37">
        <v>8</v>
      </c>
      <c r="C39" s="38" t="s">
        <v>2977</v>
      </c>
      <c r="D39" s="37" t="s">
        <v>245</v>
      </c>
      <c r="E39" s="39" t="s">
        <v>2978</v>
      </c>
      <c r="F39" s="40" t="s">
        <v>339</v>
      </c>
      <c r="G39" s="41">
        <v>5.1369999999999996</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3449</v>
      </c>
      <c r="F41" s="46"/>
      <c r="G41" s="46"/>
      <c r="H41" s="46"/>
      <c r="I41" s="46"/>
      <c r="J41" s="48"/>
    </row>
    <row r="42" ht="75">
      <c r="A42" s="37" t="s">
        <v>248</v>
      </c>
      <c r="B42" s="45"/>
      <c r="C42" s="46"/>
      <c r="D42" s="46"/>
      <c r="E42" s="39" t="s">
        <v>2626</v>
      </c>
      <c r="F42" s="46"/>
      <c r="G42" s="46"/>
      <c r="H42" s="46"/>
      <c r="I42" s="46"/>
      <c r="J42" s="48"/>
    </row>
    <row r="43">
      <c r="A43" s="37" t="s">
        <v>240</v>
      </c>
      <c r="B43" s="37">
        <v>9</v>
      </c>
      <c r="C43" s="38" t="s">
        <v>3287</v>
      </c>
      <c r="D43" s="37" t="s">
        <v>245</v>
      </c>
      <c r="E43" s="39" t="s">
        <v>3288</v>
      </c>
      <c r="F43" s="40" t="s">
        <v>339</v>
      </c>
      <c r="G43" s="41">
        <v>34.149999999999999</v>
      </c>
      <c r="H43" s="42">
        <v>0</v>
      </c>
      <c r="I43" s="43">
        <f>ROUND(G43*H43,P4)</f>
        <v>0</v>
      </c>
      <c r="J43" s="37"/>
      <c r="O43" s="44">
        <f>I43*0.21</f>
        <v>0</v>
      </c>
      <c r="P43">
        <v>3</v>
      </c>
    </row>
    <row r="44">
      <c r="A44" s="37" t="s">
        <v>244</v>
      </c>
      <c r="B44" s="45"/>
      <c r="C44" s="46"/>
      <c r="D44" s="46"/>
      <c r="E44" s="47" t="s">
        <v>245</v>
      </c>
      <c r="F44" s="46"/>
      <c r="G44" s="46"/>
      <c r="H44" s="46"/>
      <c r="I44" s="46"/>
      <c r="J44" s="48"/>
    </row>
    <row r="45" ht="90">
      <c r="A45" s="37" t="s">
        <v>246</v>
      </c>
      <c r="B45" s="45"/>
      <c r="C45" s="46"/>
      <c r="D45" s="46"/>
      <c r="E45" s="49" t="s">
        <v>3450</v>
      </c>
      <c r="F45" s="46"/>
      <c r="G45" s="46"/>
      <c r="H45" s="46"/>
      <c r="I45" s="46"/>
      <c r="J45" s="48"/>
    </row>
    <row r="46" ht="409.5">
      <c r="A46" s="37" t="s">
        <v>248</v>
      </c>
      <c r="B46" s="45"/>
      <c r="C46" s="46"/>
      <c r="D46" s="46"/>
      <c r="E46" s="39" t="s">
        <v>2046</v>
      </c>
      <c r="F46" s="46"/>
      <c r="G46" s="46"/>
      <c r="H46" s="46"/>
      <c r="I46" s="46"/>
      <c r="J46" s="48"/>
    </row>
    <row r="47">
      <c r="A47" s="37" t="s">
        <v>240</v>
      </c>
      <c r="B47" s="37">
        <v>10</v>
      </c>
      <c r="C47" s="38" t="s">
        <v>1321</v>
      </c>
      <c r="D47" s="37" t="s">
        <v>245</v>
      </c>
      <c r="E47" s="39" t="s">
        <v>1322</v>
      </c>
      <c r="F47" s="40" t="s">
        <v>339</v>
      </c>
      <c r="G47" s="41">
        <v>5.1369999999999996</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3451</v>
      </c>
      <c r="F49" s="46"/>
      <c r="G49" s="46"/>
      <c r="H49" s="46"/>
      <c r="I49" s="46"/>
      <c r="J49" s="48"/>
    </row>
    <row r="50" ht="405">
      <c r="A50" s="37" t="s">
        <v>248</v>
      </c>
      <c r="B50" s="45"/>
      <c r="C50" s="46"/>
      <c r="D50" s="46"/>
      <c r="E50" s="39" t="s">
        <v>1325</v>
      </c>
      <c r="F50" s="46"/>
      <c r="G50" s="46"/>
      <c r="H50" s="46"/>
      <c r="I50" s="46"/>
      <c r="J50" s="48"/>
    </row>
    <row r="51">
      <c r="A51" s="37" t="s">
        <v>240</v>
      </c>
      <c r="B51" s="37">
        <v>11</v>
      </c>
      <c r="C51" s="38" t="s">
        <v>3452</v>
      </c>
      <c r="D51" s="37" t="s">
        <v>245</v>
      </c>
      <c r="E51" s="39" t="s">
        <v>3453</v>
      </c>
      <c r="F51" s="40" t="s">
        <v>339</v>
      </c>
      <c r="G51" s="41">
        <v>15.366</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3454</v>
      </c>
      <c r="F53" s="46"/>
      <c r="G53" s="46"/>
      <c r="H53" s="46"/>
      <c r="I53" s="46"/>
      <c r="J53" s="48"/>
    </row>
    <row r="54" ht="120">
      <c r="A54" s="37" t="s">
        <v>248</v>
      </c>
      <c r="B54" s="45"/>
      <c r="C54" s="46"/>
      <c r="D54" s="46"/>
      <c r="E54" s="39" t="s">
        <v>3397</v>
      </c>
      <c r="F54" s="46"/>
      <c r="G54" s="46"/>
      <c r="H54" s="46"/>
      <c r="I54" s="46"/>
      <c r="J54" s="48"/>
    </row>
    <row r="55">
      <c r="A55" s="37" t="s">
        <v>240</v>
      </c>
      <c r="B55" s="37">
        <v>12</v>
      </c>
      <c r="C55" s="38" t="s">
        <v>667</v>
      </c>
      <c r="D55" s="37" t="s">
        <v>245</v>
      </c>
      <c r="E55" s="39" t="s">
        <v>668</v>
      </c>
      <c r="F55" s="40" t="s">
        <v>339</v>
      </c>
      <c r="G55" s="41">
        <v>39.286999999999999</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3455</v>
      </c>
      <c r="F57" s="46"/>
      <c r="G57" s="46"/>
      <c r="H57" s="46"/>
      <c r="I57" s="46"/>
      <c r="J57" s="48"/>
    </row>
    <row r="58" ht="270">
      <c r="A58" s="37" t="s">
        <v>248</v>
      </c>
      <c r="B58" s="45"/>
      <c r="C58" s="46"/>
      <c r="D58" s="46"/>
      <c r="E58" s="39" t="s">
        <v>671</v>
      </c>
      <c r="F58" s="46"/>
      <c r="G58" s="46"/>
      <c r="H58" s="46"/>
      <c r="I58" s="46"/>
      <c r="J58" s="48"/>
    </row>
    <row r="59">
      <c r="A59" s="37" t="s">
        <v>240</v>
      </c>
      <c r="B59" s="37">
        <v>13</v>
      </c>
      <c r="C59" s="38" t="s">
        <v>3456</v>
      </c>
      <c r="D59" s="37" t="s">
        <v>245</v>
      </c>
      <c r="E59" s="39" t="s">
        <v>3457</v>
      </c>
      <c r="F59" s="40" t="s">
        <v>339</v>
      </c>
      <c r="G59" s="41">
        <v>2.5499999999999998</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3458</v>
      </c>
      <c r="F61" s="46"/>
      <c r="G61" s="46"/>
      <c r="H61" s="46"/>
      <c r="I61" s="46"/>
      <c r="J61" s="48"/>
    </row>
    <row r="62" ht="360">
      <c r="A62" s="37" t="s">
        <v>248</v>
      </c>
      <c r="B62" s="45"/>
      <c r="C62" s="46"/>
      <c r="D62" s="46"/>
      <c r="E62" s="39" t="s">
        <v>3459</v>
      </c>
      <c r="F62" s="46"/>
      <c r="G62" s="46"/>
      <c r="H62" s="46"/>
      <c r="I62" s="46"/>
      <c r="J62" s="48"/>
    </row>
    <row r="63">
      <c r="A63" s="37" t="s">
        <v>240</v>
      </c>
      <c r="B63" s="37">
        <v>14</v>
      </c>
      <c r="C63" s="38" t="s">
        <v>3460</v>
      </c>
      <c r="D63" s="37" t="s">
        <v>245</v>
      </c>
      <c r="E63" s="39" t="s">
        <v>3461</v>
      </c>
      <c r="F63" s="40" t="s">
        <v>339</v>
      </c>
      <c r="G63" s="41">
        <v>18</v>
      </c>
      <c r="H63" s="42">
        <v>0</v>
      </c>
      <c r="I63" s="43">
        <f>ROUND(G63*H63,P4)</f>
        <v>0</v>
      </c>
      <c r="J63" s="37"/>
      <c r="O63" s="44">
        <f>I63*0.21</f>
        <v>0</v>
      </c>
      <c r="P63">
        <v>3</v>
      </c>
    </row>
    <row r="64">
      <c r="A64" s="37" t="s">
        <v>244</v>
      </c>
      <c r="B64" s="45"/>
      <c r="C64" s="46"/>
      <c r="D64" s="46"/>
      <c r="E64" s="47" t="s">
        <v>245</v>
      </c>
      <c r="F64" s="46"/>
      <c r="G64" s="46"/>
      <c r="H64" s="46"/>
      <c r="I64" s="46"/>
      <c r="J64" s="48"/>
    </row>
    <row r="65" ht="30">
      <c r="A65" s="37" t="s">
        <v>246</v>
      </c>
      <c r="B65" s="45"/>
      <c r="C65" s="46"/>
      <c r="D65" s="46"/>
      <c r="E65" s="49" t="s">
        <v>3462</v>
      </c>
      <c r="F65" s="46"/>
      <c r="G65" s="46"/>
      <c r="H65" s="46"/>
      <c r="I65" s="46"/>
      <c r="J65" s="48"/>
    </row>
    <row r="66" ht="390">
      <c r="A66" s="37" t="s">
        <v>248</v>
      </c>
      <c r="B66" s="45"/>
      <c r="C66" s="46"/>
      <c r="D66" s="46"/>
      <c r="E66" s="39" t="s">
        <v>3463</v>
      </c>
      <c r="F66" s="46"/>
      <c r="G66" s="46"/>
      <c r="H66" s="46"/>
      <c r="I66" s="46"/>
      <c r="J66" s="48"/>
    </row>
    <row r="67">
      <c r="A67" s="37" t="s">
        <v>240</v>
      </c>
      <c r="B67" s="37">
        <v>15</v>
      </c>
      <c r="C67" s="38" t="s">
        <v>2631</v>
      </c>
      <c r="D67" s="37" t="s">
        <v>245</v>
      </c>
      <c r="E67" s="39" t="s">
        <v>2632</v>
      </c>
      <c r="F67" s="40" t="s">
        <v>415</v>
      </c>
      <c r="G67" s="41">
        <v>34.247999999999998</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3464</v>
      </c>
      <c r="F69" s="46"/>
      <c r="G69" s="46"/>
      <c r="H69" s="46"/>
      <c r="I69" s="46"/>
      <c r="J69" s="48"/>
    </row>
    <row r="70" ht="75">
      <c r="A70" s="37" t="s">
        <v>248</v>
      </c>
      <c r="B70" s="45"/>
      <c r="C70" s="46"/>
      <c r="D70" s="46"/>
      <c r="E70" s="39" t="s">
        <v>2424</v>
      </c>
      <c r="F70" s="46"/>
      <c r="G70" s="46"/>
      <c r="H70" s="46"/>
      <c r="I70" s="46"/>
      <c r="J70" s="48"/>
    </row>
    <row r="71">
      <c r="A71" s="37" t="s">
        <v>240</v>
      </c>
      <c r="B71" s="37">
        <v>16</v>
      </c>
      <c r="C71" s="38" t="s">
        <v>2425</v>
      </c>
      <c r="D71" s="37" t="s">
        <v>245</v>
      </c>
      <c r="E71" s="39" t="s">
        <v>2426</v>
      </c>
      <c r="F71" s="40" t="s">
        <v>415</v>
      </c>
      <c r="G71" s="41">
        <v>34.247999999999998</v>
      </c>
      <c r="H71" s="42">
        <v>0</v>
      </c>
      <c r="I71" s="43">
        <f>ROUND(G71*H71,P4)</f>
        <v>0</v>
      </c>
      <c r="J71" s="37"/>
      <c r="O71" s="44">
        <f>I71*0.21</f>
        <v>0</v>
      </c>
      <c r="P71">
        <v>3</v>
      </c>
    </row>
    <row r="72">
      <c r="A72" s="37" t="s">
        <v>244</v>
      </c>
      <c r="B72" s="45"/>
      <c r="C72" s="46"/>
      <c r="D72" s="46"/>
      <c r="E72" s="47" t="s">
        <v>245</v>
      </c>
      <c r="F72" s="46"/>
      <c r="G72" s="46"/>
      <c r="H72" s="46"/>
      <c r="I72" s="46"/>
      <c r="J72" s="48"/>
    </row>
    <row r="73" ht="75">
      <c r="A73" s="37" t="s">
        <v>246</v>
      </c>
      <c r="B73" s="45"/>
      <c r="C73" s="46"/>
      <c r="D73" s="46"/>
      <c r="E73" s="49" t="s">
        <v>3465</v>
      </c>
      <c r="F73" s="46"/>
      <c r="G73" s="46"/>
      <c r="H73" s="46"/>
      <c r="I73" s="46"/>
      <c r="J73" s="48"/>
    </row>
    <row r="74" ht="75">
      <c r="A74" s="37" t="s">
        <v>248</v>
      </c>
      <c r="B74" s="45"/>
      <c r="C74" s="46"/>
      <c r="D74" s="46"/>
      <c r="E74" s="39" t="s">
        <v>2428</v>
      </c>
      <c r="F74" s="46"/>
      <c r="G74" s="46"/>
      <c r="H74" s="46"/>
      <c r="I74" s="46"/>
      <c r="J74" s="48"/>
    </row>
    <row r="75">
      <c r="A75" s="37" t="s">
        <v>240</v>
      </c>
      <c r="B75" s="37">
        <v>17</v>
      </c>
      <c r="C75" s="38" t="s">
        <v>2988</v>
      </c>
      <c r="D75" s="37" t="s">
        <v>245</v>
      </c>
      <c r="E75" s="39" t="s">
        <v>2989</v>
      </c>
      <c r="F75" s="40" t="s">
        <v>415</v>
      </c>
      <c r="G75" s="41">
        <v>34.247999999999998</v>
      </c>
      <c r="H75" s="42">
        <v>0</v>
      </c>
      <c r="I75" s="43">
        <f>ROUND(G75*H75,P4)</f>
        <v>0</v>
      </c>
      <c r="J75" s="37"/>
      <c r="O75" s="44">
        <f>I75*0.21</f>
        <v>0</v>
      </c>
      <c r="P75">
        <v>3</v>
      </c>
    </row>
    <row r="76">
      <c r="A76" s="37" t="s">
        <v>244</v>
      </c>
      <c r="B76" s="45"/>
      <c r="C76" s="46"/>
      <c r="D76" s="46"/>
      <c r="E76" s="47" t="s">
        <v>245</v>
      </c>
      <c r="F76" s="46"/>
      <c r="G76" s="46"/>
      <c r="H76" s="46"/>
      <c r="I76" s="46"/>
      <c r="J76" s="48"/>
    </row>
    <row r="77" ht="75">
      <c r="A77" s="37" t="s">
        <v>246</v>
      </c>
      <c r="B77" s="45"/>
      <c r="C77" s="46"/>
      <c r="D77" s="46"/>
      <c r="E77" s="49" t="s">
        <v>3466</v>
      </c>
      <c r="F77" s="46"/>
      <c r="G77" s="46"/>
      <c r="H77" s="46"/>
      <c r="I77" s="46"/>
      <c r="J77" s="48"/>
    </row>
    <row r="78" ht="90">
      <c r="A78" s="37" t="s">
        <v>248</v>
      </c>
      <c r="B78" s="45"/>
      <c r="C78" s="46"/>
      <c r="D78" s="46"/>
      <c r="E78" s="39" t="s">
        <v>2991</v>
      </c>
      <c r="F78" s="46"/>
      <c r="G78" s="46"/>
      <c r="H78" s="46"/>
      <c r="I78" s="46"/>
      <c r="J78" s="48"/>
    </row>
    <row r="79">
      <c r="A79" s="31" t="s">
        <v>237</v>
      </c>
      <c r="B79" s="32"/>
      <c r="C79" s="33" t="s">
        <v>320</v>
      </c>
      <c r="D79" s="34"/>
      <c r="E79" s="31" t="s">
        <v>2433</v>
      </c>
      <c r="F79" s="34"/>
      <c r="G79" s="34"/>
      <c r="H79" s="34"/>
      <c r="I79" s="35">
        <f>SUMIFS(I80:I87,A80:A87,"P")</f>
        <v>0</v>
      </c>
      <c r="J79" s="36"/>
    </row>
    <row r="80" ht="30">
      <c r="A80" s="37" t="s">
        <v>240</v>
      </c>
      <c r="B80" s="37">
        <v>18</v>
      </c>
      <c r="C80" s="38" t="s">
        <v>2827</v>
      </c>
      <c r="D80" s="37" t="s">
        <v>245</v>
      </c>
      <c r="E80" s="39" t="s">
        <v>2828</v>
      </c>
      <c r="F80" s="40" t="s">
        <v>243</v>
      </c>
      <c r="G80" s="41">
        <v>36</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3467</v>
      </c>
      <c r="F82" s="46"/>
      <c r="G82" s="46"/>
      <c r="H82" s="46"/>
      <c r="I82" s="46"/>
      <c r="J82" s="48"/>
    </row>
    <row r="83" ht="120">
      <c r="A83" s="37" t="s">
        <v>248</v>
      </c>
      <c r="B83" s="45"/>
      <c r="C83" s="46"/>
      <c r="D83" s="46"/>
      <c r="E83" s="39" t="s">
        <v>2088</v>
      </c>
      <c r="F83" s="46"/>
      <c r="G83" s="46"/>
      <c r="H83" s="46"/>
      <c r="I83" s="46"/>
      <c r="J83" s="48"/>
    </row>
    <row r="84">
      <c r="A84" s="37" t="s">
        <v>240</v>
      </c>
      <c r="B84" s="37">
        <v>19</v>
      </c>
      <c r="C84" s="38" t="s">
        <v>3468</v>
      </c>
      <c r="D84" s="37" t="s">
        <v>245</v>
      </c>
      <c r="E84" s="39" t="s">
        <v>3469</v>
      </c>
      <c r="F84" s="40" t="s">
        <v>415</v>
      </c>
      <c r="G84" s="41">
        <v>34</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3470</v>
      </c>
      <c r="F86" s="46"/>
      <c r="G86" s="46"/>
      <c r="H86" s="46"/>
      <c r="I86" s="46"/>
      <c r="J86" s="48"/>
    </row>
    <row r="87" ht="180">
      <c r="A87" s="37" t="s">
        <v>248</v>
      </c>
      <c r="B87" s="45"/>
      <c r="C87" s="46"/>
      <c r="D87" s="46"/>
      <c r="E87" s="39" t="s">
        <v>3471</v>
      </c>
      <c r="F87" s="46"/>
      <c r="G87" s="46"/>
      <c r="H87" s="46"/>
      <c r="I87" s="46"/>
      <c r="J87" s="48"/>
    </row>
    <row r="88">
      <c r="A88" s="31" t="s">
        <v>237</v>
      </c>
      <c r="B88" s="32"/>
      <c r="C88" s="33" t="s">
        <v>402</v>
      </c>
      <c r="D88" s="34"/>
      <c r="E88" s="31" t="s">
        <v>2645</v>
      </c>
      <c r="F88" s="34"/>
      <c r="G88" s="34"/>
      <c r="H88" s="34"/>
      <c r="I88" s="35">
        <f>SUMIFS(I89:I96,A89:A96,"P")</f>
        <v>0</v>
      </c>
      <c r="J88" s="36"/>
    </row>
    <row r="89">
      <c r="A89" s="37" t="s">
        <v>240</v>
      </c>
      <c r="B89" s="37">
        <v>20</v>
      </c>
      <c r="C89" s="38" t="s">
        <v>2830</v>
      </c>
      <c r="D89" s="37" t="s">
        <v>245</v>
      </c>
      <c r="E89" s="39" t="s">
        <v>2831</v>
      </c>
      <c r="F89" s="40" t="s">
        <v>339</v>
      </c>
      <c r="G89" s="41">
        <v>4.4000000000000004</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3472</v>
      </c>
      <c r="F91" s="46"/>
      <c r="G91" s="46"/>
      <c r="H91" s="46"/>
      <c r="I91" s="46"/>
      <c r="J91" s="48"/>
    </row>
    <row r="92" ht="409.5">
      <c r="A92" s="37" t="s">
        <v>248</v>
      </c>
      <c r="B92" s="45"/>
      <c r="C92" s="46"/>
      <c r="D92" s="46"/>
      <c r="E92" s="39" t="s">
        <v>1835</v>
      </c>
      <c r="F92" s="46"/>
      <c r="G92" s="46"/>
      <c r="H92" s="46"/>
      <c r="I92" s="46"/>
      <c r="J92" s="48"/>
    </row>
    <row r="93">
      <c r="A93" s="37" t="s">
        <v>240</v>
      </c>
      <c r="B93" s="37">
        <v>21</v>
      </c>
      <c r="C93" s="38" t="s">
        <v>2833</v>
      </c>
      <c r="D93" s="37" t="s">
        <v>245</v>
      </c>
      <c r="E93" s="39" t="s">
        <v>2834</v>
      </c>
      <c r="F93" s="40" t="s">
        <v>939</v>
      </c>
      <c r="G93" s="41">
        <v>0.35399999999999998</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3473</v>
      </c>
      <c r="F95" s="46"/>
      <c r="G95" s="46"/>
      <c r="H95" s="46"/>
      <c r="I95" s="46"/>
      <c r="J95" s="48"/>
    </row>
    <row r="96" ht="375">
      <c r="A96" s="37" t="s">
        <v>248</v>
      </c>
      <c r="B96" s="45"/>
      <c r="C96" s="46"/>
      <c r="D96" s="46"/>
      <c r="E96" s="39" t="s">
        <v>2836</v>
      </c>
      <c r="F96" s="46"/>
      <c r="G96" s="46"/>
      <c r="H96" s="46"/>
      <c r="I96" s="46"/>
      <c r="J96" s="48"/>
    </row>
    <row r="97">
      <c r="A97" s="31" t="s">
        <v>237</v>
      </c>
      <c r="B97" s="32"/>
      <c r="C97" s="33" t="s">
        <v>926</v>
      </c>
      <c r="D97" s="34"/>
      <c r="E97" s="31" t="s">
        <v>2120</v>
      </c>
      <c r="F97" s="34"/>
      <c r="G97" s="34"/>
      <c r="H97" s="34"/>
      <c r="I97" s="35">
        <f>SUMIFS(I98:I117,A98:A117,"P")</f>
        <v>0</v>
      </c>
      <c r="J97" s="36"/>
    </row>
    <row r="98">
      <c r="A98" s="37" t="s">
        <v>240</v>
      </c>
      <c r="B98" s="37">
        <v>22</v>
      </c>
      <c r="C98" s="38" t="s">
        <v>2852</v>
      </c>
      <c r="D98" s="37" t="s">
        <v>245</v>
      </c>
      <c r="E98" s="39" t="s">
        <v>2853</v>
      </c>
      <c r="F98" s="40" t="s">
        <v>339</v>
      </c>
      <c r="G98" s="41">
        <v>12.512</v>
      </c>
      <c r="H98" s="42">
        <v>0</v>
      </c>
      <c r="I98" s="43">
        <f>ROUND(G98*H98,P4)</f>
        <v>0</v>
      </c>
      <c r="J98" s="37"/>
      <c r="O98" s="44">
        <f>I98*0.21</f>
        <v>0</v>
      </c>
      <c r="P98">
        <v>3</v>
      </c>
    </row>
    <row r="99">
      <c r="A99" s="37" t="s">
        <v>244</v>
      </c>
      <c r="B99" s="45"/>
      <c r="C99" s="46"/>
      <c r="D99" s="46"/>
      <c r="E99" s="47" t="s">
        <v>245</v>
      </c>
      <c r="F99" s="46"/>
      <c r="G99" s="46"/>
      <c r="H99" s="46"/>
      <c r="I99" s="46"/>
      <c r="J99" s="48"/>
    </row>
    <row r="100" ht="120">
      <c r="A100" s="37" t="s">
        <v>246</v>
      </c>
      <c r="B100" s="45"/>
      <c r="C100" s="46"/>
      <c r="D100" s="46"/>
      <c r="E100" s="49" t="s">
        <v>3474</v>
      </c>
      <c r="F100" s="46"/>
      <c r="G100" s="46"/>
      <c r="H100" s="46"/>
      <c r="I100" s="46"/>
      <c r="J100" s="48"/>
    </row>
    <row r="101" ht="409.5">
      <c r="A101" s="37" t="s">
        <v>248</v>
      </c>
      <c r="B101" s="45"/>
      <c r="C101" s="46"/>
      <c r="D101" s="46"/>
      <c r="E101" s="39" t="s">
        <v>1835</v>
      </c>
      <c r="F101" s="46"/>
      <c r="G101" s="46"/>
      <c r="H101" s="46"/>
      <c r="I101" s="46"/>
      <c r="J101" s="48"/>
    </row>
    <row r="102">
      <c r="A102" s="37" t="s">
        <v>240</v>
      </c>
      <c r="B102" s="37">
        <v>23</v>
      </c>
      <c r="C102" s="38" t="s">
        <v>2855</v>
      </c>
      <c r="D102" s="37" t="s">
        <v>245</v>
      </c>
      <c r="E102" s="39" t="s">
        <v>2856</v>
      </c>
      <c r="F102" s="40" t="s">
        <v>939</v>
      </c>
      <c r="G102" s="41">
        <v>0.17499999999999999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3475</v>
      </c>
      <c r="F104" s="46"/>
      <c r="G104" s="46"/>
      <c r="H104" s="46"/>
      <c r="I104" s="46"/>
      <c r="J104" s="48"/>
    </row>
    <row r="105" ht="375">
      <c r="A105" s="37" t="s">
        <v>248</v>
      </c>
      <c r="B105" s="45"/>
      <c r="C105" s="46"/>
      <c r="D105" s="46"/>
      <c r="E105" s="39" t="s">
        <v>2836</v>
      </c>
      <c r="F105" s="46"/>
      <c r="G105" s="46"/>
      <c r="H105" s="46"/>
      <c r="I105" s="46"/>
      <c r="J105" s="48"/>
    </row>
    <row r="106">
      <c r="A106" s="37" t="s">
        <v>240</v>
      </c>
      <c r="B106" s="37">
        <v>24</v>
      </c>
      <c r="C106" s="38" t="s">
        <v>1836</v>
      </c>
      <c r="D106" s="37" t="s">
        <v>245</v>
      </c>
      <c r="E106" s="39" t="s">
        <v>1837</v>
      </c>
      <c r="F106" s="40" t="s">
        <v>339</v>
      </c>
      <c r="G106" s="41">
        <v>0.26000000000000001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3476</v>
      </c>
      <c r="F108" s="46"/>
      <c r="G108" s="46"/>
      <c r="H108" s="46"/>
      <c r="I108" s="46"/>
      <c r="J108" s="48"/>
    </row>
    <row r="109" ht="105">
      <c r="A109" s="37" t="s">
        <v>248</v>
      </c>
      <c r="B109" s="45"/>
      <c r="C109" s="46"/>
      <c r="D109" s="46"/>
      <c r="E109" s="39" t="s">
        <v>1839</v>
      </c>
      <c r="F109" s="46"/>
      <c r="G109" s="46"/>
      <c r="H109" s="46"/>
      <c r="I109" s="46"/>
      <c r="J109" s="48"/>
    </row>
    <row r="110">
      <c r="A110" s="37" t="s">
        <v>240</v>
      </c>
      <c r="B110" s="37">
        <v>25</v>
      </c>
      <c r="C110" s="38" t="s">
        <v>2124</v>
      </c>
      <c r="D110" s="37" t="s">
        <v>245</v>
      </c>
      <c r="E110" s="39" t="s">
        <v>2125</v>
      </c>
      <c r="F110" s="40" t="s">
        <v>339</v>
      </c>
      <c r="G110" s="41">
        <v>5.1980000000000004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75">
      <c r="A112" s="37" t="s">
        <v>246</v>
      </c>
      <c r="B112" s="45"/>
      <c r="C112" s="46"/>
      <c r="D112" s="46"/>
      <c r="E112" s="49" t="s">
        <v>3477</v>
      </c>
      <c r="F112" s="46"/>
      <c r="G112" s="46"/>
      <c r="H112" s="46"/>
      <c r="I112" s="46"/>
      <c r="J112" s="48"/>
    </row>
    <row r="113" ht="150">
      <c r="A113" s="37" t="s">
        <v>248</v>
      </c>
      <c r="B113" s="45"/>
      <c r="C113" s="46"/>
      <c r="D113" s="46"/>
      <c r="E113" s="39" t="s">
        <v>2127</v>
      </c>
      <c r="F113" s="46"/>
      <c r="G113" s="46"/>
      <c r="H113" s="46"/>
      <c r="I113" s="46"/>
      <c r="J113" s="48"/>
    </row>
    <row r="114">
      <c r="A114" s="37" t="s">
        <v>240</v>
      </c>
      <c r="B114" s="37">
        <v>26</v>
      </c>
      <c r="C114" s="38" t="s">
        <v>3478</v>
      </c>
      <c r="D114" s="37" t="s">
        <v>245</v>
      </c>
      <c r="E114" s="39" t="s">
        <v>3479</v>
      </c>
      <c r="F114" s="40" t="s">
        <v>339</v>
      </c>
      <c r="G114" s="41">
        <v>4.8300000000000001</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75">
      <c r="A116" s="37" t="s">
        <v>246</v>
      </c>
      <c r="B116" s="45"/>
      <c r="C116" s="46"/>
      <c r="D116" s="46"/>
      <c r="E116" s="49" t="s">
        <v>3480</v>
      </c>
      <c r="F116" s="46"/>
      <c r="G116" s="46"/>
      <c r="H116" s="46"/>
      <c r="I116" s="46"/>
      <c r="J116" s="48"/>
    </row>
    <row r="117" ht="165">
      <c r="A117" s="37" t="s">
        <v>248</v>
      </c>
      <c r="B117" s="45"/>
      <c r="C117" s="46"/>
      <c r="D117" s="46"/>
      <c r="E117" s="39" t="s">
        <v>3481</v>
      </c>
      <c r="F117" s="46"/>
      <c r="G117" s="46"/>
      <c r="H117" s="46"/>
      <c r="I117" s="46"/>
      <c r="J117" s="48"/>
    </row>
    <row r="118">
      <c r="A118" s="31" t="s">
        <v>237</v>
      </c>
      <c r="B118" s="32"/>
      <c r="C118" s="33" t="s">
        <v>1203</v>
      </c>
      <c r="D118" s="34"/>
      <c r="E118" s="31" t="s">
        <v>2866</v>
      </c>
      <c r="F118" s="34"/>
      <c r="G118" s="34"/>
      <c r="H118" s="34"/>
      <c r="I118" s="35">
        <f>SUMIFS(I119:I146,A119:A146,"P")</f>
        <v>0</v>
      </c>
      <c r="J118" s="36"/>
    </row>
    <row r="119" ht="30">
      <c r="A119" s="37" t="s">
        <v>240</v>
      </c>
      <c r="B119" s="37">
        <v>27</v>
      </c>
      <c r="C119" s="38" t="s">
        <v>2871</v>
      </c>
      <c r="D119" s="37" t="s">
        <v>245</v>
      </c>
      <c r="E119" s="39" t="s">
        <v>2872</v>
      </c>
      <c r="F119" s="40" t="s">
        <v>415</v>
      </c>
      <c r="G119" s="41">
        <v>100.684</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105">
      <c r="A121" s="37" t="s">
        <v>246</v>
      </c>
      <c r="B121" s="45"/>
      <c r="C121" s="46"/>
      <c r="D121" s="46"/>
      <c r="E121" s="49" t="s">
        <v>3482</v>
      </c>
      <c r="F121" s="46"/>
      <c r="G121" s="46"/>
      <c r="H121" s="46"/>
      <c r="I121" s="46"/>
      <c r="J121" s="48"/>
    </row>
    <row r="122" ht="120">
      <c r="A122" s="37" t="s">
        <v>248</v>
      </c>
      <c r="B122" s="45"/>
      <c r="C122" s="46"/>
      <c r="D122" s="46"/>
      <c r="E122" s="39" t="s">
        <v>2870</v>
      </c>
      <c r="F122" s="46"/>
      <c r="G122" s="46"/>
      <c r="H122" s="46"/>
      <c r="I122" s="46"/>
      <c r="J122" s="48"/>
    </row>
    <row r="123">
      <c r="A123" s="37" t="s">
        <v>240</v>
      </c>
      <c r="B123" s="37">
        <v>28</v>
      </c>
      <c r="C123" s="38" t="s">
        <v>3483</v>
      </c>
      <c r="D123" s="37" t="s">
        <v>245</v>
      </c>
      <c r="E123" s="39" t="s">
        <v>3484</v>
      </c>
      <c r="F123" s="40" t="s">
        <v>415</v>
      </c>
      <c r="G123" s="41">
        <v>0.10000000000000001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3485</v>
      </c>
      <c r="F125" s="46"/>
      <c r="G125" s="46"/>
      <c r="H125" s="46"/>
      <c r="I125" s="46"/>
      <c r="J125" s="48"/>
    </row>
    <row r="126" ht="120">
      <c r="A126" s="37" t="s">
        <v>248</v>
      </c>
      <c r="B126" s="45"/>
      <c r="C126" s="46"/>
      <c r="D126" s="46"/>
      <c r="E126" s="39" t="s">
        <v>2870</v>
      </c>
      <c r="F126" s="46"/>
      <c r="G126" s="46"/>
      <c r="H126" s="46"/>
      <c r="I126" s="46"/>
      <c r="J126" s="48"/>
    </row>
    <row r="127">
      <c r="A127" s="37" t="s">
        <v>240</v>
      </c>
      <c r="B127" s="37">
        <v>29</v>
      </c>
      <c r="C127" s="38" t="s">
        <v>3486</v>
      </c>
      <c r="D127" s="37" t="s">
        <v>245</v>
      </c>
      <c r="E127" s="39" t="s">
        <v>3487</v>
      </c>
      <c r="F127" s="40" t="s">
        <v>415</v>
      </c>
      <c r="G127" s="41">
        <v>1.05</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3488</v>
      </c>
      <c r="F129" s="46"/>
      <c r="G129" s="46"/>
      <c r="H129" s="46"/>
      <c r="I129" s="46"/>
      <c r="J129" s="48"/>
    </row>
    <row r="130" ht="120">
      <c r="A130" s="37" t="s">
        <v>248</v>
      </c>
      <c r="B130" s="45"/>
      <c r="C130" s="46"/>
      <c r="D130" s="46"/>
      <c r="E130" s="39" t="s">
        <v>2870</v>
      </c>
      <c r="F130" s="46"/>
      <c r="G130" s="46"/>
      <c r="H130" s="46"/>
      <c r="I130" s="46"/>
      <c r="J130" s="48"/>
    </row>
    <row r="131">
      <c r="A131" s="37" t="s">
        <v>240</v>
      </c>
      <c r="B131" s="37">
        <v>30</v>
      </c>
      <c r="C131" s="38" t="s">
        <v>2883</v>
      </c>
      <c r="D131" s="37" t="s">
        <v>245</v>
      </c>
      <c r="E131" s="39" t="s">
        <v>2884</v>
      </c>
      <c r="F131" s="40" t="s">
        <v>415</v>
      </c>
      <c r="G131" s="41">
        <v>101.834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45">
      <c r="A133" s="37" t="s">
        <v>246</v>
      </c>
      <c r="B133" s="45"/>
      <c r="C133" s="46"/>
      <c r="D133" s="46"/>
      <c r="E133" s="49" t="s">
        <v>3489</v>
      </c>
      <c r="F133" s="46"/>
      <c r="G133" s="46"/>
      <c r="H133" s="46"/>
      <c r="I133" s="46"/>
      <c r="J133" s="48"/>
    </row>
    <row r="134" ht="120">
      <c r="A134" s="37" t="s">
        <v>248</v>
      </c>
      <c r="B134" s="45"/>
      <c r="C134" s="46"/>
      <c r="D134" s="46"/>
      <c r="E134" s="39" t="s">
        <v>2870</v>
      </c>
      <c r="F134" s="46"/>
      <c r="G134" s="46"/>
      <c r="H134" s="46"/>
      <c r="I134" s="46"/>
      <c r="J134" s="48"/>
    </row>
    <row r="135">
      <c r="A135" s="37" t="s">
        <v>240</v>
      </c>
      <c r="B135" s="37">
        <v>31</v>
      </c>
      <c r="C135" s="38" t="s">
        <v>2886</v>
      </c>
      <c r="D135" s="37" t="s">
        <v>245</v>
      </c>
      <c r="E135" s="39" t="s">
        <v>2887</v>
      </c>
      <c r="F135" s="40" t="s">
        <v>415</v>
      </c>
      <c r="G135" s="41">
        <v>101.834</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45">
      <c r="A137" s="37" t="s">
        <v>246</v>
      </c>
      <c r="B137" s="45"/>
      <c r="C137" s="46"/>
      <c r="D137" s="46"/>
      <c r="E137" s="49" t="s">
        <v>3489</v>
      </c>
      <c r="F137" s="46"/>
      <c r="G137" s="46"/>
      <c r="H137" s="46"/>
      <c r="I137" s="46"/>
      <c r="J137" s="48"/>
    </row>
    <row r="138" ht="120">
      <c r="A138" s="37" t="s">
        <v>248</v>
      </c>
      <c r="B138" s="45"/>
      <c r="C138" s="46"/>
      <c r="D138" s="46"/>
      <c r="E138" s="39" t="s">
        <v>2870</v>
      </c>
      <c r="F138" s="46"/>
      <c r="G138" s="46"/>
      <c r="H138" s="46"/>
      <c r="I138" s="46"/>
      <c r="J138" s="48"/>
    </row>
    <row r="139">
      <c r="A139" s="37" t="s">
        <v>240</v>
      </c>
      <c r="B139" s="37">
        <v>32</v>
      </c>
      <c r="C139" s="38" t="s">
        <v>3490</v>
      </c>
      <c r="D139" s="37" t="s">
        <v>245</v>
      </c>
      <c r="E139" s="39" t="s">
        <v>3491</v>
      </c>
      <c r="F139" s="40" t="s">
        <v>1326</v>
      </c>
      <c r="G139" s="41">
        <v>6.0800000000000001</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30">
      <c r="A141" s="37" t="s">
        <v>246</v>
      </c>
      <c r="B141" s="45"/>
      <c r="C141" s="46"/>
      <c r="D141" s="46"/>
      <c r="E141" s="49" t="s">
        <v>3492</v>
      </c>
      <c r="F141" s="46"/>
      <c r="G141" s="46"/>
      <c r="H141" s="46"/>
      <c r="I141" s="46"/>
      <c r="J141" s="48"/>
    </row>
    <row r="142" ht="120">
      <c r="A142" s="37" t="s">
        <v>248</v>
      </c>
      <c r="B142" s="45"/>
      <c r="C142" s="46"/>
      <c r="D142" s="46"/>
      <c r="E142" s="39" t="s">
        <v>2897</v>
      </c>
      <c r="F142" s="46"/>
      <c r="G142" s="46"/>
      <c r="H142" s="46"/>
      <c r="I142" s="46"/>
      <c r="J142" s="48"/>
    </row>
    <row r="143">
      <c r="A143" s="37" t="s">
        <v>240</v>
      </c>
      <c r="B143" s="37">
        <v>33</v>
      </c>
      <c r="C143" s="38" t="s">
        <v>3493</v>
      </c>
      <c r="D143" s="37" t="s">
        <v>245</v>
      </c>
      <c r="E143" s="39" t="s">
        <v>3494</v>
      </c>
      <c r="F143" s="40" t="s">
        <v>415</v>
      </c>
      <c r="G143" s="41">
        <v>87.829999999999998</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90">
      <c r="A145" s="37" t="s">
        <v>246</v>
      </c>
      <c r="B145" s="45"/>
      <c r="C145" s="46"/>
      <c r="D145" s="46"/>
      <c r="E145" s="49" t="s">
        <v>3495</v>
      </c>
      <c r="F145" s="46"/>
      <c r="G145" s="46"/>
      <c r="H145" s="46"/>
      <c r="I145" s="46"/>
      <c r="J145" s="48"/>
    </row>
    <row r="146" ht="135">
      <c r="A146" s="37" t="s">
        <v>248</v>
      </c>
      <c r="B146" s="45"/>
      <c r="C146" s="46"/>
      <c r="D146" s="46"/>
      <c r="E146" s="39" t="s">
        <v>2901</v>
      </c>
      <c r="F146" s="46"/>
      <c r="G146" s="46"/>
      <c r="H146" s="46"/>
      <c r="I146" s="46"/>
      <c r="J146" s="48"/>
    </row>
    <row r="147">
      <c r="A147" s="31" t="s">
        <v>237</v>
      </c>
      <c r="B147" s="32"/>
      <c r="C147" s="33" t="s">
        <v>644</v>
      </c>
      <c r="D147" s="34"/>
      <c r="E147" s="31" t="s">
        <v>645</v>
      </c>
      <c r="F147" s="34"/>
      <c r="G147" s="34"/>
      <c r="H147" s="34"/>
      <c r="I147" s="35">
        <f>SUMIFS(I148:I151,A148:A151,"P")</f>
        <v>0</v>
      </c>
      <c r="J147" s="36"/>
    </row>
    <row r="148">
      <c r="A148" s="37" t="s">
        <v>240</v>
      </c>
      <c r="B148" s="37">
        <v>34</v>
      </c>
      <c r="C148" s="38" t="s">
        <v>2921</v>
      </c>
      <c r="D148" s="37" t="s">
        <v>245</v>
      </c>
      <c r="E148" s="39" t="s">
        <v>2922</v>
      </c>
      <c r="F148" s="40" t="s">
        <v>415</v>
      </c>
      <c r="G148" s="41">
        <v>165.774</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ht="105">
      <c r="A150" s="37" t="s">
        <v>246</v>
      </c>
      <c r="B150" s="45"/>
      <c r="C150" s="46"/>
      <c r="D150" s="46"/>
      <c r="E150" s="49" t="s">
        <v>3496</v>
      </c>
      <c r="F150" s="46"/>
      <c r="G150" s="46"/>
      <c r="H150" s="46"/>
      <c r="I150" s="46"/>
      <c r="J150" s="48"/>
    </row>
    <row r="151" ht="120">
      <c r="A151" s="37" t="s">
        <v>248</v>
      </c>
      <c r="B151" s="45"/>
      <c r="C151" s="46"/>
      <c r="D151" s="46"/>
      <c r="E151" s="39" t="s">
        <v>2923</v>
      </c>
      <c r="F151" s="46"/>
      <c r="G151" s="46"/>
      <c r="H151" s="46"/>
      <c r="I151" s="46"/>
      <c r="J151" s="48"/>
    </row>
    <row r="152">
      <c r="A152" s="31" t="s">
        <v>237</v>
      </c>
      <c r="B152" s="32"/>
      <c r="C152" s="33" t="s">
        <v>1213</v>
      </c>
      <c r="D152" s="34"/>
      <c r="E152" s="31" t="s">
        <v>2355</v>
      </c>
      <c r="F152" s="34"/>
      <c r="G152" s="34"/>
      <c r="H152" s="34"/>
      <c r="I152" s="35">
        <f>SUMIFS(I153:I196,A153:A196,"P")</f>
        <v>0</v>
      </c>
      <c r="J152" s="36"/>
    </row>
    <row r="153" ht="30">
      <c r="A153" s="37" t="s">
        <v>240</v>
      </c>
      <c r="B153" s="37">
        <v>35</v>
      </c>
      <c r="C153" s="38" t="s">
        <v>2734</v>
      </c>
      <c r="D153" s="37" t="s">
        <v>245</v>
      </c>
      <c r="E153" s="39" t="s">
        <v>2735</v>
      </c>
      <c r="F153" s="40" t="s">
        <v>1326</v>
      </c>
      <c r="G153" s="41">
        <v>37</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3497</v>
      </c>
      <c r="F155" s="46"/>
      <c r="G155" s="46"/>
      <c r="H155" s="46"/>
      <c r="I155" s="46"/>
      <c r="J155" s="48"/>
    </row>
    <row r="156" ht="90">
      <c r="A156" s="37" t="s">
        <v>248</v>
      </c>
      <c r="B156" s="45"/>
      <c r="C156" s="46"/>
      <c r="D156" s="46"/>
      <c r="E156" s="39" t="s">
        <v>2149</v>
      </c>
      <c r="F156" s="46"/>
      <c r="G156" s="46"/>
      <c r="H156" s="46"/>
      <c r="I156" s="46"/>
      <c r="J156" s="48"/>
    </row>
    <row r="157">
      <c r="A157" s="37" t="s">
        <v>240</v>
      </c>
      <c r="B157" s="37">
        <v>36</v>
      </c>
      <c r="C157" s="38" t="s">
        <v>3498</v>
      </c>
      <c r="D157" s="37" t="s">
        <v>245</v>
      </c>
      <c r="E157" s="39" t="s">
        <v>3499</v>
      </c>
      <c r="F157" s="40" t="s">
        <v>1326</v>
      </c>
      <c r="G157" s="41">
        <v>14.4</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3500</v>
      </c>
      <c r="F159" s="46"/>
      <c r="G159" s="46"/>
      <c r="H159" s="46"/>
      <c r="I159" s="46"/>
      <c r="J159" s="48"/>
    </row>
    <row r="160" ht="75">
      <c r="A160" s="37" t="s">
        <v>248</v>
      </c>
      <c r="B160" s="45"/>
      <c r="C160" s="46"/>
      <c r="D160" s="46"/>
      <c r="E160" s="39" t="s">
        <v>3501</v>
      </c>
      <c r="F160" s="46"/>
      <c r="G160" s="46"/>
      <c r="H160" s="46"/>
      <c r="I160" s="46"/>
      <c r="J160" s="48"/>
    </row>
    <row r="161" ht="30">
      <c r="A161" s="37" t="s">
        <v>240</v>
      </c>
      <c r="B161" s="37">
        <v>37</v>
      </c>
      <c r="C161" s="38" t="s">
        <v>3502</v>
      </c>
      <c r="D161" s="37" t="s">
        <v>245</v>
      </c>
      <c r="E161" s="39" t="s">
        <v>3503</v>
      </c>
      <c r="F161" s="40" t="s">
        <v>1326</v>
      </c>
      <c r="G161" s="41">
        <v>15</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45">
      <c r="A163" s="37" t="s">
        <v>246</v>
      </c>
      <c r="B163" s="45"/>
      <c r="C163" s="46"/>
      <c r="D163" s="46"/>
      <c r="E163" s="49" t="s">
        <v>3504</v>
      </c>
      <c r="F163" s="46"/>
      <c r="G163" s="46"/>
      <c r="H163" s="46"/>
      <c r="I163" s="46"/>
      <c r="J163" s="48"/>
    </row>
    <row r="164" ht="90">
      <c r="A164" s="37" t="s">
        <v>248</v>
      </c>
      <c r="B164" s="45"/>
      <c r="C164" s="46"/>
      <c r="D164" s="46"/>
      <c r="E164" s="39" t="s">
        <v>3265</v>
      </c>
      <c r="F164" s="46"/>
      <c r="G164" s="46"/>
      <c r="H164" s="46"/>
      <c r="I164" s="46"/>
      <c r="J164" s="48"/>
    </row>
    <row r="165" ht="30">
      <c r="A165" s="37" t="s">
        <v>240</v>
      </c>
      <c r="B165" s="37">
        <v>38</v>
      </c>
      <c r="C165" s="38" t="s">
        <v>3259</v>
      </c>
      <c r="D165" s="37" t="s">
        <v>245</v>
      </c>
      <c r="E165" s="39" t="s">
        <v>3260</v>
      </c>
      <c r="F165" s="40" t="s">
        <v>1326</v>
      </c>
      <c r="G165" s="41">
        <v>14.4</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3500</v>
      </c>
      <c r="F167" s="46"/>
      <c r="G167" s="46"/>
      <c r="H167" s="46"/>
      <c r="I167" s="46"/>
      <c r="J167" s="48"/>
    </row>
    <row r="168" ht="90">
      <c r="A168" s="37" t="s">
        <v>248</v>
      </c>
      <c r="B168" s="45"/>
      <c r="C168" s="46"/>
      <c r="D168" s="46"/>
      <c r="E168" s="39" t="s">
        <v>3262</v>
      </c>
      <c r="F168" s="46"/>
      <c r="G168" s="46"/>
      <c r="H168" s="46"/>
      <c r="I168" s="46"/>
      <c r="J168" s="48"/>
    </row>
    <row r="169">
      <c r="A169" s="37" t="s">
        <v>240</v>
      </c>
      <c r="B169" s="37">
        <v>39</v>
      </c>
      <c r="C169" s="38" t="s">
        <v>3263</v>
      </c>
      <c r="D169" s="37" t="s">
        <v>245</v>
      </c>
      <c r="E169" s="39" t="s">
        <v>3264</v>
      </c>
      <c r="F169" s="40" t="s">
        <v>1326</v>
      </c>
      <c r="G169" s="41">
        <v>14.4</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45">
      <c r="A171" s="37" t="s">
        <v>246</v>
      </c>
      <c r="B171" s="45"/>
      <c r="C171" s="46"/>
      <c r="D171" s="46"/>
      <c r="E171" s="49" t="s">
        <v>3500</v>
      </c>
      <c r="F171" s="46"/>
      <c r="G171" s="46"/>
      <c r="H171" s="46"/>
      <c r="I171" s="46"/>
      <c r="J171" s="48"/>
    </row>
    <row r="172" ht="90">
      <c r="A172" s="37" t="s">
        <v>248</v>
      </c>
      <c r="B172" s="45"/>
      <c r="C172" s="46"/>
      <c r="D172" s="46"/>
      <c r="E172" s="39" t="s">
        <v>3265</v>
      </c>
      <c r="F172" s="46"/>
      <c r="G172" s="46"/>
      <c r="H172" s="46"/>
      <c r="I172" s="46"/>
      <c r="J172" s="48"/>
    </row>
    <row r="173" ht="30">
      <c r="A173" s="37" t="s">
        <v>240</v>
      </c>
      <c r="B173" s="37">
        <v>40</v>
      </c>
      <c r="C173" s="38" t="s">
        <v>2751</v>
      </c>
      <c r="D173" s="37" t="s">
        <v>245</v>
      </c>
      <c r="E173" s="39" t="s">
        <v>2752</v>
      </c>
      <c r="F173" s="40" t="s">
        <v>1326</v>
      </c>
      <c r="G173" s="41">
        <v>15</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30">
      <c r="A175" s="37" t="s">
        <v>246</v>
      </c>
      <c r="B175" s="45"/>
      <c r="C175" s="46"/>
      <c r="D175" s="46"/>
      <c r="E175" s="49" t="s">
        <v>3505</v>
      </c>
      <c r="F175" s="46"/>
      <c r="G175" s="46"/>
      <c r="H175" s="46"/>
      <c r="I175" s="46"/>
      <c r="J175" s="48"/>
    </row>
    <row r="176" ht="165">
      <c r="A176" s="37" t="s">
        <v>248</v>
      </c>
      <c r="B176" s="45"/>
      <c r="C176" s="46"/>
      <c r="D176" s="46"/>
      <c r="E176" s="39" t="s">
        <v>2153</v>
      </c>
      <c r="F176" s="46"/>
      <c r="G176" s="46"/>
      <c r="H176" s="46"/>
      <c r="I176" s="46"/>
      <c r="J176" s="48"/>
    </row>
    <row r="177">
      <c r="A177" s="37" t="s">
        <v>240</v>
      </c>
      <c r="B177" s="37">
        <v>41</v>
      </c>
      <c r="C177" s="38" t="s">
        <v>3506</v>
      </c>
      <c r="D177" s="37" t="s">
        <v>245</v>
      </c>
      <c r="E177" s="39" t="s">
        <v>3507</v>
      </c>
      <c r="F177" s="40" t="s">
        <v>415</v>
      </c>
      <c r="G177" s="41">
        <v>87.829999999999998</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3508</v>
      </c>
      <c r="F179" s="46"/>
      <c r="G179" s="46"/>
      <c r="H179" s="46"/>
      <c r="I179" s="46"/>
      <c r="J179" s="48"/>
    </row>
    <row r="180" ht="75">
      <c r="A180" s="37" t="s">
        <v>248</v>
      </c>
      <c r="B180" s="45"/>
      <c r="C180" s="46"/>
      <c r="D180" s="46"/>
      <c r="E180" s="39" t="s">
        <v>2938</v>
      </c>
      <c r="F180" s="46"/>
      <c r="G180" s="46"/>
      <c r="H180" s="46"/>
      <c r="I180" s="46"/>
      <c r="J180" s="48"/>
    </row>
    <row r="181">
      <c r="A181" s="37" t="s">
        <v>240</v>
      </c>
      <c r="B181" s="37">
        <v>42</v>
      </c>
      <c r="C181" s="38" t="s">
        <v>2936</v>
      </c>
      <c r="D181" s="37" t="s">
        <v>245</v>
      </c>
      <c r="E181" s="39" t="s">
        <v>2937</v>
      </c>
      <c r="F181" s="40" t="s">
        <v>415</v>
      </c>
      <c r="G181" s="41">
        <v>165.774</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105">
      <c r="A183" s="37" t="s">
        <v>246</v>
      </c>
      <c r="B183" s="45"/>
      <c r="C183" s="46"/>
      <c r="D183" s="46"/>
      <c r="E183" s="49" t="s">
        <v>3509</v>
      </c>
      <c r="F183" s="46"/>
      <c r="G183" s="46"/>
      <c r="H183" s="46"/>
      <c r="I183" s="46"/>
      <c r="J183" s="48"/>
    </row>
    <row r="184" ht="75">
      <c r="A184" s="37" t="s">
        <v>248</v>
      </c>
      <c r="B184" s="45"/>
      <c r="C184" s="46"/>
      <c r="D184" s="46"/>
      <c r="E184" s="39" t="s">
        <v>2938</v>
      </c>
      <c r="F184" s="46"/>
      <c r="G184" s="46"/>
      <c r="H184" s="46"/>
      <c r="I184" s="46"/>
      <c r="J184" s="48"/>
    </row>
    <row r="185">
      <c r="A185" s="37" t="s">
        <v>240</v>
      </c>
      <c r="B185" s="37">
        <v>43</v>
      </c>
      <c r="C185" s="38" t="s">
        <v>3510</v>
      </c>
      <c r="D185" s="37" t="s">
        <v>245</v>
      </c>
      <c r="E185" s="39" t="s">
        <v>3511</v>
      </c>
      <c r="F185" s="40" t="s">
        <v>339</v>
      </c>
      <c r="G185" s="41">
        <v>0.45000000000000001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30">
      <c r="A187" s="37" t="s">
        <v>246</v>
      </c>
      <c r="B187" s="45"/>
      <c r="C187" s="46"/>
      <c r="D187" s="46"/>
      <c r="E187" s="49" t="s">
        <v>3512</v>
      </c>
      <c r="F187" s="46"/>
      <c r="G187" s="46"/>
      <c r="H187" s="46"/>
      <c r="I187" s="46"/>
      <c r="J187" s="48"/>
    </row>
    <row r="188" ht="150">
      <c r="A188" s="37" t="s">
        <v>248</v>
      </c>
      <c r="B188" s="45"/>
      <c r="C188" s="46"/>
      <c r="D188" s="46"/>
      <c r="E188" s="39" t="s">
        <v>2763</v>
      </c>
      <c r="F188" s="46"/>
      <c r="G188" s="46"/>
      <c r="H188" s="46"/>
      <c r="I188" s="46"/>
      <c r="J188" s="48"/>
    </row>
    <row r="189">
      <c r="A189" s="37" t="s">
        <v>240</v>
      </c>
      <c r="B189" s="37">
        <v>44</v>
      </c>
      <c r="C189" s="38" t="s">
        <v>3513</v>
      </c>
      <c r="D189" s="37" t="s">
        <v>245</v>
      </c>
      <c r="E189" s="39" t="s">
        <v>3514</v>
      </c>
      <c r="F189" s="40" t="s">
        <v>339</v>
      </c>
      <c r="G189" s="41">
        <v>2.25</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ht="30">
      <c r="A191" s="37" t="s">
        <v>246</v>
      </c>
      <c r="B191" s="45"/>
      <c r="C191" s="46"/>
      <c r="D191" s="46"/>
      <c r="E191" s="49" t="s">
        <v>3515</v>
      </c>
      <c r="F191" s="46"/>
      <c r="G191" s="46"/>
      <c r="H191" s="46"/>
      <c r="I191" s="46"/>
      <c r="J191" s="48"/>
    </row>
    <row r="192" ht="150">
      <c r="A192" s="37" t="s">
        <v>248</v>
      </c>
      <c r="B192" s="45"/>
      <c r="C192" s="46"/>
      <c r="D192" s="46"/>
      <c r="E192" s="39" t="s">
        <v>2763</v>
      </c>
      <c r="F192" s="46"/>
      <c r="G192" s="46"/>
      <c r="H192" s="46"/>
      <c r="I192" s="46"/>
      <c r="J192" s="48"/>
    </row>
    <row r="193">
      <c r="A193" s="37" t="s">
        <v>240</v>
      </c>
      <c r="B193" s="37">
        <v>45</v>
      </c>
      <c r="C193" s="38" t="s">
        <v>2959</v>
      </c>
      <c r="D193" s="37" t="s">
        <v>245</v>
      </c>
      <c r="E193" s="39" t="s">
        <v>2960</v>
      </c>
      <c r="F193" s="40" t="s">
        <v>339</v>
      </c>
      <c r="G193" s="41">
        <v>2.1960000000000002</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ht="45">
      <c r="A195" s="37" t="s">
        <v>246</v>
      </c>
      <c r="B195" s="45"/>
      <c r="C195" s="46"/>
      <c r="D195" s="46"/>
      <c r="E195" s="49" t="s">
        <v>3516</v>
      </c>
      <c r="F195" s="46"/>
      <c r="G195" s="46"/>
      <c r="H195" s="46"/>
      <c r="I195" s="46"/>
      <c r="J195" s="48"/>
    </row>
    <row r="196" ht="150">
      <c r="A196" s="37" t="s">
        <v>248</v>
      </c>
      <c r="B196" s="50"/>
      <c r="C196" s="51"/>
      <c r="D196" s="51"/>
      <c r="E196" s="39" t="s">
        <v>1553</v>
      </c>
      <c r="F196" s="51"/>
      <c r="G196" s="51"/>
      <c r="H196" s="51"/>
      <c r="I196" s="51"/>
      <c r="J196" s="52"/>
    </row>
  </sheetData>
  <sheetProtection sheet="1" objects="1" scenarios="1" spinCount="100000" saltValue="JpgU51e5kcpsuF8joBx7HrZ4d8KK58uM5awb/nDsOFgrk8oZJV/bqw0v2e3wgkfZ/iba3M1RbqX9NzMWgzbEQw==" hashValue="TQp+9Q5PrzifvBlDV4TFi9x+S7zswjK3haCW5Uy1Ah9HHgCXqrtq6qN9fwkUfUV+MqclJWhWQRfMJ5qbJH7ep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3517</v>
      </c>
      <c r="I3" s="25">
        <f>SUMIFS(I9:I160,A9:A160,"SD")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3517</v>
      </c>
      <c r="D5" s="22"/>
      <c r="E5" s="23" t="s">
        <v>100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936</v>
      </c>
      <c r="D10" s="37" t="s">
        <v>937</v>
      </c>
      <c r="E10" s="39" t="s">
        <v>938</v>
      </c>
      <c r="F10" s="40" t="s">
        <v>939</v>
      </c>
      <c r="G10" s="41">
        <v>205.63200000000001</v>
      </c>
      <c r="H10" s="42">
        <v>0</v>
      </c>
      <c r="I10" s="43">
        <f>ROUND(G10*H10,P4)</f>
        <v>0</v>
      </c>
      <c r="J10" s="37"/>
      <c r="O10" s="44">
        <f>I10*0.21</f>
        <v>0</v>
      </c>
      <c r="P10">
        <v>3</v>
      </c>
    </row>
    <row r="11" ht="30">
      <c r="A11" s="37" t="s">
        <v>244</v>
      </c>
      <c r="B11" s="45"/>
      <c r="C11" s="46"/>
      <c r="D11" s="46"/>
      <c r="E11" s="39" t="s">
        <v>940</v>
      </c>
      <c r="F11" s="46"/>
      <c r="G11" s="46"/>
      <c r="H11" s="46"/>
      <c r="I11" s="46"/>
      <c r="J11" s="48"/>
    </row>
    <row r="12" ht="75">
      <c r="A12" s="37" t="s">
        <v>246</v>
      </c>
      <c r="B12" s="45"/>
      <c r="C12" s="46"/>
      <c r="D12" s="46"/>
      <c r="E12" s="49" t="s">
        <v>3518</v>
      </c>
      <c r="F12" s="46"/>
      <c r="G12" s="46"/>
      <c r="H12" s="46"/>
      <c r="I12" s="46"/>
      <c r="J12" s="48"/>
    </row>
    <row r="13" ht="225">
      <c r="A13" s="37" t="s">
        <v>248</v>
      </c>
      <c r="B13" s="45"/>
      <c r="C13" s="46"/>
      <c r="D13" s="46"/>
      <c r="E13" s="39" t="s">
        <v>941</v>
      </c>
      <c r="F13" s="46"/>
      <c r="G13" s="46"/>
      <c r="H13" s="46"/>
      <c r="I13" s="46"/>
      <c r="J13" s="48"/>
    </row>
    <row r="14" ht="45">
      <c r="A14" s="37" t="s">
        <v>240</v>
      </c>
      <c r="B14" s="37">
        <v>2</v>
      </c>
      <c r="C14" s="38" t="s">
        <v>1377</v>
      </c>
      <c r="D14" s="37" t="s">
        <v>1378</v>
      </c>
      <c r="E14" s="39" t="s">
        <v>1379</v>
      </c>
      <c r="F14" s="40" t="s">
        <v>939</v>
      </c>
      <c r="G14" s="41">
        <v>129.505</v>
      </c>
      <c r="H14" s="42">
        <v>0</v>
      </c>
      <c r="I14" s="43">
        <f>ROUND(G14*H14,P4)</f>
        <v>0</v>
      </c>
      <c r="J14" s="37"/>
      <c r="O14" s="44">
        <f>I14*0.21</f>
        <v>0</v>
      </c>
      <c r="P14">
        <v>3</v>
      </c>
    </row>
    <row r="15" ht="30">
      <c r="A15" s="37" t="s">
        <v>244</v>
      </c>
      <c r="B15" s="45"/>
      <c r="C15" s="46"/>
      <c r="D15" s="46"/>
      <c r="E15" s="39" t="s">
        <v>940</v>
      </c>
      <c r="F15" s="46"/>
      <c r="G15" s="46"/>
      <c r="H15" s="46"/>
      <c r="I15" s="46"/>
      <c r="J15" s="48"/>
    </row>
    <row r="16" ht="60">
      <c r="A16" s="37" t="s">
        <v>246</v>
      </c>
      <c r="B16" s="45"/>
      <c r="C16" s="46"/>
      <c r="D16" s="46"/>
      <c r="E16" s="49" t="s">
        <v>3519</v>
      </c>
      <c r="F16" s="46"/>
      <c r="G16" s="46"/>
      <c r="H16" s="46"/>
      <c r="I16" s="46"/>
      <c r="J16" s="48"/>
    </row>
    <row r="17" ht="225">
      <c r="A17" s="37" t="s">
        <v>248</v>
      </c>
      <c r="B17" s="45"/>
      <c r="C17" s="46"/>
      <c r="D17" s="46"/>
      <c r="E17" s="39" t="s">
        <v>941</v>
      </c>
      <c r="F17" s="46"/>
      <c r="G17" s="46"/>
      <c r="H17" s="46"/>
      <c r="I17" s="46"/>
      <c r="J17" s="48"/>
    </row>
    <row r="18">
      <c r="A18" s="31" t="s">
        <v>237</v>
      </c>
      <c r="B18" s="32"/>
      <c r="C18" s="33" t="s">
        <v>238</v>
      </c>
      <c r="D18" s="34"/>
      <c r="E18" s="31" t="s">
        <v>336</v>
      </c>
      <c r="F18" s="34"/>
      <c r="G18" s="34"/>
      <c r="H18" s="34"/>
      <c r="I18" s="35">
        <f>SUMIFS(I19:I54,A19:A54,"P")</f>
        <v>0</v>
      </c>
      <c r="J18" s="36"/>
    </row>
    <row r="19">
      <c r="A19" s="37" t="s">
        <v>240</v>
      </c>
      <c r="B19" s="37">
        <v>3</v>
      </c>
      <c r="C19" s="38" t="s">
        <v>954</v>
      </c>
      <c r="D19" s="37" t="s">
        <v>245</v>
      </c>
      <c r="E19" s="39" t="s">
        <v>955</v>
      </c>
      <c r="F19" s="40" t="s">
        <v>415</v>
      </c>
      <c r="G19" s="41">
        <v>70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3520</v>
      </c>
      <c r="F21" s="46"/>
      <c r="G21" s="46"/>
      <c r="H21" s="46"/>
      <c r="I21" s="46"/>
      <c r="J21" s="48"/>
    </row>
    <row r="22" ht="90">
      <c r="A22" s="37" t="s">
        <v>248</v>
      </c>
      <c r="B22" s="45"/>
      <c r="C22" s="46"/>
      <c r="D22" s="46"/>
      <c r="E22" s="39" t="s">
        <v>957</v>
      </c>
      <c r="F22" s="46"/>
      <c r="G22" s="46"/>
      <c r="H22" s="46"/>
      <c r="I22" s="46"/>
      <c r="J22" s="48"/>
    </row>
    <row r="23">
      <c r="A23" s="37" t="s">
        <v>240</v>
      </c>
      <c r="B23" s="37">
        <v>4</v>
      </c>
      <c r="C23" s="38" t="s">
        <v>2977</v>
      </c>
      <c r="D23" s="37" t="s">
        <v>245</v>
      </c>
      <c r="E23" s="39" t="s">
        <v>2978</v>
      </c>
      <c r="F23" s="40" t="s">
        <v>339</v>
      </c>
      <c r="G23" s="41">
        <v>10.5</v>
      </c>
      <c r="H23" s="42">
        <v>0</v>
      </c>
      <c r="I23" s="43">
        <f>ROUND(G23*H23,P4)</f>
        <v>0</v>
      </c>
      <c r="J23" s="37"/>
      <c r="O23" s="44">
        <f>I23*0.21</f>
        <v>0</v>
      </c>
      <c r="P23">
        <v>3</v>
      </c>
    </row>
    <row r="24">
      <c r="A24" s="37" t="s">
        <v>244</v>
      </c>
      <c r="B24" s="45"/>
      <c r="C24" s="46"/>
      <c r="D24" s="46"/>
      <c r="E24" s="47" t="s">
        <v>245</v>
      </c>
      <c r="F24" s="46"/>
      <c r="G24" s="46"/>
      <c r="H24" s="46"/>
      <c r="I24" s="46"/>
      <c r="J24" s="48"/>
    </row>
    <row r="25" ht="60">
      <c r="A25" s="37" t="s">
        <v>246</v>
      </c>
      <c r="B25" s="45"/>
      <c r="C25" s="46"/>
      <c r="D25" s="46"/>
      <c r="E25" s="49" t="s">
        <v>3521</v>
      </c>
      <c r="F25" s="46"/>
      <c r="G25" s="46"/>
      <c r="H25" s="46"/>
      <c r="I25" s="46"/>
      <c r="J25" s="48"/>
    </row>
    <row r="26" ht="75">
      <c r="A26" s="37" t="s">
        <v>248</v>
      </c>
      <c r="B26" s="45"/>
      <c r="C26" s="46"/>
      <c r="D26" s="46"/>
      <c r="E26" s="39" t="s">
        <v>2626</v>
      </c>
      <c r="F26" s="46"/>
      <c r="G26" s="46"/>
      <c r="H26" s="46"/>
      <c r="I26" s="46"/>
      <c r="J26" s="48"/>
    </row>
    <row r="27">
      <c r="A27" s="37" t="s">
        <v>240</v>
      </c>
      <c r="B27" s="37">
        <v>5</v>
      </c>
      <c r="C27" s="38" t="s">
        <v>1321</v>
      </c>
      <c r="D27" s="37" t="s">
        <v>245</v>
      </c>
      <c r="E27" s="39" t="s">
        <v>1322</v>
      </c>
      <c r="F27" s="40" t="s">
        <v>339</v>
      </c>
      <c r="G27" s="41">
        <v>10.5</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3522</v>
      </c>
      <c r="F29" s="46"/>
      <c r="G29" s="46"/>
      <c r="H29" s="46"/>
      <c r="I29" s="46"/>
      <c r="J29" s="48"/>
    </row>
    <row r="30" ht="405">
      <c r="A30" s="37" t="s">
        <v>248</v>
      </c>
      <c r="B30" s="45"/>
      <c r="C30" s="46"/>
      <c r="D30" s="46"/>
      <c r="E30" s="39" t="s">
        <v>1325</v>
      </c>
      <c r="F30" s="46"/>
      <c r="G30" s="46"/>
      <c r="H30" s="46"/>
      <c r="I30" s="46"/>
      <c r="J30" s="48"/>
    </row>
    <row r="31">
      <c r="A31" s="37" t="s">
        <v>240</v>
      </c>
      <c r="B31" s="37">
        <v>6</v>
      </c>
      <c r="C31" s="38" t="s">
        <v>337</v>
      </c>
      <c r="D31" s="37" t="s">
        <v>245</v>
      </c>
      <c r="E31" s="39" t="s">
        <v>338</v>
      </c>
      <c r="F31" s="40" t="s">
        <v>339</v>
      </c>
      <c r="G31" s="41">
        <v>102.816</v>
      </c>
      <c r="H31" s="42">
        <v>0</v>
      </c>
      <c r="I31" s="43">
        <f>ROUND(G31*H31,P4)</f>
        <v>0</v>
      </c>
      <c r="J31" s="37"/>
      <c r="O31" s="44">
        <f>I31*0.21</f>
        <v>0</v>
      </c>
      <c r="P31">
        <v>3</v>
      </c>
    </row>
    <row r="32">
      <c r="A32" s="37" t="s">
        <v>244</v>
      </c>
      <c r="B32" s="45"/>
      <c r="C32" s="46"/>
      <c r="D32" s="46"/>
      <c r="E32" s="47" t="s">
        <v>245</v>
      </c>
      <c r="F32" s="46"/>
      <c r="G32" s="46"/>
      <c r="H32" s="46"/>
      <c r="I32" s="46"/>
      <c r="J32" s="48"/>
    </row>
    <row r="33" ht="120">
      <c r="A33" s="37" t="s">
        <v>246</v>
      </c>
      <c r="B33" s="45"/>
      <c r="C33" s="46"/>
      <c r="D33" s="46"/>
      <c r="E33" s="49" t="s">
        <v>3523</v>
      </c>
      <c r="F33" s="46"/>
      <c r="G33" s="46"/>
      <c r="H33" s="46"/>
      <c r="I33" s="46"/>
      <c r="J33" s="48"/>
    </row>
    <row r="34" ht="409.5">
      <c r="A34" s="37" t="s">
        <v>248</v>
      </c>
      <c r="B34" s="45"/>
      <c r="C34" s="46"/>
      <c r="D34" s="46"/>
      <c r="E34" s="39" t="s">
        <v>340</v>
      </c>
      <c r="F34" s="46"/>
      <c r="G34" s="46"/>
      <c r="H34" s="46"/>
      <c r="I34" s="46"/>
      <c r="J34" s="48"/>
    </row>
    <row r="35">
      <c r="A35" s="37" t="s">
        <v>240</v>
      </c>
      <c r="B35" s="37">
        <v>7</v>
      </c>
      <c r="C35" s="38" t="s">
        <v>667</v>
      </c>
      <c r="D35" s="37" t="s">
        <v>245</v>
      </c>
      <c r="E35" s="39" t="s">
        <v>668</v>
      </c>
      <c r="F35" s="40" t="s">
        <v>339</v>
      </c>
      <c r="G35" s="41">
        <v>102.816</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3524</v>
      </c>
      <c r="F37" s="46"/>
      <c r="G37" s="46"/>
      <c r="H37" s="46"/>
      <c r="I37" s="46"/>
      <c r="J37" s="48"/>
    </row>
    <row r="38" ht="270">
      <c r="A38" s="37" t="s">
        <v>248</v>
      </c>
      <c r="B38" s="45"/>
      <c r="C38" s="46"/>
      <c r="D38" s="46"/>
      <c r="E38" s="39" t="s">
        <v>671</v>
      </c>
      <c r="F38" s="46"/>
      <c r="G38" s="46"/>
      <c r="H38" s="46"/>
      <c r="I38" s="46"/>
      <c r="J38" s="48"/>
    </row>
    <row r="39">
      <c r="A39" s="37" t="s">
        <v>240</v>
      </c>
      <c r="B39" s="37">
        <v>8</v>
      </c>
      <c r="C39" s="38" t="s">
        <v>3402</v>
      </c>
      <c r="D39" s="37" t="s">
        <v>245</v>
      </c>
      <c r="E39" s="39" t="s">
        <v>3403</v>
      </c>
      <c r="F39" s="40" t="s">
        <v>339</v>
      </c>
      <c r="G39" s="41">
        <v>101.2</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3525</v>
      </c>
      <c r="F41" s="46"/>
      <c r="G41" s="46"/>
      <c r="H41" s="46"/>
      <c r="I41" s="46"/>
      <c r="J41" s="48"/>
    </row>
    <row r="42" ht="330">
      <c r="A42" s="37" t="s">
        <v>248</v>
      </c>
      <c r="B42" s="45"/>
      <c r="C42" s="46"/>
      <c r="D42" s="46"/>
      <c r="E42" s="39" t="s">
        <v>3405</v>
      </c>
      <c r="F42" s="46"/>
      <c r="G42" s="46"/>
      <c r="H42" s="46"/>
      <c r="I42" s="46"/>
      <c r="J42" s="48"/>
    </row>
    <row r="43">
      <c r="A43" s="37" t="s">
        <v>240</v>
      </c>
      <c r="B43" s="37">
        <v>9</v>
      </c>
      <c r="C43" s="38" t="s">
        <v>2631</v>
      </c>
      <c r="D43" s="37" t="s">
        <v>245</v>
      </c>
      <c r="E43" s="39" t="s">
        <v>2632</v>
      </c>
      <c r="F43" s="40" t="s">
        <v>415</v>
      </c>
      <c r="G43" s="41">
        <v>70</v>
      </c>
      <c r="H43" s="42">
        <v>0</v>
      </c>
      <c r="I43" s="43">
        <f>ROUND(G43*H43,P4)</f>
        <v>0</v>
      </c>
      <c r="J43" s="37"/>
      <c r="O43" s="44">
        <f>I43*0.21</f>
        <v>0</v>
      </c>
      <c r="P43">
        <v>3</v>
      </c>
    </row>
    <row r="44">
      <c r="A44" s="37" t="s">
        <v>244</v>
      </c>
      <c r="B44" s="45"/>
      <c r="C44" s="46"/>
      <c r="D44" s="46"/>
      <c r="E44" s="47" t="s">
        <v>245</v>
      </c>
      <c r="F44" s="46"/>
      <c r="G44" s="46"/>
      <c r="H44" s="46"/>
      <c r="I44" s="46"/>
      <c r="J44" s="48"/>
    </row>
    <row r="45" ht="60">
      <c r="A45" s="37" t="s">
        <v>246</v>
      </c>
      <c r="B45" s="45"/>
      <c r="C45" s="46"/>
      <c r="D45" s="46"/>
      <c r="E45" s="49" t="s">
        <v>3526</v>
      </c>
      <c r="F45" s="46"/>
      <c r="G45" s="46"/>
      <c r="H45" s="46"/>
      <c r="I45" s="46"/>
      <c r="J45" s="48"/>
    </row>
    <row r="46" ht="75">
      <c r="A46" s="37" t="s">
        <v>248</v>
      </c>
      <c r="B46" s="45"/>
      <c r="C46" s="46"/>
      <c r="D46" s="46"/>
      <c r="E46" s="39" t="s">
        <v>2424</v>
      </c>
      <c r="F46" s="46"/>
      <c r="G46" s="46"/>
      <c r="H46" s="46"/>
      <c r="I46" s="46"/>
      <c r="J46" s="48"/>
    </row>
    <row r="47">
      <c r="A47" s="37" t="s">
        <v>240</v>
      </c>
      <c r="B47" s="37">
        <v>10</v>
      </c>
      <c r="C47" s="38" t="s">
        <v>2425</v>
      </c>
      <c r="D47" s="37" t="s">
        <v>245</v>
      </c>
      <c r="E47" s="39" t="s">
        <v>2426</v>
      </c>
      <c r="F47" s="40" t="s">
        <v>415</v>
      </c>
      <c r="G47" s="41">
        <v>70</v>
      </c>
      <c r="H47" s="42">
        <v>0</v>
      </c>
      <c r="I47" s="43">
        <f>ROUND(G47*H47,P4)</f>
        <v>0</v>
      </c>
      <c r="J47" s="37"/>
      <c r="O47" s="44">
        <f>I47*0.21</f>
        <v>0</v>
      </c>
      <c r="P47">
        <v>3</v>
      </c>
    </row>
    <row r="48">
      <c r="A48" s="37" t="s">
        <v>244</v>
      </c>
      <c r="B48" s="45"/>
      <c r="C48" s="46"/>
      <c r="D48" s="46"/>
      <c r="E48" s="47" t="s">
        <v>245</v>
      </c>
      <c r="F48" s="46"/>
      <c r="G48" s="46"/>
      <c r="H48" s="46"/>
      <c r="I48" s="46"/>
      <c r="J48" s="48"/>
    </row>
    <row r="49" ht="60">
      <c r="A49" s="37" t="s">
        <v>246</v>
      </c>
      <c r="B49" s="45"/>
      <c r="C49" s="46"/>
      <c r="D49" s="46"/>
      <c r="E49" s="49" t="s">
        <v>3527</v>
      </c>
      <c r="F49" s="46"/>
      <c r="G49" s="46"/>
      <c r="H49" s="46"/>
      <c r="I49" s="46"/>
      <c r="J49" s="48"/>
    </row>
    <row r="50" ht="75">
      <c r="A50" s="37" t="s">
        <v>248</v>
      </c>
      <c r="B50" s="45"/>
      <c r="C50" s="46"/>
      <c r="D50" s="46"/>
      <c r="E50" s="39" t="s">
        <v>2428</v>
      </c>
      <c r="F50" s="46"/>
      <c r="G50" s="46"/>
      <c r="H50" s="46"/>
      <c r="I50" s="46"/>
      <c r="J50" s="48"/>
    </row>
    <row r="51">
      <c r="A51" s="37" t="s">
        <v>240</v>
      </c>
      <c r="B51" s="37">
        <v>11</v>
      </c>
      <c r="C51" s="38" t="s">
        <v>2988</v>
      </c>
      <c r="D51" s="37" t="s">
        <v>245</v>
      </c>
      <c r="E51" s="39" t="s">
        <v>2989</v>
      </c>
      <c r="F51" s="40" t="s">
        <v>415</v>
      </c>
      <c r="G51" s="41">
        <v>70</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3528</v>
      </c>
      <c r="F53" s="46"/>
      <c r="G53" s="46"/>
      <c r="H53" s="46"/>
      <c r="I53" s="46"/>
      <c r="J53" s="48"/>
    </row>
    <row r="54" ht="90">
      <c r="A54" s="37" t="s">
        <v>248</v>
      </c>
      <c r="B54" s="45"/>
      <c r="C54" s="46"/>
      <c r="D54" s="46"/>
      <c r="E54" s="39" t="s">
        <v>2991</v>
      </c>
      <c r="F54" s="46"/>
      <c r="G54" s="46"/>
      <c r="H54" s="46"/>
      <c r="I54" s="46"/>
      <c r="J54" s="48"/>
    </row>
    <row r="55">
      <c r="A55" s="31" t="s">
        <v>237</v>
      </c>
      <c r="B55" s="32"/>
      <c r="C55" s="33" t="s">
        <v>320</v>
      </c>
      <c r="D55" s="34"/>
      <c r="E55" s="31" t="s">
        <v>2433</v>
      </c>
      <c r="F55" s="34"/>
      <c r="G55" s="34"/>
      <c r="H55" s="34"/>
      <c r="I55" s="35">
        <f>SUMIFS(I56:I95,A56:A95,"P")</f>
        <v>0</v>
      </c>
      <c r="J55" s="36"/>
    </row>
    <row r="56">
      <c r="A56" s="37" t="s">
        <v>240</v>
      </c>
      <c r="B56" s="37">
        <v>12</v>
      </c>
      <c r="C56" s="38" t="s">
        <v>2994</v>
      </c>
      <c r="D56" s="37" t="s">
        <v>245</v>
      </c>
      <c r="E56" s="39" t="s">
        <v>2995</v>
      </c>
      <c r="F56" s="40" t="s">
        <v>939</v>
      </c>
      <c r="G56" s="41">
        <v>2.6349999999999998</v>
      </c>
      <c r="H56" s="42">
        <v>0</v>
      </c>
      <c r="I56" s="43">
        <f>ROUND(G56*H56,P4)</f>
        <v>0</v>
      </c>
      <c r="J56" s="37"/>
      <c r="O56" s="44">
        <f>I56*0.21</f>
        <v>0</v>
      </c>
      <c r="P56">
        <v>3</v>
      </c>
    </row>
    <row r="57">
      <c r="A57" s="37" t="s">
        <v>244</v>
      </c>
      <c r="B57" s="45"/>
      <c r="C57" s="46"/>
      <c r="D57" s="46"/>
      <c r="E57" s="47" t="s">
        <v>245</v>
      </c>
      <c r="F57" s="46"/>
      <c r="G57" s="46"/>
      <c r="H57" s="46"/>
      <c r="I57" s="46"/>
      <c r="J57" s="48"/>
    </row>
    <row r="58" ht="90">
      <c r="A58" s="37" t="s">
        <v>246</v>
      </c>
      <c r="B58" s="45"/>
      <c r="C58" s="46"/>
      <c r="D58" s="46"/>
      <c r="E58" s="49" t="s">
        <v>3529</v>
      </c>
      <c r="F58" s="46"/>
      <c r="G58" s="46"/>
      <c r="H58" s="46"/>
      <c r="I58" s="46"/>
      <c r="J58" s="48"/>
    </row>
    <row r="59" ht="135">
      <c r="A59" s="37" t="s">
        <v>248</v>
      </c>
      <c r="B59" s="45"/>
      <c r="C59" s="46"/>
      <c r="D59" s="46"/>
      <c r="E59" s="39" t="s">
        <v>2997</v>
      </c>
      <c r="F59" s="46"/>
      <c r="G59" s="46"/>
      <c r="H59" s="46"/>
      <c r="I59" s="46"/>
      <c r="J59" s="48"/>
    </row>
    <row r="60">
      <c r="A60" s="37" t="s">
        <v>240</v>
      </c>
      <c r="B60" s="37">
        <v>13</v>
      </c>
      <c r="C60" s="38" t="s">
        <v>2441</v>
      </c>
      <c r="D60" s="37" t="s">
        <v>245</v>
      </c>
      <c r="E60" s="39" t="s">
        <v>2442</v>
      </c>
      <c r="F60" s="40" t="s">
        <v>415</v>
      </c>
      <c r="G60" s="41">
        <v>33</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3530</v>
      </c>
      <c r="F62" s="46"/>
      <c r="G62" s="46"/>
      <c r="H62" s="46"/>
      <c r="I62" s="46"/>
      <c r="J62" s="48"/>
    </row>
    <row r="63" ht="90">
      <c r="A63" s="37" t="s">
        <v>248</v>
      </c>
      <c r="B63" s="45"/>
      <c r="C63" s="46"/>
      <c r="D63" s="46"/>
      <c r="E63" s="39" t="s">
        <v>2444</v>
      </c>
      <c r="F63" s="46"/>
      <c r="G63" s="46"/>
      <c r="H63" s="46"/>
      <c r="I63" s="46"/>
      <c r="J63" s="48"/>
    </row>
    <row r="64">
      <c r="A64" s="37" t="s">
        <v>240</v>
      </c>
      <c r="B64" s="37">
        <v>14</v>
      </c>
      <c r="C64" s="38" t="s">
        <v>3000</v>
      </c>
      <c r="D64" s="37" t="s">
        <v>245</v>
      </c>
      <c r="E64" s="39" t="s">
        <v>3001</v>
      </c>
      <c r="F64" s="40" t="s">
        <v>415</v>
      </c>
      <c r="G64" s="41">
        <v>4</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3531</v>
      </c>
      <c r="F66" s="46"/>
      <c r="G66" s="46"/>
      <c r="H66" s="46"/>
      <c r="I66" s="46"/>
      <c r="J66" s="48"/>
    </row>
    <row r="67" ht="390">
      <c r="A67" s="37" t="s">
        <v>248</v>
      </c>
      <c r="B67" s="45"/>
      <c r="C67" s="46"/>
      <c r="D67" s="46"/>
      <c r="E67" s="39" t="s">
        <v>3003</v>
      </c>
      <c r="F67" s="46"/>
      <c r="G67" s="46"/>
      <c r="H67" s="46"/>
      <c r="I67" s="46"/>
      <c r="J67" s="48"/>
    </row>
    <row r="68">
      <c r="A68" s="37" t="s">
        <v>240</v>
      </c>
      <c r="B68" s="37">
        <v>15</v>
      </c>
      <c r="C68" s="38" t="s">
        <v>2816</v>
      </c>
      <c r="D68" s="37" t="s">
        <v>245</v>
      </c>
      <c r="E68" s="39" t="s">
        <v>2817</v>
      </c>
      <c r="F68" s="40" t="s">
        <v>1326</v>
      </c>
      <c r="G68" s="41">
        <v>55.5</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3532</v>
      </c>
      <c r="F70" s="46"/>
      <c r="G70" s="46"/>
      <c r="H70" s="46"/>
      <c r="I70" s="46"/>
      <c r="J70" s="48"/>
    </row>
    <row r="71" ht="255">
      <c r="A71" s="37" t="s">
        <v>248</v>
      </c>
      <c r="B71" s="45"/>
      <c r="C71" s="46"/>
      <c r="D71" s="46"/>
      <c r="E71" s="39" t="s">
        <v>2819</v>
      </c>
      <c r="F71" s="46"/>
      <c r="G71" s="46"/>
      <c r="H71" s="46"/>
      <c r="I71" s="46"/>
      <c r="J71" s="48"/>
    </row>
    <row r="72">
      <c r="A72" s="37" t="s">
        <v>240</v>
      </c>
      <c r="B72" s="37">
        <v>16</v>
      </c>
      <c r="C72" s="38" t="s">
        <v>2170</v>
      </c>
      <c r="D72" s="37" t="s">
        <v>245</v>
      </c>
      <c r="E72" s="39" t="s">
        <v>2171</v>
      </c>
      <c r="F72" s="40" t="s">
        <v>339</v>
      </c>
      <c r="G72" s="41">
        <v>13.699999999999999</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3533</v>
      </c>
      <c r="F74" s="46"/>
      <c r="G74" s="46"/>
      <c r="H74" s="46"/>
      <c r="I74" s="46"/>
      <c r="J74" s="48"/>
    </row>
    <row r="75" ht="409.5">
      <c r="A75" s="37" t="s">
        <v>248</v>
      </c>
      <c r="B75" s="45"/>
      <c r="C75" s="46"/>
      <c r="D75" s="46"/>
      <c r="E75" s="39" t="s">
        <v>1835</v>
      </c>
      <c r="F75" s="46"/>
      <c r="G75" s="46"/>
      <c r="H75" s="46"/>
      <c r="I75" s="46"/>
      <c r="J75" s="48"/>
    </row>
    <row r="76">
      <c r="A76" s="37" t="s">
        <v>240</v>
      </c>
      <c r="B76" s="37">
        <v>17</v>
      </c>
      <c r="C76" s="38" t="s">
        <v>2077</v>
      </c>
      <c r="D76" s="37" t="s">
        <v>245</v>
      </c>
      <c r="E76" s="39" t="s">
        <v>2078</v>
      </c>
      <c r="F76" s="40" t="s">
        <v>939</v>
      </c>
      <c r="G76" s="41">
        <v>0.29699999999999999</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3534</v>
      </c>
      <c r="F78" s="46"/>
      <c r="G78" s="46"/>
      <c r="H78" s="46"/>
      <c r="I78" s="46"/>
      <c r="J78" s="48"/>
    </row>
    <row r="79" ht="375">
      <c r="A79" s="37" t="s">
        <v>248</v>
      </c>
      <c r="B79" s="45"/>
      <c r="C79" s="46"/>
      <c r="D79" s="46"/>
      <c r="E79" s="39" t="s">
        <v>2080</v>
      </c>
      <c r="F79" s="46"/>
      <c r="G79" s="46"/>
      <c r="H79" s="46"/>
      <c r="I79" s="46"/>
      <c r="J79" s="48"/>
    </row>
    <row r="80">
      <c r="A80" s="37" t="s">
        <v>240</v>
      </c>
      <c r="B80" s="37">
        <v>18</v>
      </c>
      <c r="C80" s="38" t="s">
        <v>3141</v>
      </c>
      <c r="D80" s="37" t="s">
        <v>245</v>
      </c>
      <c r="E80" s="39" t="s">
        <v>3142</v>
      </c>
      <c r="F80" s="40" t="s">
        <v>939</v>
      </c>
      <c r="G80" s="41">
        <v>0.61599999999999999</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3535</v>
      </c>
      <c r="F82" s="46"/>
      <c r="G82" s="46"/>
      <c r="H82" s="46"/>
      <c r="I82" s="46"/>
      <c r="J82" s="48"/>
    </row>
    <row r="83" ht="375">
      <c r="A83" s="37" t="s">
        <v>248</v>
      </c>
      <c r="B83" s="45"/>
      <c r="C83" s="46"/>
      <c r="D83" s="46"/>
      <c r="E83" s="39" t="s">
        <v>2080</v>
      </c>
      <c r="F83" s="46"/>
      <c r="G83" s="46"/>
      <c r="H83" s="46"/>
      <c r="I83" s="46"/>
      <c r="J83" s="48"/>
    </row>
    <row r="84">
      <c r="A84" s="37" t="s">
        <v>240</v>
      </c>
      <c r="B84" s="37">
        <v>19</v>
      </c>
      <c r="C84" s="38" t="s">
        <v>2820</v>
      </c>
      <c r="D84" s="37" t="s">
        <v>245</v>
      </c>
      <c r="E84" s="39" t="s">
        <v>2821</v>
      </c>
      <c r="F84" s="40" t="s">
        <v>339</v>
      </c>
      <c r="G84" s="41">
        <v>1.8500000000000001</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3536</v>
      </c>
      <c r="F86" s="46"/>
      <c r="G86" s="46"/>
      <c r="H86" s="46"/>
      <c r="I86" s="46"/>
      <c r="J86" s="48"/>
    </row>
    <row r="87" ht="135">
      <c r="A87" s="37" t="s">
        <v>248</v>
      </c>
      <c r="B87" s="45"/>
      <c r="C87" s="46"/>
      <c r="D87" s="46"/>
      <c r="E87" s="39" t="s">
        <v>2177</v>
      </c>
      <c r="F87" s="46"/>
      <c r="G87" s="46"/>
      <c r="H87" s="46"/>
      <c r="I87" s="46"/>
      <c r="J87" s="48"/>
    </row>
    <row r="88">
      <c r="A88" s="37" t="s">
        <v>240</v>
      </c>
      <c r="B88" s="37">
        <v>20</v>
      </c>
      <c r="C88" s="38" t="s">
        <v>2081</v>
      </c>
      <c r="D88" s="37" t="s">
        <v>245</v>
      </c>
      <c r="E88" s="39" t="s">
        <v>2082</v>
      </c>
      <c r="F88" s="40" t="s">
        <v>243</v>
      </c>
      <c r="G88" s="41">
        <v>10</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3537</v>
      </c>
      <c r="F90" s="46"/>
      <c r="G90" s="46"/>
      <c r="H90" s="46"/>
      <c r="I90" s="46"/>
      <c r="J90" s="48"/>
    </row>
    <row r="91" ht="75">
      <c r="A91" s="37" t="s">
        <v>248</v>
      </c>
      <c r="B91" s="45"/>
      <c r="C91" s="46"/>
      <c r="D91" s="46"/>
      <c r="E91" s="39" t="s">
        <v>2084</v>
      </c>
      <c r="F91" s="46"/>
      <c r="G91" s="46"/>
      <c r="H91" s="46"/>
      <c r="I91" s="46"/>
      <c r="J91" s="48"/>
    </row>
    <row r="92">
      <c r="A92" s="37" t="s">
        <v>240</v>
      </c>
      <c r="B92" s="37">
        <v>21</v>
      </c>
      <c r="C92" s="38" t="s">
        <v>3351</v>
      </c>
      <c r="D92" s="37" t="s">
        <v>245</v>
      </c>
      <c r="E92" s="39" t="s">
        <v>3352</v>
      </c>
      <c r="F92" s="40" t="s">
        <v>243</v>
      </c>
      <c r="G92" s="41">
        <v>4</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3538</v>
      </c>
      <c r="F94" s="46"/>
      <c r="G94" s="46"/>
      <c r="H94" s="46"/>
      <c r="I94" s="46"/>
      <c r="J94" s="48"/>
    </row>
    <row r="95" ht="75">
      <c r="A95" s="37" t="s">
        <v>248</v>
      </c>
      <c r="B95" s="45"/>
      <c r="C95" s="46"/>
      <c r="D95" s="46"/>
      <c r="E95" s="39" t="s">
        <v>2084</v>
      </c>
      <c r="F95" s="46"/>
      <c r="G95" s="46"/>
      <c r="H95" s="46"/>
      <c r="I95" s="46"/>
      <c r="J95" s="48"/>
    </row>
    <row r="96">
      <c r="A96" s="31" t="s">
        <v>237</v>
      </c>
      <c r="B96" s="32"/>
      <c r="C96" s="33" t="s">
        <v>402</v>
      </c>
      <c r="D96" s="34"/>
      <c r="E96" s="31" t="s">
        <v>2645</v>
      </c>
      <c r="F96" s="34"/>
      <c r="G96" s="34"/>
      <c r="H96" s="34"/>
      <c r="I96" s="35">
        <f>SUMIFS(I97:I104,A97:A104,"P")</f>
        <v>0</v>
      </c>
      <c r="J96" s="36"/>
    </row>
    <row r="97">
      <c r="A97" s="37" t="s">
        <v>240</v>
      </c>
      <c r="B97" s="37">
        <v>22</v>
      </c>
      <c r="C97" s="38" t="s">
        <v>3539</v>
      </c>
      <c r="D97" s="37" t="s">
        <v>245</v>
      </c>
      <c r="E97" s="39" t="s">
        <v>3540</v>
      </c>
      <c r="F97" s="40" t="s">
        <v>339</v>
      </c>
      <c r="G97" s="41">
        <v>6.4000000000000004</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3541</v>
      </c>
      <c r="F99" s="46"/>
      <c r="G99" s="46"/>
      <c r="H99" s="46"/>
      <c r="I99" s="46"/>
      <c r="J99" s="48"/>
    </row>
    <row r="100" ht="409.5">
      <c r="A100" s="37" t="s">
        <v>248</v>
      </c>
      <c r="B100" s="45"/>
      <c r="C100" s="46"/>
      <c r="D100" s="46"/>
      <c r="E100" s="39" t="s">
        <v>1835</v>
      </c>
      <c r="F100" s="46"/>
      <c r="G100" s="46"/>
      <c r="H100" s="46"/>
      <c r="I100" s="46"/>
      <c r="J100" s="48"/>
    </row>
    <row r="101">
      <c r="A101" s="37" t="s">
        <v>240</v>
      </c>
      <c r="B101" s="37">
        <v>23</v>
      </c>
      <c r="C101" s="38" t="s">
        <v>3542</v>
      </c>
      <c r="D101" s="37" t="s">
        <v>245</v>
      </c>
      <c r="E101" s="39" t="s">
        <v>3543</v>
      </c>
      <c r="F101" s="40" t="s">
        <v>939</v>
      </c>
      <c r="G101" s="41">
        <v>0.44600000000000001</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3544</v>
      </c>
      <c r="F103" s="46"/>
      <c r="G103" s="46"/>
      <c r="H103" s="46"/>
      <c r="I103" s="46"/>
      <c r="J103" s="48"/>
    </row>
    <row r="104" ht="375">
      <c r="A104" s="37" t="s">
        <v>248</v>
      </c>
      <c r="B104" s="45"/>
      <c r="C104" s="46"/>
      <c r="D104" s="46"/>
      <c r="E104" s="39" t="s">
        <v>2836</v>
      </c>
      <c r="F104" s="46"/>
      <c r="G104" s="46"/>
      <c r="H104" s="46"/>
      <c r="I104" s="46"/>
      <c r="J104" s="48"/>
    </row>
    <row r="105">
      <c r="A105" s="31" t="s">
        <v>237</v>
      </c>
      <c r="B105" s="32"/>
      <c r="C105" s="33" t="s">
        <v>926</v>
      </c>
      <c r="D105" s="34"/>
      <c r="E105" s="31" t="s">
        <v>2120</v>
      </c>
      <c r="F105" s="34"/>
      <c r="G105" s="34"/>
      <c r="H105" s="34"/>
      <c r="I105" s="35">
        <f>SUMIFS(I106:I121,A106:A121,"P")</f>
        <v>0</v>
      </c>
      <c r="J105" s="36"/>
    </row>
    <row r="106">
      <c r="A106" s="37" t="s">
        <v>240</v>
      </c>
      <c r="B106" s="37">
        <v>24</v>
      </c>
      <c r="C106" s="38" t="s">
        <v>2449</v>
      </c>
      <c r="D106" s="37" t="s">
        <v>245</v>
      </c>
      <c r="E106" s="39" t="s">
        <v>2450</v>
      </c>
      <c r="F106" s="40" t="s">
        <v>339</v>
      </c>
      <c r="G106" s="41">
        <v>3.5</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3545</v>
      </c>
      <c r="F108" s="46"/>
      <c r="G108" s="46"/>
      <c r="H108" s="46"/>
      <c r="I108" s="46"/>
      <c r="J108" s="48"/>
    </row>
    <row r="109" ht="409.5">
      <c r="A109" s="37" t="s">
        <v>248</v>
      </c>
      <c r="B109" s="45"/>
      <c r="C109" s="46"/>
      <c r="D109" s="46"/>
      <c r="E109" s="39" t="s">
        <v>2076</v>
      </c>
      <c r="F109" s="46"/>
      <c r="G109" s="46"/>
      <c r="H109" s="46"/>
      <c r="I109" s="46"/>
      <c r="J109" s="48"/>
    </row>
    <row r="110">
      <c r="A110" s="37" t="s">
        <v>240</v>
      </c>
      <c r="B110" s="37">
        <v>25</v>
      </c>
      <c r="C110" s="38" t="s">
        <v>2852</v>
      </c>
      <c r="D110" s="37" t="s">
        <v>245</v>
      </c>
      <c r="E110" s="39" t="s">
        <v>2853</v>
      </c>
      <c r="F110" s="40" t="s">
        <v>339</v>
      </c>
      <c r="G110" s="41">
        <v>5.7960000000000003</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75">
      <c r="A112" s="37" t="s">
        <v>246</v>
      </c>
      <c r="B112" s="45"/>
      <c r="C112" s="46"/>
      <c r="D112" s="46"/>
      <c r="E112" s="49" t="s">
        <v>3546</v>
      </c>
      <c r="F112" s="46"/>
      <c r="G112" s="46"/>
      <c r="H112" s="46"/>
      <c r="I112" s="46"/>
      <c r="J112" s="48"/>
    </row>
    <row r="113" ht="409.5">
      <c r="A113" s="37" t="s">
        <v>248</v>
      </c>
      <c r="B113" s="45"/>
      <c r="C113" s="46"/>
      <c r="D113" s="46"/>
      <c r="E113" s="39" t="s">
        <v>1835</v>
      </c>
      <c r="F113" s="46"/>
      <c r="G113" s="46"/>
      <c r="H113" s="46"/>
      <c r="I113" s="46"/>
      <c r="J113" s="48"/>
    </row>
    <row r="114">
      <c r="A114" s="37" t="s">
        <v>240</v>
      </c>
      <c r="B114" s="37">
        <v>26</v>
      </c>
      <c r="C114" s="38" t="s">
        <v>2855</v>
      </c>
      <c r="D114" s="37" t="s">
        <v>245</v>
      </c>
      <c r="E114" s="39" t="s">
        <v>2856</v>
      </c>
      <c r="F114" s="40" t="s">
        <v>939</v>
      </c>
      <c r="G114" s="41">
        <v>0.045999999999999999</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30">
      <c r="A116" s="37" t="s">
        <v>246</v>
      </c>
      <c r="B116" s="45"/>
      <c r="C116" s="46"/>
      <c r="D116" s="46"/>
      <c r="E116" s="49" t="s">
        <v>3547</v>
      </c>
      <c r="F116" s="46"/>
      <c r="G116" s="46"/>
      <c r="H116" s="46"/>
      <c r="I116" s="46"/>
      <c r="J116" s="48"/>
    </row>
    <row r="117" ht="375">
      <c r="A117" s="37" t="s">
        <v>248</v>
      </c>
      <c r="B117" s="45"/>
      <c r="C117" s="46"/>
      <c r="D117" s="46"/>
      <c r="E117" s="39" t="s">
        <v>2836</v>
      </c>
      <c r="F117" s="46"/>
      <c r="G117" s="46"/>
      <c r="H117" s="46"/>
      <c r="I117" s="46"/>
      <c r="J117" s="48"/>
    </row>
    <row r="118">
      <c r="A118" s="37" t="s">
        <v>240</v>
      </c>
      <c r="B118" s="37">
        <v>27</v>
      </c>
      <c r="C118" s="38" t="s">
        <v>2124</v>
      </c>
      <c r="D118" s="37" t="s">
        <v>245</v>
      </c>
      <c r="E118" s="39" t="s">
        <v>2125</v>
      </c>
      <c r="F118" s="40" t="s">
        <v>339</v>
      </c>
      <c r="G118" s="41">
        <v>2.649</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75">
      <c r="A120" s="37" t="s">
        <v>246</v>
      </c>
      <c r="B120" s="45"/>
      <c r="C120" s="46"/>
      <c r="D120" s="46"/>
      <c r="E120" s="49" t="s">
        <v>3548</v>
      </c>
      <c r="F120" s="46"/>
      <c r="G120" s="46"/>
      <c r="H120" s="46"/>
      <c r="I120" s="46"/>
      <c r="J120" s="48"/>
    </row>
    <row r="121" ht="150">
      <c r="A121" s="37" t="s">
        <v>248</v>
      </c>
      <c r="B121" s="45"/>
      <c r="C121" s="46"/>
      <c r="D121" s="46"/>
      <c r="E121" s="39" t="s">
        <v>2127</v>
      </c>
      <c r="F121" s="46"/>
      <c r="G121" s="46"/>
      <c r="H121" s="46"/>
      <c r="I121" s="46"/>
      <c r="J121" s="48"/>
    </row>
    <row r="122">
      <c r="A122" s="31" t="s">
        <v>237</v>
      </c>
      <c r="B122" s="32"/>
      <c r="C122" s="33" t="s">
        <v>644</v>
      </c>
      <c r="D122" s="34"/>
      <c r="E122" s="31" t="s">
        <v>645</v>
      </c>
      <c r="F122" s="34"/>
      <c r="G122" s="34"/>
      <c r="H122" s="34"/>
      <c r="I122" s="35">
        <f>SUMIFS(I123:I126,A123:A126,"P")</f>
        <v>0</v>
      </c>
      <c r="J122" s="36"/>
    </row>
    <row r="123" ht="30">
      <c r="A123" s="37" t="s">
        <v>240</v>
      </c>
      <c r="B123" s="37">
        <v>28</v>
      </c>
      <c r="C123" s="38" t="s">
        <v>2902</v>
      </c>
      <c r="D123" s="37" t="s">
        <v>245</v>
      </c>
      <c r="E123" s="39" t="s">
        <v>2903</v>
      </c>
      <c r="F123" s="40" t="s">
        <v>415</v>
      </c>
      <c r="G123" s="41">
        <v>258.93599999999998</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120">
      <c r="A125" s="37" t="s">
        <v>246</v>
      </c>
      <c r="B125" s="45"/>
      <c r="C125" s="46"/>
      <c r="D125" s="46"/>
      <c r="E125" s="49" t="s">
        <v>3549</v>
      </c>
      <c r="F125" s="46"/>
      <c r="G125" s="46"/>
      <c r="H125" s="46"/>
      <c r="I125" s="46"/>
      <c r="J125" s="48"/>
    </row>
    <row r="126" ht="285">
      <c r="A126" s="37" t="s">
        <v>248</v>
      </c>
      <c r="B126" s="45"/>
      <c r="C126" s="46"/>
      <c r="D126" s="46"/>
      <c r="E126" s="39" t="s">
        <v>2905</v>
      </c>
      <c r="F126" s="46"/>
      <c r="G126" s="46"/>
      <c r="H126" s="46"/>
      <c r="I126" s="46"/>
      <c r="J126" s="48"/>
    </row>
    <row r="127">
      <c r="A127" s="31" t="s">
        <v>237</v>
      </c>
      <c r="B127" s="32"/>
      <c r="C127" s="33" t="s">
        <v>1210</v>
      </c>
      <c r="D127" s="34"/>
      <c r="E127" s="31" t="s">
        <v>2498</v>
      </c>
      <c r="F127" s="34"/>
      <c r="G127" s="34"/>
      <c r="H127" s="34"/>
      <c r="I127" s="35">
        <f>SUMIFS(I128:I131,A128:A131,"P")</f>
        <v>0</v>
      </c>
      <c r="J127" s="36"/>
    </row>
    <row r="128">
      <c r="A128" s="37" t="s">
        <v>240</v>
      </c>
      <c r="B128" s="37">
        <v>29</v>
      </c>
      <c r="C128" s="38" t="s">
        <v>3550</v>
      </c>
      <c r="D128" s="37" t="s">
        <v>245</v>
      </c>
      <c r="E128" s="39" t="s">
        <v>3551</v>
      </c>
      <c r="F128" s="40" t="s">
        <v>243</v>
      </c>
      <c r="G128" s="41">
        <v>6</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30">
      <c r="A130" s="37" t="s">
        <v>246</v>
      </c>
      <c r="B130" s="45"/>
      <c r="C130" s="46"/>
      <c r="D130" s="46"/>
      <c r="E130" s="49" t="s">
        <v>3552</v>
      </c>
      <c r="F130" s="46"/>
      <c r="G130" s="46"/>
      <c r="H130" s="46"/>
      <c r="I130" s="46"/>
      <c r="J130" s="48"/>
    </row>
    <row r="131" ht="90">
      <c r="A131" s="37" t="s">
        <v>248</v>
      </c>
      <c r="B131" s="45"/>
      <c r="C131" s="46"/>
      <c r="D131" s="46"/>
      <c r="E131" s="39" t="s">
        <v>3553</v>
      </c>
      <c r="F131" s="46"/>
      <c r="G131" s="46"/>
      <c r="H131" s="46"/>
      <c r="I131" s="46"/>
      <c r="J131" s="48"/>
    </row>
    <row r="132">
      <c r="A132" s="31" t="s">
        <v>237</v>
      </c>
      <c r="B132" s="32"/>
      <c r="C132" s="33" t="s">
        <v>1213</v>
      </c>
      <c r="D132" s="34"/>
      <c r="E132" s="31" t="s">
        <v>2355</v>
      </c>
      <c r="F132" s="34"/>
      <c r="G132" s="34"/>
      <c r="H132" s="34"/>
      <c r="I132" s="35">
        <f>SUMIFS(I133:I160,A133:A160,"P")</f>
        <v>0</v>
      </c>
      <c r="J132" s="36"/>
    </row>
    <row r="133">
      <c r="A133" s="37" t="s">
        <v>240</v>
      </c>
      <c r="B133" s="37">
        <v>30</v>
      </c>
      <c r="C133" s="38" t="s">
        <v>2928</v>
      </c>
      <c r="D133" s="37" t="s">
        <v>245</v>
      </c>
      <c r="E133" s="39" t="s">
        <v>2929</v>
      </c>
      <c r="F133" s="40" t="s">
        <v>1326</v>
      </c>
      <c r="G133" s="41">
        <v>10.095000000000001</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3554</v>
      </c>
      <c r="F135" s="46"/>
      <c r="G135" s="46"/>
      <c r="H135" s="46"/>
      <c r="I135" s="46"/>
      <c r="J135" s="48"/>
    </row>
    <row r="136" ht="75">
      <c r="A136" s="37" t="s">
        <v>248</v>
      </c>
      <c r="B136" s="45"/>
      <c r="C136" s="46"/>
      <c r="D136" s="46"/>
      <c r="E136" s="39" t="s">
        <v>2931</v>
      </c>
      <c r="F136" s="46"/>
      <c r="G136" s="46"/>
      <c r="H136" s="46"/>
      <c r="I136" s="46"/>
      <c r="J136" s="48"/>
    </row>
    <row r="137" ht="30">
      <c r="A137" s="37" t="s">
        <v>240</v>
      </c>
      <c r="B137" s="37">
        <v>31</v>
      </c>
      <c r="C137" s="38" t="s">
        <v>2734</v>
      </c>
      <c r="D137" s="37" t="s">
        <v>245</v>
      </c>
      <c r="E137" s="39" t="s">
        <v>2735</v>
      </c>
      <c r="F137" s="40" t="s">
        <v>1326</v>
      </c>
      <c r="G137" s="41">
        <v>17</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3555</v>
      </c>
      <c r="F139" s="46"/>
      <c r="G139" s="46"/>
      <c r="H139" s="46"/>
      <c r="I139" s="46"/>
      <c r="J139" s="48"/>
    </row>
    <row r="140" ht="90">
      <c r="A140" s="37" t="s">
        <v>248</v>
      </c>
      <c r="B140" s="45"/>
      <c r="C140" s="46"/>
      <c r="D140" s="46"/>
      <c r="E140" s="39" t="s">
        <v>2149</v>
      </c>
      <c r="F140" s="46"/>
      <c r="G140" s="46"/>
      <c r="H140" s="46"/>
      <c r="I140" s="46"/>
      <c r="J140" s="48"/>
    </row>
    <row r="141">
      <c r="A141" s="37" t="s">
        <v>240</v>
      </c>
      <c r="B141" s="37">
        <v>32</v>
      </c>
      <c r="C141" s="38" t="s">
        <v>3556</v>
      </c>
      <c r="D141" s="37" t="s">
        <v>245</v>
      </c>
      <c r="E141" s="39" t="s">
        <v>3557</v>
      </c>
      <c r="F141" s="40" t="s">
        <v>1326</v>
      </c>
      <c r="G141" s="41">
        <v>12.65</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30">
      <c r="A143" s="37" t="s">
        <v>246</v>
      </c>
      <c r="B143" s="45"/>
      <c r="C143" s="46"/>
      <c r="D143" s="46"/>
      <c r="E143" s="49" t="s">
        <v>3558</v>
      </c>
      <c r="F143" s="46"/>
      <c r="G143" s="46"/>
      <c r="H143" s="46"/>
      <c r="I143" s="46"/>
      <c r="J143" s="48"/>
    </row>
    <row r="144" ht="90">
      <c r="A144" s="37" t="s">
        <v>248</v>
      </c>
      <c r="B144" s="45"/>
      <c r="C144" s="46"/>
      <c r="D144" s="46"/>
      <c r="E144" s="39" t="s">
        <v>3432</v>
      </c>
      <c r="F144" s="46"/>
      <c r="G144" s="46"/>
      <c r="H144" s="46"/>
      <c r="I144" s="46"/>
      <c r="J144" s="48"/>
    </row>
    <row r="145">
      <c r="A145" s="37" t="s">
        <v>240</v>
      </c>
      <c r="B145" s="37">
        <v>33</v>
      </c>
      <c r="C145" s="38" t="s">
        <v>2932</v>
      </c>
      <c r="D145" s="37" t="s">
        <v>245</v>
      </c>
      <c r="E145" s="39" t="s">
        <v>2933</v>
      </c>
      <c r="F145" s="40" t="s">
        <v>415</v>
      </c>
      <c r="G145" s="41">
        <v>3.1200000000000001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3559</v>
      </c>
      <c r="F147" s="46"/>
      <c r="G147" s="46"/>
      <c r="H147" s="46"/>
      <c r="I147" s="46"/>
      <c r="J147" s="48"/>
    </row>
    <row r="148" ht="105">
      <c r="A148" s="37" t="s">
        <v>248</v>
      </c>
      <c r="B148" s="45"/>
      <c r="C148" s="46"/>
      <c r="D148" s="46"/>
      <c r="E148" s="39" t="s">
        <v>2935</v>
      </c>
      <c r="F148" s="46"/>
      <c r="G148" s="46"/>
      <c r="H148" s="46"/>
      <c r="I148" s="46"/>
      <c r="J148" s="48"/>
    </row>
    <row r="149">
      <c r="A149" s="37" t="s">
        <v>240</v>
      </c>
      <c r="B149" s="37">
        <v>34</v>
      </c>
      <c r="C149" s="38" t="s">
        <v>3086</v>
      </c>
      <c r="D149" s="37" t="s">
        <v>245</v>
      </c>
      <c r="E149" s="39" t="s">
        <v>3087</v>
      </c>
      <c r="F149" s="40" t="s">
        <v>339</v>
      </c>
      <c r="G149" s="41">
        <v>54.661000000000001</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75">
      <c r="A151" s="37" t="s">
        <v>246</v>
      </c>
      <c r="B151" s="45"/>
      <c r="C151" s="46"/>
      <c r="D151" s="46"/>
      <c r="E151" s="49" t="s">
        <v>3560</v>
      </c>
      <c r="F151" s="46"/>
      <c r="G151" s="46"/>
      <c r="H151" s="46"/>
      <c r="I151" s="46"/>
      <c r="J151" s="48"/>
    </row>
    <row r="152" ht="180">
      <c r="A152" s="37" t="s">
        <v>248</v>
      </c>
      <c r="B152" s="45"/>
      <c r="C152" s="46"/>
      <c r="D152" s="46"/>
      <c r="E152" s="39" t="s">
        <v>2955</v>
      </c>
      <c r="F152" s="46"/>
      <c r="G152" s="46"/>
      <c r="H152" s="46"/>
      <c r="I152" s="46"/>
      <c r="J152" s="48"/>
    </row>
    <row r="153">
      <c r="A153" s="37" t="s">
        <v>240</v>
      </c>
      <c r="B153" s="37">
        <v>35</v>
      </c>
      <c r="C153" s="38" t="s">
        <v>2956</v>
      </c>
      <c r="D153" s="37" t="s">
        <v>245</v>
      </c>
      <c r="E153" s="39" t="s">
        <v>2957</v>
      </c>
      <c r="F153" s="40" t="s">
        <v>339</v>
      </c>
      <c r="G153" s="41">
        <v>1.514</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3561</v>
      </c>
      <c r="F155" s="46"/>
      <c r="G155" s="46"/>
      <c r="H155" s="46"/>
      <c r="I155" s="46"/>
      <c r="J155" s="48"/>
    </row>
    <row r="156" ht="180">
      <c r="A156" s="37" t="s">
        <v>248</v>
      </c>
      <c r="B156" s="45"/>
      <c r="C156" s="46"/>
      <c r="D156" s="46"/>
      <c r="E156" s="39" t="s">
        <v>2955</v>
      </c>
      <c r="F156" s="46"/>
      <c r="G156" s="46"/>
      <c r="H156" s="46"/>
      <c r="I156" s="46"/>
      <c r="J156" s="48"/>
    </row>
    <row r="157">
      <c r="A157" s="37" t="s">
        <v>240</v>
      </c>
      <c r="B157" s="37">
        <v>36</v>
      </c>
      <c r="C157" s="38" t="s">
        <v>3562</v>
      </c>
      <c r="D157" s="37" t="s">
        <v>245</v>
      </c>
      <c r="E157" s="39" t="s">
        <v>3563</v>
      </c>
      <c r="F157" s="40" t="s">
        <v>1326</v>
      </c>
      <c r="G157" s="41">
        <v>8.8000000000000007</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3564</v>
      </c>
      <c r="F159" s="46"/>
      <c r="G159" s="46"/>
      <c r="H159" s="46"/>
      <c r="I159" s="46"/>
      <c r="J159" s="48"/>
    </row>
    <row r="160" ht="210">
      <c r="A160" s="37" t="s">
        <v>248</v>
      </c>
      <c r="B160" s="50"/>
      <c r="C160" s="51"/>
      <c r="D160" s="51"/>
      <c r="E160" s="39" t="s">
        <v>3565</v>
      </c>
      <c r="F160" s="51"/>
      <c r="G160" s="51"/>
      <c r="H160" s="51"/>
      <c r="I160" s="51"/>
      <c r="J160" s="52"/>
    </row>
  </sheetData>
  <sheetProtection sheet="1" objects="1" scenarios="1" spinCount="100000" saltValue="k+xzGCA6GSGbmiVebTvlNFPajcvOmLXg6lmId4KASLuGAlJzuh10yZDxj19xdw10StPFZBHoFekO53e87DYvMw==" hashValue="fT3i8agm5N8n2dHjyImaYl8IjOY1j5bCEPPM5hsrbpwpQfVgHX/OHlNWhQyxwLPEn6OyCTVJxEUdrXAbpGEvU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3566</v>
      </c>
      <c r="I3" s="25">
        <f>SUMIFS(I9:I147,A9:A147,"SD")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3566</v>
      </c>
      <c r="D5" s="22"/>
      <c r="E5" s="23" t="s">
        <v>102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SUMIFS(I10:I21,A10:A21,"P")</f>
        <v>0</v>
      </c>
      <c r="J9" s="36"/>
    </row>
    <row r="10">
      <c r="A10" s="37" t="s">
        <v>240</v>
      </c>
      <c r="B10" s="37">
        <v>1</v>
      </c>
      <c r="C10" s="38" t="s">
        <v>3434</v>
      </c>
      <c r="D10" s="37" t="s">
        <v>245</v>
      </c>
      <c r="E10" s="39" t="s">
        <v>3435</v>
      </c>
      <c r="F10" s="40" t="s">
        <v>415</v>
      </c>
      <c r="G10" s="41">
        <v>45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3567</v>
      </c>
      <c r="F12" s="46"/>
      <c r="G12" s="46"/>
      <c r="H12" s="46"/>
      <c r="I12" s="46"/>
      <c r="J12" s="48"/>
    </row>
    <row r="13" ht="60">
      <c r="A13" s="37" t="s">
        <v>248</v>
      </c>
      <c r="B13" s="45"/>
      <c r="C13" s="46"/>
      <c r="D13" s="46"/>
      <c r="E13" s="39" t="s">
        <v>3437</v>
      </c>
      <c r="F13" s="46"/>
      <c r="G13" s="46"/>
      <c r="H13" s="46"/>
      <c r="I13" s="46"/>
      <c r="J13" s="48"/>
    </row>
    <row r="14">
      <c r="A14" s="37" t="s">
        <v>240</v>
      </c>
      <c r="B14" s="37">
        <v>2</v>
      </c>
      <c r="C14" s="38" t="s">
        <v>3438</v>
      </c>
      <c r="D14" s="37" t="s">
        <v>245</v>
      </c>
      <c r="E14" s="39" t="s">
        <v>3439</v>
      </c>
      <c r="F14" s="40" t="s">
        <v>415</v>
      </c>
      <c r="G14" s="41">
        <v>45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3568</v>
      </c>
      <c r="F16" s="46"/>
      <c r="G16" s="46"/>
      <c r="H16" s="46"/>
      <c r="I16" s="46"/>
      <c r="J16" s="48"/>
    </row>
    <row r="17" ht="60">
      <c r="A17" s="37" t="s">
        <v>248</v>
      </c>
      <c r="B17" s="45"/>
      <c r="C17" s="46"/>
      <c r="D17" s="46"/>
      <c r="E17" s="39" t="s">
        <v>3440</v>
      </c>
      <c r="F17" s="46"/>
      <c r="G17" s="46"/>
      <c r="H17" s="46"/>
      <c r="I17" s="46"/>
      <c r="J17" s="48"/>
    </row>
    <row r="18" ht="45">
      <c r="A18" s="37" t="s">
        <v>240</v>
      </c>
      <c r="B18" s="37">
        <v>3</v>
      </c>
      <c r="C18" s="38" t="s">
        <v>936</v>
      </c>
      <c r="D18" s="37" t="s">
        <v>937</v>
      </c>
      <c r="E18" s="39" t="s">
        <v>938</v>
      </c>
      <c r="F18" s="40" t="s">
        <v>939</v>
      </c>
      <c r="G18" s="41">
        <v>79.341999999999999</v>
      </c>
      <c r="H18" s="42">
        <v>0</v>
      </c>
      <c r="I18" s="43">
        <f>ROUND(G18*H18,P4)</f>
        <v>0</v>
      </c>
      <c r="J18" s="37"/>
      <c r="O18" s="44">
        <f>I18*0.21</f>
        <v>0</v>
      </c>
      <c r="P18">
        <v>3</v>
      </c>
    </row>
    <row r="19" ht="30">
      <c r="A19" s="37" t="s">
        <v>244</v>
      </c>
      <c r="B19" s="45"/>
      <c r="C19" s="46"/>
      <c r="D19" s="46"/>
      <c r="E19" s="39" t="s">
        <v>940</v>
      </c>
      <c r="F19" s="46"/>
      <c r="G19" s="46"/>
      <c r="H19" s="46"/>
      <c r="I19" s="46"/>
      <c r="J19" s="48"/>
    </row>
    <row r="20" ht="90">
      <c r="A20" s="37" t="s">
        <v>246</v>
      </c>
      <c r="B20" s="45"/>
      <c r="C20" s="46"/>
      <c r="D20" s="46"/>
      <c r="E20" s="49" t="s">
        <v>3569</v>
      </c>
      <c r="F20" s="46"/>
      <c r="G20" s="46"/>
      <c r="H20" s="46"/>
      <c r="I20" s="46"/>
      <c r="J20" s="48"/>
    </row>
    <row r="21" ht="225">
      <c r="A21" s="37" t="s">
        <v>248</v>
      </c>
      <c r="B21" s="45"/>
      <c r="C21" s="46"/>
      <c r="D21" s="46"/>
      <c r="E21" s="39" t="s">
        <v>941</v>
      </c>
      <c r="F21" s="46"/>
      <c r="G21" s="46"/>
      <c r="H21" s="46"/>
      <c r="I21" s="46"/>
      <c r="J21" s="48"/>
    </row>
    <row r="22">
      <c r="A22" s="31" t="s">
        <v>237</v>
      </c>
      <c r="B22" s="32"/>
      <c r="C22" s="33" t="s">
        <v>238</v>
      </c>
      <c r="D22" s="34"/>
      <c r="E22" s="31" t="s">
        <v>336</v>
      </c>
      <c r="F22" s="34"/>
      <c r="G22" s="34"/>
      <c r="H22" s="34"/>
      <c r="I22" s="35">
        <f>SUMIFS(I23:I66,A23:A66,"P")</f>
        <v>0</v>
      </c>
      <c r="J22" s="36"/>
    </row>
    <row r="23">
      <c r="A23" s="37" t="s">
        <v>240</v>
      </c>
      <c r="B23" s="37">
        <v>4</v>
      </c>
      <c r="C23" s="38" t="s">
        <v>954</v>
      </c>
      <c r="D23" s="37" t="s">
        <v>245</v>
      </c>
      <c r="E23" s="39" t="s">
        <v>955</v>
      </c>
      <c r="F23" s="40" t="s">
        <v>415</v>
      </c>
      <c r="G23" s="41">
        <v>810</v>
      </c>
      <c r="H23" s="42">
        <v>0</v>
      </c>
      <c r="I23" s="43">
        <f>ROUND(G23*H23,P4)</f>
        <v>0</v>
      </c>
      <c r="J23" s="37"/>
      <c r="O23" s="44">
        <f>I23*0.21</f>
        <v>0</v>
      </c>
      <c r="P23">
        <v>3</v>
      </c>
    </row>
    <row r="24">
      <c r="A24" s="37" t="s">
        <v>244</v>
      </c>
      <c r="B24" s="45"/>
      <c r="C24" s="46"/>
      <c r="D24" s="46"/>
      <c r="E24" s="47" t="s">
        <v>245</v>
      </c>
      <c r="F24" s="46"/>
      <c r="G24" s="46"/>
      <c r="H24" s="46"/>
      <c r="I24" s="46"/>
      <c r="J24" s="48"/>
    </row>
    <row r="25" ht="75">
      <c r="A25" s="37" t="s">
        <v>246</v>
      </c>
      <c r="B25" s="45"/>
      <c r="C25" s="46"/>
      <c r="D25" s="46"/>
      <c r="E25" s="49" t="s">
        <v>3570</v>
      </c>
      <c r="F25" s="46"/>
      <c r="G25" s="46"/>
      <c r="H25" s="46"/>
      <c r="I25" s="46"/>
      <c r="J25" s="48"/>
    </row>
    <row r="26" ht="90">
      <c r="A26" s="37" t="s">
        <v>248</v>
      </c>
      <c r="B26" s="45"/>
      <c r="C26" s="46"/>
      <c r="D26" s="46"/>
      <c r="E26" s="39" t="s">
        <v>957</v>
      </c>
      <c r="F26" s="46"/>
      <c r="G26" s="46"/>
      <c r="H26" s="46"/>
      <c r="I26" s="46"/>
      <c r="J26" s="48"/>
    </row>
    <row r="27">
      <c r="A27" s="37" t="s">
        <v>240</v>
      </c>
      <c r="B27" s="37">
        <v>5</v>
      </c>
      <c r="C27" s="38" t="s">
        <v>3445</v>
      </c>
      <c r="D27" s="37" t="s">
        <v>245</v>
      </c>
      <c r="E27" s="39" t="s">
        <v>3446</v>
      </c>
      <c r="F27" s="40" t="s">
        <v>1326</v>
      </c>
      <c r="G27" s="41">
        <v>126.59999999999999</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3571</v>
      </c>
      <c r="F29" s="46"/>
      <c r="G29" s="46"/>
      <c r="H29" s="46"/>
      <c r="I29" s="46"/>
      <c r="J29" s="48"/>
    </row>
    <row r="30" ht="120">
      <c r="A30" s="37" t="s">
        <v>248</v>
      </c>
      <c r="B30" s="45"/>
      <c r="C30" s="46"/>
      <c r="D30" s="46"/>
      <c r="E30" s="39" t="s">
        <v>3448</v>
      </c>
      <c r="F30" s="46"/>
      <c r="G30" s="46"/>
      <c r="H30" s="46"/>
      <c r="I30" s="46"/>
      <c r="J30" s="48"/>
    </row>
    <row r="31">
      <c r="A31" s="37" t="s">
        <v>240</v>
      </c>
      <c r="B31" s="37">
        <v>6</v>
      </c>
      <c r="C31" s="38" t="s">
        <v>2977</v>
      </c>
      <c r="D31" s="37" t="s">
        <v>245</v>
      </c>
      <c r="E31" s="39" t="s">
        <v>2978</v>
      </c>
      <c r="F31" s="40" t="s">
        <v>339</v>
      </c>
      <c r="G31" s="41">
        <v>8.4529999999999994</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3572</v>
      </c>
      <c r="F33" s="46"/>
      <c r="G33" s="46"/>
      <c r="H33" s="46"/>
      <c r="I33" s="46"/>
      <c r="J33" s="48"/>
    </row>
    <row r="34" ht="75">
      <c r="A34" s="37" t="s">
        <v>248</v>
      </c>
      <c r="B34" s="45"/>
      <c r="C34" s="46"/>
      <c r="D34" s="46"/>
      <c r="E34" s="39" t="s">
        <v>2626</v>
      </c>
      <c r="F34" s="46"/>
      <c r="G34" s="46"/>
      <c r="H34" s="46"/>
      <c r="I34" s="46"/>
      <c r="J34" s="48"/>
    </row>
    <row r="35">
      <c r="A35" s="37" t="s">
        <v>240</v>
      </c>
      <c r="B35" s="37">
        <v>7</v>
      </c>
      <c r="C35" s="38" t="s">
        <v>3287</v>
      </c>
      <c r="D35" s="37" t="s">
        <v>245</v>
      </c>
      <c r="E35" s="39" t="s">
        <v>3288</v>
      </c>
      <c r="F35" s="40" t="s">
        <v>339</v>
      </c>
      <c r="G35" s="41">
        <v>46.174999999999997</v>
      </c>
      <c r="H35" s="42">
        <v>0</v>
      </c>
      <c r="I35" s="43">
        <f>ROUND(G35*H35,P4)</f>
        <v>0</v>
      </c>
      <c r="J35" s="37"/>
      <c r="O35" s="44">
        <f>I35*0.21</f>
        <v>0</v>
      </c>
      <c r="P35">
        <v>3</v>
      </c>
    </row>
    <row r="36">
      <c r="A36" s="37" t="s">
        <v>244</v>
      </c>
      <c r="B36" s="45"/>
      <c r="C36" s="46"/>
      <c r="D36" s="46"/>
      <c r="E36" s="47" t="s">
        <v>245</v>
      </c>
      <c r="F36" s="46"/>
      <c r="G36" s="46"/>
      <c r="H36" s="46"/>
      <c r="I36" s="46"/>
      <c r="J36" s="48"/>
    </row>
    <row r="37" ht="90">
      <c r="A37" s="37" t="s">
        <v>246</v>
      </c>
      <c r="B37" s="45"/>
      <c r="C37" s="46"/>
      <c r="D37" s="46"/>
      <c r="E37" s="49" t="s">
        <v>3573</v>
      </c>
      <c r="F37" s="46"/>
      <c r="G37" s="46"/>
      <c r="H37" s="46"/>
      <c r="I37" s="46"/>
      <c r="J37" s="48"/>
    </row>
    <row r="38" ht="409.5">
      <c r="A38" s="37" t="s">
        <v>248</v>
      </c>
      <c r="B38" s="45"/>
      <c r="C38" s="46"/>
      <c r="D38" s="46"/>
      <c r="E38" s="39" t="s">
        <v>2046</v>
      </c>
      <c r="F38" s="46"/>
      <c r="G38" s="46"/>
      <c r="H38" s="46"/>
      <c r="I38" s="46"/>
      <c r="J38" s="48"/>
    </row>
    <row r="39">
      <c r="A39" s="37" t="s">
        <v>240</v>
      </c>
      <c r="B39" s="37">
        <v>8</v>
      </c>
      <c r="C39" s="38" t="s">
        <v>1321</v>
      </c>
      <c r="D39" s="37" t="s">
        <v>245</v>
      </c>
      <c r="E39" s="39" t="s">
        <v>1322</v>
      </c>
      <c r="F39" s="40" t="s">
        <v>339</v>
      </c>
      <c r="G39" s="41">
        <v>8.4529999999999994</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3574</v>
      </c>
      <c r="F41" s="46"/>
      <c r="G41" s="46"/>
      <c r="H41" s="46"/>
      <c r="I41" s="46"/>
      <c r="J41" s="48"/>
    </row>
    <row r="42" ht="405">
      <c r="A42" s="37" t="s">
        <v>248</v>
      </c>
      <c r="B42" s="45"/>
      <c r="C42" s="46"/>
      <c r="D42" s="46"/>
      <c r="E42" s="39" t="s">
        <v>1325</v>
      </c>
      <c r="F42" s="46"/>
      <c r="G42" s="46"/>
      <c r="H42" s="46"/>
      <c r="I42" s="46"/>
      <c r="J42" s="48"/>
    </row>
    <row r="43">
      <c r="A43" s="37" t="s">
        <v>240</v>
      </c>
      <c r="B43" s="37">
        <v>9</v>
      </c>
      <c r="C43" s="38" t="s">
        <v>3452</v>
      </c>
      <c r="D43" s="37" t="s">
        <v>245</v>
      </c>
      <c r="E43" s="39" t="s">
        <v>3453</v>
      </c>
      <c r="F43" s="40" t="s">
        <v>339</v>
      </c>
      <c r="G43" s="41">
        <v>11.496</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3575</v>
      </c>
      <c r="F45" s="46"/>
      <c r="G45" s="46"/>
      <c r="H45" s="46"/>
      <c r="I45" s="46"/>
      <c r="J45" s="48"/>
    </row>
    <row r="46" ht="120">
      <c r="A46" s="37" t="s">
        <v>248</v>
      </c>
      <c r="B46" s="45"/>
      <c r="C46" s="46"/>
      <c r="D46" s="46"/>
      <c r="E46" s="39" t="s">
        <v>3397</v>
      </c>
      <c r="F46" s="46"/>
      <c r="G46" s="46"/>
      <c r="H46" s="46"/>
      <c r="I46" s="46"/>
      <c r="J46" s="48"/>
    </row>
    <row r="47">
      <c r="A47" s="37" t="s">
        <v>240</v>
      </c>
      <c r="B47" s="37">
        <v>10</v>
      </c>
      <c r="C47" s="38" t="s">
        <v>667</v>
      </c>
      <c r="D47" s="37" t="s">
        <v>245</v>
      </c>
      <c r="E47" s="39" t="s">
        <v>668</v>
      </c>
      <c r="F47" s="40" t="s">
        <v>339</v>
      </c>
      <c r="G47" s="41">
        <v>54.628</v>
      </c>
      <c r="H47" s="42">
        <v>0</v>
      </c>
      <c r="I47" s="43">
        <f>ROUND(G47*H47,P4)</f>
        <v>0</v>
      </c>
      <c r="J47" s="37"/>
      <c r="O47" s="44">
        <f>I47*0.21</f>
        <v>0</v>
      </c>
      <c r="P47">
        <v>3</v>
      </c>
    </row>
    <row r="48">
      <c r="A48" s="37" t="s">
        <v>244</v>
      </c>
      <c r="B48" s="45"/>
      <c r="C48" s="46"/>
      <c r="D48" s="46"/>
      <c r="E48" s="47" t="s">
        <v>245</v>
      </c>
      <c r="F48" s="46"/>
      <c r="G48" s="46"/>
      <c r="H48" s="46"/>
      <c r="I48" s="46"/>
      <c r="J48" s="48"/>
    </row>
    <row r="49" ht="60">
      <c r="A49" s="37" t="s">
        <v>246</v>
      </c>
      <c r="B49" s="45"/>
      <c r="C49" s="46"/>
      <c r="D49" s="46"/>
      <c r="E49" s="49" t="s">
        <v>3576</v>
      </c>
      <c r="F49" s="46"/>
      <c r="G49" s="46"/>
      <c r="H49" s="46"/>
      <c r="I49" s="46"/>
      <c r="J49" s="48"/>
    </row>
    <row r="50" ht="270">
      <c r="A50" s="37" t="s">
        <v>248</v>
      </c>
      <c r="B50" s="45"/>
      <c r="C50" s="46"/>
      <c r="D50" s="46"/>
      <c r="E50" s="39" t="s">
        <v>671</v>
      </c>
      <c r="F50" s="46"/>
      <c r="G50" s="46"/>
      <c r="H50" s="46"/>
      <c r="I50" s="46"/>
      <c r="J50" s="48"/>
    </row>
    <row r="51">
      <c r="A51" s="37" t="s">
        <v>240</v>
      </c>
      <c r="B51" s="37">
        <v>11</v>
      </c>
      <c r="C51" s="38" t="s">
        <v>3460</v>
      </c>
      <c r="D51" s="37" t="s">
        <v>245</v>
      </c>
      <c r="E51" s="39" t="s">
        <v>3461</v>
      </c>
      <c r="F51" s="40" t="s">
        <v>339</v>
      </c>
      <c r="G51" s="41">
        <v>18</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3462</v>
      </c>
      <c r="F53" s="46"/>
      <c r="G53" s="46"/>
      <c r="H53" s="46"/>
      <c r="I53" s="46"/>
      <c r="J53" s="48"/>
    </row>
    <row r="54" ht="390">
      <c r="A54" s="37" t="s">
        <v>248</v>
      </c>
      <c r="B54" s="45"/>
      <c r="C54" s="46"/>
      <c r="D54" s="46"/>
      <c r="E54" s="39" t="s">
        <v>3463</v>
      </c>
      <c r="F54" s="46"/>
      <c r="G54" s="46"/>
      <c r="H54" s="46"/>
      <c r="I54" s="46"/>
      <c r="J54" s="48"/>
    </row>
    <row r="55">
      <c r="A55" s="37" t="s">
        <v>240</v>
      </c>
      <c r="B55" s="37">
        <v>12</v>
      </c>
      <c r="C55" s="38" t="s">
        <v>2631</v>
      </c>
      <c r="D55" s="37" t="s">
        <v>245</v>
      </c>
      <c r="E55" s="39" t="s">
        <v>2632</v>
      </c>
      <c r="F55" s="40" t="s">
        <v>415</v>
      </c>
      <c r="G55" s="41">
        <v>56.350000000000001</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3577</v>
      </c>
      <c r="F57" s="46"/>
      <c r="G57" s="46"/>
      <c r="H57" s="46"/>
      <c r="I57" s="46"/>
      <c r="J57" s="48"/>
    </row>
    <row r="58" ht="75">
      <c r="A58" s="37" t="s">
        <v>248</v>
      </c>
      <c r="B58" s="45"/>
      <c r="C58" s="46"/>
      <c r="D58" s="46"/>
      <c r="E58" s="39" t="s">
        <v>2424</v>
      </c>
      <c r="F58" s="46"/>
      <c r="G58" s="46"/>
      <c r="H58" s="46"/>
      <c r="I58" s="46"/>
      <c r="J58" s="48"/>
    </row>
    <row r="59">
      <c r="A59" s="37" t="s">
        <v>240</v>
      </c>
      <c r="B59" s="37">
        <v>13</v>
      </c>
      <c r="C59" s="38" t="s">
        <v>2425</v>
      </c>
      <c r="D59" s="37" t="s">
        <v>245</v>
      </c>
      <c r="E59" s="39" t="s">
        <v>2426</v>
      </c>
      <c r="F59" s="40" t="s">
        <v>415</v>
      </c>
      <c r="G59" s="41">
        <v>56.350000000000001</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3578</v>
      </c>
      <c r="F61" s="46"/>
      <c r="G61" s="46"/>
      <c r="H61" s="46"/>
      <c r="I61" s="46"/>
      <c r="J61" s="48"/>
    </row>
    <row r="62" ht="75">
      <c r="A62" s="37" t="s">
        <v>248</v>
      </c>
      <c r="B62" s="45"/>
      <c r="C62" s="46"/>
      <c r="D62" s="46"/>
      <c r="E62" s="39" t="s">
        <v>2428</v>
      </c>
      <c r="F62" s="46"/>
      <c r="G62" s="46"/>
      <c r="H62" s="46"/>
      <c r="I62" s="46"/>
      <c r="J62" s="48"/>
    </row>
    <row r="63">
      <c r="A63" s="37" t="s">
        <v>240</v>
      </c>
      <c r="B63" s="37">
        <v>14</v>
      </c>
      <c r="C63" s="38" t="s">
        <v>2988</v>
      </c>
      <c r="D63" s="37" t="s">
        <v>245</v>
      </c>
      <c r="E63" s="39" t="s">
        <v>2989</v>
      </c>
      <c r="F63" s="40" t="s">
        <v>415</v>
      </c>
      <c r="G63" s="41">
        <v>56.350000000000001</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3579</v>
      </c>
      <c r="F65" s="46"/>
      <c r="G65" s="46"/>
      <c r="H65" s="46"/>
      <c r="I65" s="46"/>
      <c r="J65" s="48"/>
    </row>
    <row r="66" ht="90">
      <c r="A66" s="37" t="s">
        <v>248</v>
      </c>
      <c r="B66" s="45"/>
      <c r="C66" s="46"/>
      <c r="D66" s="46"/>
      <c r="E66" s="39" t="s">
        <v>2991</v>
      </c>
      <c r="F66" s="46"/>
      <c r="G66" s="46"/>
      <c r="H66" s="46"/>
      <c r="I66" s="46"/>
      <c r="J66" s="48"/>
    </row>
    <row r="67">
      <c r="A67" s="31" t="s">
        <v>237</v>
      </c>
      <c r="B67" s="32"/>
      <c r="C67" s="33" t="s">
        <v>320</v>
      </c>
      <c r="D67" s="34"/>
      <c r="E67" s="31" t="s">
        <v>2433</v>
      </c>
      <c r="F67" s="34"/>
      <c r="G67" s="34"/>
      <c r="H67" s="34"/>
      <c r="I67" s="35">
        <f>SUMIFS(I68:I71,A68:A71,"P")</f>
        <v>0</v>
      </c>
      <c r="J67" s="36"/>
    </row>
    <row r="68" ht="30">
      <c r="A68" s="37" t="s">
        <v>240</v>
      </c>
      <c r="B68" s="37">
        <v>15</v>
      </c>
      <c r="C68" s="38" t="s">
        <v>3580</v>
      </c>
      <c r="D68" s="37" t="s">
        <v>245</v>
      </c>
      <c r="E68" s="39" t="s">
        <v>2825</v>
      </c>
      <c r="F68" s="40" t="s">
        <v>243</v>
      </c>
      <c r="G68" s="41">
        <v>30</v>
      </c>
      <c r="H68" s="42">
        <v>0</v>
      </c>
      <c r="I68" s="43">
        <f>ROUND(G68*H68,P4)</f>
        <v>0</v>
      </c>
      <c r="J68" s="37"/>
      <c r="O68" s="44">
        <f>I68*0.21</f>
        <v>0</v>
      </c>
      <c r="P68">
        <v>3</v>
      </c>
    </row>
    <row r="69">
      <c r="A69" s="37" t="s">
        <v>244</v>
      </c>
      <c r="B69" s="45"/>
      <c r="C69" s="46"/>
      <c r="D69" s="46"/>
      <c r="E69" s="47" t="s">
        <v>245</v>
      </c>
      <c r="F69" s="46"/>
      <c r="G69" s="46"/>
      <c r="H69" s="46"/>
      <c r="I69" s="46"/>
      <c r="J69" s="48"/>
    </row>
    <row r="70" ht="45">
      <c r="A70" s="37" t="s">
        <v>246</v>
      </c>
      <c r="B70" s="45"/>
      <c r="C70" s="46"/>
      <c r="D70" s="46"/>
      <c r="E70" s="49" t="s">
        <v>3581</v>
      </c>
      <c r="F70" s="46"/>
      <c r="G70" s="46"/>
      <c r="H70" s="46"/>
      <c r="I70" s="46"/>
      <c r="J70" s="48"/>
    </row>
    <row r="71" ht="120">
      <c r="A71" s="37" t="s">
        <v>248</v>
      </c>
      <c r="B71" s="45"/>
      <c r="C71" s="46"/>
      <c r="D71" s="46"/>
      <c r="E71" s="39" t="s">
        <v>2088</v>
      </c>
      <c r="F71" s="46"/>
      <c r="G71" s="46"/>
      <c r="H71" s="46"/>
      <c r="I71" s="46"/>
      <c r="J71" s="48"/>
    </row>
    <row r="72">
      <c r="A72" s="31" t="s">
        <v>237</v>
      </c>
      <c r="B72" s="32"/>
      <c r="C72" s="33" t="s">
        <v>926</v>
      </c>
      <c r="D72" s="34"/>
      <c r="E72" s="31" t="s">
        <v>2120</v>
      </c>
      <c r="F72" s="34"/>
      <c r="G72" s="34"/>
      <c r="H72" s="34"/>
      <c r="I72" s="35">
        <f>SUMIFS(I73:I84,A73:A84,"P")</f>
        <v>0</v>
      </c>
      <c r="J72" s="36"/>
    </row>
    <row r="73">
      <c r="A73" s="37" t="s">
        <v>240</v>
      </c>
      <c r="B73" s="37">
        <v>16</v>
      </c>
      <c r="C73" s="38" t="s">
        <v>2852</v>
      </c>
      <c r="D73" s="37" t="s">
        <v>245</v>
      </c>
      <c r="E73" s="39" t="s">
        <v>2853</v>
      </c>
      <c r="F73" s="40" t="s">
        <v>339</v>
      </c>
      <c r="G73" s="41">
        <v>8.0350000000000001</v>
      </c>
      <c r="H73" s="42">
        <v>0</v>
      </c>
      <c r="I73" s="43">
        <f>ROUND(G73*H73,P4)</f>
        <v>0</v>
      </c>
      <c r="J73" s="37"/>
      <c r="O73" s="44">
        <f>I73*0.21</f>
        <v>0</v>
      </c>
      <c r="P73">
        <v>3</v>
      </c>
    </row>
    <row r="74">
      <c r="A74" s="37" t="s">
        <v>244</v>
      </c>
      <c r="B74" s="45"/>
      <c r="C74" s="46"/>
      <c r="D74" s="46"/>
      <c r="E74" s="47" t="s">
        <v>245</v>
      </c>
      <c r="F74" s="46"/>
      <c r="G74" s="46"/>
      <c r="H74" s="46"/>
      <c r="I74" s="46"/>
      <c r="J74" s="48"/>
    </row>
    <row r="75" ht="90">
      <c r="A75" s="37" t="s">
        <v>246</v>
      </c>
      <c r="B75" s="45"/>
      <c r="C75" s="46"/>
      <c r="D75" s="46"/>
      <c r="E75" s="49" t="s">
        <v>3582</v>
      </c>
      <c r="F75" s="46"/>
      <c r="G75" s="46"/>
      <c r="H75" s="46"/>
      <c r="I75" s="46"/>
      <c r="J75" s="48"/>
    </row>
    <row r="76" ht="409.5">
      <c r="A76" s="37" t="s">
        <v>248</v>
      </c>
      <c r="B76" s="45"/>
      <c r="C76" s="46"/>
      <c r="D76" s="46"/>
      <c r="E76" s="39" t="s">
        <v>1835</v>
      </c>
      <c r="F76" s="46"/>
      <c r="G76" s="46"/>
      <c r="H76" s="46"/>
      <c r="I76" s="46"/>
      <c r="J76" s="48"/>
    </row>
    <row r="77">
      <c r="A77" s="37" t="s">
        <v>240</v>
      </c>
      <c r="B77" s="37">
        <v>17</v>
      </c>
      <c r="C77" s="38" t="s">
        <v>2855</v>
      </c>
      <c r="D77" s="37" t="s">
        <v>245</v>
      </c>
      <c r="E77" s="39" t="s">
        <v>2856</v>
      </c>
      <c r="F77" s="40" t="s">
        <v>939</v>
      </c>
      <c r="G77" s="41">
        <v>0.19700000000000001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3583</v>
      </c>
      <c r="F79" s="46"/>
      <c r="G79" s="46"/>
      <c r="H79" s="46"/>
      <c r="I79" s="46"/>
      <c r="J79" s="48"/>
    </row>
    <row r="80" ht="375">
      <c r="A80" s="37" t="s">
        <v>248</v>
      </c>
      <c r="B80" s="45"/>
      <c r="C80" s="46"/>
      <c r="D80" s="46"/>
      <c r="E80" s="39" t="s">
        <v>2836</v>
      </c>
      <c r="F80" s="46"/>
      <c r="G80" s="46"/>
      <c r="H80" s="46"/>
      <c r="I80" s="46"/>
      <c r="J80" s="48"/>
    </row>
    <row r="81">
      <c r="A81" s="37" t="s">
        <v>240</v>
      </c>
      <c r="B81" s="37">
        <v>18</v>
      </c>
      <c r="C81" s="38" t="s">
        <v>2124</v>
      </c>
      <c r="D81" s="37" t="s">
        <v>245</v>
      </c>
      <c r="E81" s="39" t="s">
        <v>2125</v>
      </c>
      <c r="F81" s="40" t="s">
        <v>339</v>
      </c>
      <c r="G81" s="41">
        <v>11.27</v>
      </c>
      <c r="H81" s="42">
        <v>0</v>
      </c>
      <c r="I81" s="43">
        <f>ROUND(G81*H81,P4)</f>
        <v>0</v>
      </c>
      <c r="J81" s="37"/>
      <c r="O81" s="44">
        <f>I81*0.21</f>
        <v>0</v>
      </c>
      <c r="P81">
        <v>3</v>
      </c>
    </row>
    <row r="82">
      <c r="A82" s="37" t="s">
        <v>244</v>
      </c>
      <c r="B82" s="45"/>
      <c r="C82" s="46"/>
      <c r="D82" s="46"/>
      <c r="E82" s="47" t="s">
        <v>245</v>
      </c>
      <c r="F82" s="46"/>
      <c r="G82" s="46"/>
      <c r="H82" s="46"/>
      <c r="I82" s="46"/>
      <c r="J82" s="48"/>
    </row>
    <row r="83" ht="75">
      <c r="A83" s="37" t="s">
        <v>246</v>
      </c>
      <c r="B83" s="45"/>
      <c r="C83" s="46"/>
      <c r="D83" s="46"/>
      <c r="E83" s="49" t="s">
        <v>3584</v>
      </c>
      <c r="F83" s="46"/>
      <c r="G83" s="46"/>
      <c r="H83" s="46"/>
      <c r="I83" s="46"/>
      <c r="J83" s="48"/>
    </row>
    <row r="84" ht="150">
      <c r="A84" s="37" t="s">
        <v>248</v>
      </c>
      <c r="B84" s="45"/>
      <c r="C84" s="46"/>
      <c r="D84" s="46"/>
      <c r="E84" s="39" t="s">
        <v>2127</v>
      </c>
      <c r="F84" s="46"/>
      <c r="G84" s="46"/>
      <c r="H84" s="46"/>
      <c r="I84" s="46"/>
      <c r="J84" s="48"/>
    </row>
    <row r="85">
      <c r="A85" s="31" t="s">
        <v>237</v>
      </c>
      <c r="B85" s="32"/>
      <c r="C85" s="33" t="s">
        <v>1203</v>
      </c>
      <c r="D85" s="34"/>
      <c r="E85" s="31" t="s">
        <v>2866</v>
      </c>
      <c r="F85" s="34"/>
      <c r="G85" s="34"/>
      <c r="H85" s="34"/>
      <c r="I85" s="35">
        <f>SUMIFS(I86:I113,A86:A113,"P")</f>
        <v>0</v>
      </c>
      <c r="J85" s="36"/>
    </row>
    <row r="86" ht="30">
      <c r="A86" s="37" t="s">
        <v>240</v>
      </c>
      <c r="B86" s="37">
        <v>19</v>
      </c>
      <c r="C86" s="38" t="s">
        <v>2871</v>
      </c>
      <c r="D86" s="37" t="s">
        <v>245</v>
      </c>
      <c r="E86" s="39" t="s">
        <v>2872</v>
      </c>
      <c r="F86" s="40" t="s">
        <v>415</v>
      </c>
      <c r="G86" s="41">
        <v>124.956</v>
      </c>
      <c r="H86" s="42">
        <v>0</v>
      </c>
      <c r="I86" s="43">
        <f>ROUND(G86*H86,P4)</f>
        <v>0</v>
      </c>
      <c r="J86" s="37"/>
      <c r="O86" s="44">
        <f>I86*0.21</f>
        <v>0</v>
      </c>
      <c r="P86">
        <v>3</v>
      </c>
    </row>
    <row r="87">
      <c r="A87" s="37" t="s">
        <v>244</v>
      </c>
      <c r="B87" s="45"/>
      <c r="C87" s="46"/>
      <c r="D87" s="46"/>
      <c r="E87" s="47" t="s">
        <v>245</v>
      </c>
      <c r="F87" s="46"/>
      <c r="G87" s="46"/>
      <c r="H87" s="46"/>
      <c r="I87" s="46"/>
      <c r="J87" s="48"/>
    </row>
    <row r="88" ht="105">
      <c r="A88" s="37" t="s">
        <v>246</v>
      </c>
      <c r="B88" s="45"/>
      <c r="C88" s="46"/>
      <c r="D88" s="46"/>
      <c r="E88" s="49" t="s">
        <v>3585</v>
      </c>
      <c r="F88" s="46"/>
      <c r="G88" s="46"/>
      <c r="H88" s="46"/>
      <c r="I88" s="46"/>
      <c r="J88" s="48"/>
    </row>
    <row r="89" ht="120">
      <c r="A89" s="37" t="s">
        <v>248</v>
      </c>
      <c r="B89" s="45"/>
      <c r="C89" s="46"/>
      <c r="D89" s="46"/>
      <c r="E89" s="39" t="s">
        <v>2870</v>
      </c>
      <c r="F89" s="46"/>
      <c r="G89" s="46"/>
      <c r="H89" s="46"/>
      <c r="I89" s="46"/>
      <c r="J89" s="48"/>
    </row>
    <row r="90">
      <c r="A90" s="37" t="s">
        <v>240</v>
      </c>
      <c r="B90" s="37">
        <v>20</v>
      </c>
      <c r="C90" s="38" t="s">
        <v>3483</v>
      </c>
      <c r="D90" s="37" t="s">
        <v>245</v>
      </c>
      <c r="E90" s="39" t="s">
        <v>3484</v>
      </c>
      <c r="F90" s="40" t="s">
        <v>415</v>
      </c>
      <c r="G90" s="41">
        <v>1.7</v>
      </c>
      <c r="H90" s="42">
        <v>0</v>
      </c>
      <c r="I90" s="43">
        <f>ROUND(G90*H90,P4)</f>
        <v>0</v>
      </c>
      <c r="J90" s="37"/>
      <c r="O90" s="44">
        <f>I90*0.21</f>
        <v>0</v>
      </c>
      <c r="P90">
        <v>3</v>
      </c>
    </row>
    <row r="91">
      <c r="A91" s="37" t="s">
        <v>244</v>
      </c>
      <c r="B91" s="45"/>
      <c r="C91" s="46"/>
      <c r="D91" s="46"/>
      <c r="E91" s="47" t="s">
        <v>245</v>
      </c>
      <c r="F91" s="46"/>
      <c r="G91" s="46"/>
      <c r="H91" s="46"/>
      <c r="I91" s="46"/>
      <c r="J91" s="48"/>
    </row>
    <row r="92" ht="75">
      <c r="A92" s="37" t="s">
        <v>246</v>
      </c>
      <c r="B92" s="45"/>
      <c r="C92" s="46"/>
      <c r="D92" s="46"/>
      <c r="E92" s="49" t="s">
        <v>3586</v>
      </c>
      <c r="F92" s="46"/>
      <c r="G92" s="46"/>
      <c r="H92" s="46"/>
      <c r="I92" s="46"/>
      <c r="J92" s="48"/>
    </row>
    <row r="93" ht="120">
      <c r="A93" s="37" t="s">
        <v>248</v>
      </c>
      <c r="B93" s="45"/>
      <c r="C93" s="46"/>
      <c r="D93" s="46"/>
      <c r="E93" s="39" t="s">
        <v>2870</v>
      </c>
      <c r="F93" s="46"/>
      <c r="G93" s="46"/>
      <c r="H93" s="46"/>
      <c r="I93" s="46"/>
      <c r="J93" s="48"/>
    </row>
    <row r="94">
      <c r="A94" s="37" t="s">
        <v>240</v>
      </c>
      <c r="B94" s="37">
        <v>21</v>
      </c>
      <c r="C94" s="38" t="s">
        <v>3486</v>
      </c>
      <c r="D94" s="37" t="s">
        <v>245</v>
      </c>
      <c r="E94" s="39" t="s">
        <v>3487</v>
      </c>
      <c r="F94" s="40" t="s">
        <v>415</v>
      </c>
      <c r="G94" s="41">
        <v>1.3</v>
      </c>
      <c r="H94" s="42">
        <v>0</v>
      </c>
      <c r="I94" s="43">
        <f>ROUND(G94*H94,P4)</f>
        <v>0</v>
      </c>
      <c r="J94" s="37"/>
      <c r="O94" s="44">
        <f>I94*0.21</f>
        <v>0</v>
      </c>
      <c r="P94">
        <v>3</v>
      </c>
    </row>
    <row r="95">
      <c r="A95" s="37" t="s">
        <v>244</v>
      </c>
      <c r="B95" s="45"/>
      <c r="C95" s="46"/>
      <c r="D95" s="46"/>
      <c r="E95" s="47" t="s">
        <v>245</v>
      </c>
      <c r="F95" s="46"/>
      <c r="G95" s="46"/>
      <c r="H95" s="46"/>
      <c r="I95" s="46"/>
      <c r="J95" s="48"/>
    </row>
    <row r="96" ht="30">
      <c r="A96" s="37" t="s">
        <v>246</v>
      </c>
      <c r="B96" s="45"/>
      <c r="C96" s="46"/>
      <c r="D96" s="46"/>
      <c r="E96" s="49" t="s">
        <v>3587</v>
      </c>
      <c r="F96" s="46"/>
      <c r="G96" s="46"/>
      <c r="H96" s="46"/>
      <c r="I96" s="46"/>
      <c r="J96" s="48"/>
    </row>
    <row r="97" ht="120">
      <c r="A97" s="37" t="s">
        <v>248</v>
      </c>
      <c r="B97" s="45"/>
      <c r="C97" s="46"/>
      <c r="D97" s="46"/>
      <c r="E97" s="39" t="s">
        <v>2870</v>
      </c>
      <c r="F97" s="46"/>
      <c r="G97" s="46"/>
      <c r="H97" s="46"/>
      <c r="I97" s="46"/>
      <c r="J97" s="48"/>
    </row>
    <row r="98">
      <c r="A98" s="37" t="s">
        <v>240</v>
      </c>
      <c r="B98" s="37">
        <v>22</v>
      </c>
      <c r="C98" s="38" t="s">
        <v>2883</v>
      </c>
      <c r="D98" s="37" t="s">
        <v>245</v>
      </c>
      <c r="E98" s="39" t="s">
        <v>2884</v>
      </c>
      <c r="F98" s="40" t="s">
        <v>415</v>
      </c>
      <c r="G98" s="41">
        <v>127.956</v>
      </c>
      <c r="H98" s="42">
        <v>0</v>
      </c>
      <c r="I98" s="43">
        <f>ROUND(G98*H98,P4)</f>
        <v>0</v>
      </c>
      <c r="J98" s="37"/>
      <c r="O98" s="44">
        <f>I98*0.21</f>
        <v>0</v>
      </c>
      <c r="P98">
        <v>3</v>
      </c>
    </row>
    <row r="99">
      <c r="A99" s="37" t="s">
        <v>244</v>
      </c>
      <c r="B99" s="45"/>
      <c r="C99" s="46"/>
      <c r="D99" s="46"/>
      <c r="E99" s="47" t="s">
        <v>245</v>
      </c>
      <c r="F99" s="46"/>
      <c r="G99" s="46"/>
      <c r="H99" s="46"/>
      <c r="I99" s="46"/>
      <c r="J99" s="48"/>
    </row>
    <row r="100" ht="30">
      <c r="A100" s="37" t="s">
        <v>246</v>
      </c>
      <c r="B100" s="45"/>
      <c r="C100" s="46"/>
      <c r="D100" s="46"/>
      <c r="E100" s="49" t="s">
        <v>3588</v>
      </c>
      <c r="F100" s="46"/>
      <c r="G100" s="46"/>
      <c r="H100" s="46"/>
      <c r="I100" s="46"/>
      <c r="J100" s="48"/>
    </row>
    <row r="101" ht="120">
      <c r="A101" s="37" t="s">
        <v>248</v>
      </c>
      <c r="B101" s="45"/>
      <c r="C101" s="46"/>
      <c r="D101" s="46"/>
      <c r="E101" s="39" t="s">
        <v>2870</v>
      </c>
      <c r="F101" s="46"/>
      <c r="G101" s="46"/>
      <c r="H101" s="46"/>
      <c r="I101" s="46"/>
      <c r="J101" s="48"/>
    </row>
    <row r="102">
      <c r="A102" s="37" t="s">
        <v>240</v>
      </c>
      <c r="B102" s="37">
        <v>23</v>
      </c>
      <c r="C102" s="38" t="s">
        <v>2886</v>
      </c>
      <c r="D102" s="37" t="s">
        <v>245</v>
      </c>
      <c r="E102" s="39" t="s">
        <v>2887</v>
      </c>
      <c r="F102" s="40" t="s">
        <v>415</v>
      </c>
      <c r="G102" s="41">
        <v>127.956</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3589</v>
      </c>
      <c r="F104" s="46"/>
      <c r="G104" s="46"/>
      <c r="H104" s="46"/>
      <c r="I104" s="46"/>
      <c r="J104" s="48"/>
    </row>
    <row r="105" ht="120">
      <c r="A105" s="37" t="s">
        <v>248</v>
      </c>
      <c r="B105" s="45"/>
      <c r="C105" s="46"/>
      <c r="D105" s="46"/>
      <c r="E105" s="39" t="s">
        <v>2870</v>
      </c>
      <c r="F105" s="46"/>
      <c r="G105" s="46"/>
      <c r="H105" s="46"/>
      <c r="I105" s="46"/>
      <c r="J105" s="48"/>
    </row>
    <row r="106">
      <c r="A106" s="37" t="s">
        <v>240</v>
      </c>
      <c r="B106" s="37">
        <v>24</v>
      </c>
      <c r="C106" s="38" t="s">
        <v>3490</v>
      </c>
      <c r="D106" s="37" t="s">
        <v>245</v>
      </c>
      <c r="E106" s="39" t="s">
        <v>3491</v>
      </c>
      <c r="F106" s="40" t="s">
        <v>1326</v>
      </c>
      <c r="G106" s="41">
        <v>0.27000000000000002</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3590</v>
      </c>
      <c r="F108" s="46"/>
      <c r="G108" s="46"/>
      <c r="H108" s="46"/>
      <c r="I108" s="46"/>
      <c r="J108" s="48"/>
    </row>
    <row r="109" ht="120">
      <c r="A109" s="37" t="s">
        <v>248</v>
      </c>
      <c r="B109" s="45"/>
      <c r="C109" s="46"/>
      <c r="D109" s="46"/>
      <c r="E109" s="39" t="s">
        <v>2897</v>
      </c>
      <c r="F109" s="46"/>
      <c r="G109" s="46"/>
      <c r="H109" s="46"/>
      <c r="I109" s="46"/>
      <c r="J109" s="48"/>
    </row>
    <row r="110">
      <c r="A110" s="37" t="s">
        <v>240</v>
      </c>
      <c r="B110" s="37">
        <v>25</v>
      </c>
      <c r="C110" s="38" t="s">
        <v>3493</v>
      </c>
      <c r="D110" s="37" t="s">
        <v>245</v>
      </c>
      <c r="E110" s="39" t="s">
        <v>3494</v>
      </c>
      <c r="F110" s="40" t="s">
        <v>415</v>
      </c>
      <c r="G110" s="41">
        <v>15.346</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90">
      <c r="A112" s="37" t="s">
        <v>246</v>
      </c>
      <c r="B112" s="45"/>
      <c r="C112" s="46"/>
      <c r="D112" s="46"/>
      <c r="E112" s="49" t="s">
        <v>3591</v>
      </c>
      <c r="F112" s="46"/>
      <c r="G112" s="46"/>
      <c r="H112" s="46"/>
      <c r="I112" s="46"/>
      <c r="J112" s="48"/>
    </row>
    <row r="113" ht="135">
      <c r="A113" s="37" t="s">
        <v>248</v>
      </c>
      <c r="B113" s="45"/>
      <c r="C113" s="46"/>
      <c r="D113" s="46"/>
      <c r="E113" s="39" t="s">
        <v>2901</v>
      </c>
      <c r="F113" s="46"/>
      <c r="G113" s="46"/>
      <c r="H113" s="46"/>
      <c r="I113" s="46"/>
      <c r="J113" s="48"/>
    </row>
    <row r="114">
      <c r="A114" s="31" t="s">
        <v>237</v>
      </c>
      <c r="B114" s="32"/>
      <c r="C114" s="33" t="s">
        <v>644</v>
      </c>
      <c r="D114" s="34"/>
      <c r="E114" s="31" t="s">
        <v>645</v>
      </c>
      <c r="F114" s="34"/>
      <c r="G114" s="34"/>
      <c r="H114" s="34"/>
      <c r="I114" s="35">
        <f>SUMIFS(I115:I118,A115:A118,"P")</f>
        <v>0</v>
      </c>
      <c r="J114" s="36"/>
    </row>
    <row r="115">
      <c r="A115" s="37" t="s">
        <v>240</v>
      </c>
      <c r="B115" s="37">
        <v>26</v>
      </c>
      <c r="C115" s="38" t="s">
        <v>2921</v>
      </c>
      <c r="D115" s="37" t="s">
        <v>245</v>
      </c>
      <c r="E115" s="39" t="s">
        <v>2922</v>
      </c>
      <c r="F115" s="40" t="s">
        <v>415</v>
      </c>
      <c r="G115" s="41">
        <v>318.28399999999999</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120">
      <c r="A117" s="37" t="s">
        <v>246</v>
      </c>
      <c r="B117" s="45"/>
      <c r="C117" s="46"/>
      <c r="D117" s="46"/>
      <c r="E117" s="49" t="s">
        <v>3592</v>
      </c>
      <c r="F117" s="46"/>
      <c r="G117" s="46"/>
      <c r="H117" s="46"/>
      <c r="I117" s="46"/>
      <c r="J117" s="48"/>
    </row>
    <row r="118" ht="120">
      <c r="A118" s="37" t="s">
        <v>248</v>
      </c>
      <c r="B118" s="45"/>
      <c r="C118" s="46"/>
      <c r="D118" s="46"/>
      <c r="E118" s="39" t="s">
        <v>2923</v>
      </c>
      <c r="F118" s="46"/>
      <c r="G118" s="46"/>
      <c r="H118" s="46"/>
      <c r="I118" s="46"/>
      <c r="J118" s="48"/>
    </row>
    <row r="119">
      <c r="A119" s="31" t="s">
        <v>237</v>
      </c>
      <c r="B119" s="32"/>
      <c r="C119" s="33" t="s">
        <v>1213</v>
      </c>
      <c r="D119" s="34"/>
      <c r="E119" s="31" t="s">
        <v>2355</v>
      </c>
      <c r="F119" s="34"/>
      <c r="G119" s="34"/>
      <c r="H119" s="34"/>
      <c r="I119" s="35">
        <f>SUMIFS(I120:I147,A120:A147,"P")</f>
        <v>0</v>
      </c>
      <c r="J119" s="36"/>
    </row>
    <row r="120" ht="30">
      <c r="A120" s="37" t="s">
        <v>240</v>
      </c>
      <c r="B120" s="37">
        <v>27</v>
      </c>
      <c r="C120" s="38" t="s">
        <v>2734</v>
      </c>
      <c r="D120" s="37" t="s">
        <v>245</v>
      </c>
      <c r="E120" s="39" t="s">
        <v>2735</v>
      </c>
      <c r="F120" s="40" t="s">
        <v>1326</v>
      </c>
      <c r="G120" s="41">
        <v>54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30">
      <c r="A122" s="37" t="s">
        <v>246</v>
      </c>
      <c r="B122" s="45"/>
      <c r="C122" s="46"/>
      <c r="D122" s="46"/>
      <c r="E122" s="49" t="s">
        <v>3593</v>
      </c>
      <c r="F122" s="46"/>
      <c r="G122" s="46"/>
      <c r="H122" s="46"/>
      <c r="I122" s="46"/>
      <c r="J122" s="48"/>
    </row>
    <row r="123" ht="90">
      <c r="A123" s="37" t="s">
        <v>248</v>
      </c>
      <c r="B123" s="45"/>
      <c r="C123" s="46"/>
      <c r="D123" s="46"/>
      <c r="E123" s="39" t="s">
        <v>2149</v>
      </c>
      <c r="F123" s="46"/>
      <c r="G123" s="46"/>
      <c r="H123" s="46"/>
      <c r="I123" s="46"/>
      <c r="J123" s="48"/>
    </row>
    <row r="124">
      <c r="A124" s="37" t="s">
        <v>240</v>
      </c>
      <c r="B124" s="37">
        <v>28</v>
      </c>
      <c r="C124" s="38" t="s">
        <v>3498</v>
      </c>
      <c r="D124" s="37" t="s">
        <v>245</v>
      </c>
      <c r="E124" s="39" t="s">
        <v>3499</v>
      </c>
      <c r="F124" s="40" t="s">
        <v>1326</v>
      </c>
      <c r="G124" s="41">
        <v>31.199999999999999</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45">
      <c r="A126" s="37" t="s">
        <v>246</v>
      </c>
      <c r="B126" s="45"/>
      <c r="C126" s="46"/>
      <c r="D126" s="46"/>
      <c r="E126" s="49" t="s">
        <v>3594</v>
      </c>
      <c r="F126" s="46"/>
      <c r="G126" s="46"/>
      <c r="H126" s="46"/>
      <c r="I126" s="46"/>
      <c r="J126" s="48"/>
    </row>
    <row r="127" ht="75">
      <c r="A127" s="37" t="s">
        <v>248</v>
      </c>
      <c r="B127" s="45"/>
      <c r="C127" s="46"/>
      <c r="D127" s="46"/>
      <c r="E127" s="39" t="s">
        <v>3501</v>
      </c>
      <c r="F127" s="46"/>
      <c r="G127" s="46"/>
      <c r="H127" s="46"/>
      <c r="I127" s="46"/>
      <c r="J127" s="48"/>
    </row>
    <row r="128" ht="30">
      <c r="A128" s="37" t="s">
        <v>240</v>
      </c>
      <c r="B128" s="37">
        <v>29</v>
      </c>
      <c r="C128" s="38" t="s">
        <v>3259</v>
      </c>
      <c r="D128" s="37" t="s">
        <v>245</v>
      </c>
      <c r="E128" s="39" t="s">
        <v>3260</v>
      </c>
      <c r="F128" s="40" t="s">
        <v>1326</v>
      </c>
      <c r="G128" s="41">
        <v>31.199999999999999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45">
      <c r="A130" s="37" t="s">
        <v>246</v>
      </c>
      <c r="B130" s="45"/>
      <c r="C130" s="46"/>
      <c r="D130" s="46"/>
      <c r="E130" s="49" t="s">
        <v>3594</v>
      </c>
      <c r="F130" s="46"/>
      <c r="G130" s="46"/>
      <c r="H130" s="46"/>
      <c r="I130" s="46"/>
      <c r="J130" s="48"/>
    </row>
    <row r="131" ht="90">
      <c r="A131" s="37" t="s">
        <v>248</v>
      </c>
      <c r="B131" s="45"/>
      <c r="C131" s="46"/>
      <c r="D131" s="46"/>
      <c r="E131" s="39" t="s">
        <v>3262</v>
      </c>
      <c r="F131" s="46"/>
      <c r="G131" s="46"/>
      <c r="H131" s="46"/>
      <c r="I131" s="46"/>
      <c r="J131" s="48"/>
    </row>
    <row r="132">
      <c r="A132" s="37" t="s">
        <v>240</v>
      </c>
      <c r="B132" s="37">
        <v>30</v>
      </c>
      <c r="C132" s="38" t="s">
        <v>3263</v>
      </c>
      <c r="D132" s="37" t="s">
        <v>245</v>
      </c>
      <c r="E132" s="39" t="s">
        <v>3264</v>
      </c>
      <c r="F132" s="40" t="s">
        <v>1326</v>
      </c>
      <c r="G132" s="41">
        <v>31.199999999999999</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3594</v>
      </c>
      <c r="F134" s="46"/>
      <c r="G134" s="46"/>
      <c r="H134" s="46"/>
      <c r="I134" s="46"/>
      <c r="J134" s="48"/>
    </row>
    <row r="135" ht="90">
      <c r="A135" s="37" t="s">
        <v>248</v>
      </c>
      <c r="B135" s="45"/>
      <c r="C135" s="46"/>
      <c r="D135" s="46"/>
      <c r="E135" s="39" t="s">
        <v>3265</v>
      </c>
      <c r="F135" s="46"/>
      <c r="G135" s="46"/>
      <c r="H135" s="46"/>
      <c r="I135" s="46"/>
      <c r="J135" s="48"/>
    </row>
    <row r="136">
      <c r="A136" s="37" t="s">
        <v>240</v>
      </c>
      <c r="B136" s="37">
        <v>31</v>
      </c>
      <c r="C136" s="38" t="s">
        <v>3506</v>
      </c>
      <c r="D136" s="37" t="s">
        <v>245</v>
      </c>
      <c r="E136" s="39" t="s">
        <v>3507</v>
      </c>
      <c r="F136" s="40" t="s">
        <v>415</v>
      </c>
      <c r="G136" s="41">
        <v>153.46000000000001</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75">
      <c r="A138" s="37" t="s">
        <v>246</v>
      </c>
      <c r="B138" s="45"/>
      <c r="C138" s="46"/>
      <c r="D138" s="46"/>
      <c r="E138" s="49" t="s">
        <v>3595</v>
      </c>
      <c r="F138" s="46"/>
      <c r="G138" s="46"/>
      <c r="H138" s="46"/>
      <c r="I138" s="46"/>
      <c r="J138" s="48"/>
    </row>
    <row r="139" ht="75">
      <c r="A139" s="37" t="s">
        <v>248</v>
      </c>
      <c r="B139" s="45"/>
      <c r="C139" s="46"/>
      <c r="D139" s="46"/>
      <c r="E139" s="39" t="s">
        <v>2938</v>
      </c>
      <c r="F139" s="46"/>
      <c r="G139" s="46"/>
      <c r="H139" s="46"/>
      <c r="I139" s="46"/>
      <c r="J139" s="48"/>
    </row>
    <row r="140">
      <c r="A140" s="37" t="s">
        <v>240</v>
      </c>
      <c r="B140" s="37">
        <v>32</v>
      </c>
      <c r="C140" s="38" t="s">
        <v>2936</v>
      </c>
      <c r="D140" s="37" t="s">
        <v>245</v>
      </c>
      <c r="E140" s="39" t="s">
        <v>2937</v>
      </c>
      <c r="F140" s="40" t="s">
        <v>415</v>
      </c>
      <c r="G140" s="41">
        <v>318.28399999999999</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120">
      <c r="A142" s="37" t="s">
        <v>246</v>
      </c>
      <c r="B142" s="45"/>
      <c r="C142" s="46"/>
      <c r="D142" s="46"/>
      <c r="E142" s="49" t="s">
        <v>3596</v>
      </c>
      <c r="F142" s="46"/>
      <c r="G142" s="46"/>
      <c r="H142" s="46"/>
      <c r="I142" s="46"/>
      <c r="J142" s="48"/>
    </row>
    <row r="143" ht="75">
      <c r="A143" s="37" t="s">
        <v>248</v>
      </c>
      <c r="B143" s="45"/>
      <c r="C143" s="46"/>
      <c r="D143" s="46"/>
      <c r="E143" s="39" t="s">
        <v>2938</v>
      </c>
      <c r="F143" s="46"/>
      <c r="G143" s="46"/>
      <c r="H143" s="46"/>
      <c r="I143" s="46"/>
      <c r="J143" s="48"/>
    </row>
    <row r="144">
      <c r="A144" s="37" t="s">
        <v>240</v>
      </c>
      <c r="B144" s="37">
        <v>33</v>
      </c>
      <c r="C144" s="38" t="s">
        <v>3597</v>
      </c>
      <c r="D144" s="37" t="s">
        <v>245</v>
      </c>
      <c r="E144" s="39" t="s">
        <v>3598</v>
      </c>
      <c r="F144" s="40" t="s">
        <v>243</v>
      </c>
      <c r="G144" s="41">
        <v>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30">
      <c r="A146" s="37" t="s">
        <v>246</v>
      </c>
      <c r="B146" s="45"/>
      <c r="C146" s="46"/>
      <c r="D146" s="46"/>
      <c r="E146" s="49" t="s">
        <v>3599</v>
      </c>
      <c r="F146" s="46"/>
      <c r="G146" s="46"/>
      <c r="H146" s="46"/>
      <c r="I146" s="46"/>
      <c r="J146" s="48"/>
    </row>
    <row r="147" ht="150">
      <c r="A147" s="37" t="s">
        <v>248</v>
      </c>
      <c r="B147" s="50"/>
      <c r="C147" s="51"/>
      <c r="D147" s="51"/>
      <c r="E147" s="39" t="s">
        <v>1553</v>
      </c>
      <c r="F147" s="51"/>
      <c r="G147" s="51"/>
      <c r="H147" s="51"/>
      <c r="I147" s="51"/>
      <c r="J147" s="52"/>
    </row>
  </sheetData>
  <sheetProtection sheet="1" objects="1" scenarios="1" spinCount="100000" saltValue="rmt96kx2EuzCDWt6hmQXLUjNrpE+QaWMdIC+Zt36canjJZNJLbns5E3hN/PK96hS9gWEGI4Iwku4VDLO0lUOHg==" hashValue="8gg5bcvM0UL1UzKiytYnRHed/6jlKwhuk4k8LWVcyKCvilIVNfJfFwEHJ+kJTzss1lYEs5YMbepZn3z7Eh2Oi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412</v>
      </c>
      <c r="I3" s="25">
        <f>SUMIFS(I9:I399,A9:A399,"SD")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412</v>
      </c>
      <c r="D5" s="22"/>
      <c r="E5" s="23" t="s">
        <v>18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SUMIFS(I10:I153,A10:A153,"P")</f>
        <v>0</v>
      </c>
      <c r="J9" s="36"/>
    </row>
    <row r="10">
      <c r="A10" s="37" t="s">
        <v>240</v>
      </c>
      <c r="B10" s="37">
        <v>1</v>
      </c>
      <c r="C10" s="38" t="s">
        <v>413</v>
      </c>
      <c r="D10" s="37" t="s">
        <v>238</v>
      </c>
      <c r="E10" s="39" t="s">
        <v>414</v>
      </c>
      <c r="F10" s="40" t="s">
        <v>415</v>
      </c>
      <c r="G10" s="41">
        <v>8000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416</v>
      </c>
      <c r="F12" s="46"/>
      <c r="G12" s="46"/>
      <c r="H12" s="46"/>
      <c r="I12" s="46"/>
      <c r="J12" s="48"/>
    </row>
    <row r="13" ht="90">
      <c r="A13" s="37" t="s">
        <v>248</v>
      </c>
      <c r="B13" s="45"/>
      <c r="C13" s="46"/>
      <c r="D13" s="46"/>
      <c r="E13" s="39" t="s">
        <v>417</v>
      </c>
      <c r="F13" s="46"/>
      <c r="G13" s="46"/>
      <c r="H13" s="46"/>
      <c r="I13" s="46"/>
      <c r="J13" s="48"/>
    </row>
    <row r="14">
      <c r="A14" s="37" t="s">
        <v>240</v>
      </c>
      <c r="B14" s="37">
        <v>2</v>
      </c>
      <c r="C14" s="38" t="s">
        <v>418</v>
      </c>
      <c r="D14" s="37" t="s">
        <v>238</v>
      </c>
      <c r="E14" s="39" t="s">
        <v>419</v>
      </c>
      <c r="F14" s="40" t="s">
        <v>339</v>
      </c>
      <c r="G14" s="41">
        <v>100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420</v>
      </c>
      <c r="F16" s="46"/>
      <c r="G16" s="46"/>
      <c r="H16" s="46"/>
      <c r="I16" s="46"/>
      <c r="J16" s="48"/>
    </row>
    <row r="17" ht="409.5">
      <c r="A17" s="37" t="s">
        <v>248</v>
      </c>
      <c r="B17" s="45"/>
      <c r="C17" s="46"/>
      <c r="D17" s="46"/>
      <c r="E17" s="39" t="s">
        <v>421</v>
      </c>
      <c r="F17" s="46"/>
      <c r="G17" s="46"/>
      <c r="H17" s="46"/>
      <c r="I17" s="46"/>
      <c r="J17" s="48"/>
    </row>
    <row r="18">
      <c r="A18" s="37" t="s">
        <v>240</v>
      </c>
      <c r="B18" s="37">
        <v>3</v>
      </c>
      <c r="C18" s="38" t="s">
        <v>337</v>
      </c>
      <c r="D18" s="37" t="s">
        <v>238</v>
      </c>
      <c r="E18" s="39" t="s">
        <v>338</v>
      </c>
      <c r="F18" s="40" t="s">
        <v>339</v>
      </c>
      <c r="G18" s="41">
        <v>150</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422</v>
      </c>
      <c r="F20" s="46"/>
      <c r="G20" s="46"/>
      <c r="H20" s="46"/>
      <c r="I20" s="46"/>
      <c r="J20" s="48"/>
    </row>
    <row r="21" ht="409.5">
      <c r="A21" s="37" t="s">
        <v>248</v>
      </c>
      <c r="B21" s="45"/>
      <c r="C21" s="46"/>
      <c r="D21" s="46"/>
      <c r="E21" s="39" t="s">
        <v>340</v>
      </c>
      <c r="F21" s="46"/>
      <c r="G21" s="46"/>
      <c r="H21" s="46"/>
      <c r="I21" s="46"/>
      <c r="J21" s="48"/>
    </row>
    <row r="22">
      <c r="A22" s="37" t="s">
        <v>240</v>
      </c>
      <c r="B22" s="37">
        <v>4</v>
      </c>
      <c r="C22" s="38" t="s">
        <v>341</v>
      </c>
      <c r="D22" s="37" t="s">
        <v>238</v>
      </c>
      <c r="E22" s="39" t="s">
        <v>342</v>
      </c>
      <c r="F22" s="40" t="s">
        <v>339</v>
      </c>
      <c r="G22" s="41">
        <v>2200</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423</v>
      </c>
      <c r="F24" s="46"/>
      <c r="G24" s="46"/>
      <c r="H24" s="46"/>
      <c r="I24" s="46"/>
      <c r="J24" s="48"/>
    </row>
    <row r="25" ht="409.5">
      <c r="A25" s="37" t="s">
        <v>248</v>
      </c>
      <c r="B25" s="45"/>
      <c r="C25" s="46"/>
      <c r="D25" s="46"/>
      <c r="E25" s="39" t="s">
        <v>340</v>
      </c>
      <c r="F25" s="46"/>
      <c r="G25" s="46"/>
      <c r="H25" s="46"/>
      <c r="I25" s="46"/>
      <c r="J25" s="48"/>
    </row>
    <row r="26">
      <c r="A26" s="37" t="s">
        <v>240</v>
      </c>
      <c r="B26" s="37">
        <v>5</v>
      </c>
      <c r="C26" s="38" t="s">
        <v>424</v>
      </c>
      <c r="D26" s="37" t="s">
        <v>238</v>
      </c>
      <c r="E26" s="39" t="s">
        <v>425</v>
      </c>
      <c r="F26" s="40" t="s">
        <v>354</v>
      </c>
      <c r="G26" s="41">
        <v>60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426</v>
      </c>
      <c r="F28" s="46"/>
      <c r="G28" s="46"/>
      <c r="H28" s="46"/>
      <c r="I28" s="46"/>
      <c r="J28" s="48"/>
    </row>
    <row r="29" ht="90">
      <c r="A29" s="37" t="s">
        <v>248</v>
      </c>
      <c r="B29" s="45"/>
      <c r="C29" s="46"/>
      <c r="D29" s="46"/>
      <c r="E29" s="39" t="s">
        <v>427</v>
      </c>
      <c r="F29" s="46"/>
      <c r="G29" s="46"/>
      <c r="H29" s="46"/>
      <c r="I29" s="46"/>
      <c r="J29" s="48"/>
    </row>
    <row r="30">
      <c r="A30" s="37" t="s">
        <v>240</v>
      </c>
      <c r="B30" s="37">
        <v>6</v>
      </c>
      <c r="C30" s="38" t="s">
        <v>344</v>
      </c>
      <c r="D30" s="37" t="s">
        <v>238</v>
      </c>
      <c r="E30" s="39" t="s">
        <v>345</v>
      </c>
      <c r="F30" s="40" t="s">
        <v>339</v>
      </c>
      <c r="G30" s="41">
        <v>2350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428</v>
      </c>
      <c r="F32" s="46"/>
      <c r="G32" s="46"/>
      <c r="H32" s="46"/>
      <c r="I32" s="46"/>
      <c r="J32" s="48"/>
    </row>
    <row r="33" ht="330">
      <c r="A33" s="37" t="s">
        <v>248</v>
      </c>
      <c r="B33" s="45"/>
      <c r="C33" s="46"/>
      <c r="D33" s="46"/>
      <c r="E33" s="39" t="s">
        <v>347</v>
      </c>
      <c r="F33" s="46"/>
      <c r="G33" s="46"/>
      <c r="H33" s="46"/>
      <c r="I33" s="46"/>
      <c r="J33" s="48"/>
    </row>
    <row r="34">
      <c r="A34" s="37" t="s">
        <v>240</v>
      </c>
      <c r="B34" s="37">
        <v>7</v>
      </c>
      <c r="C34" s="38" t="s">
        <v>429</v>
      </c>
      <c r="D34" s="37" t="s">
        <v>238</v>
      </c>
      <c r="E34" s="39" t="s">
        <v>430</v>
      </c>
      <c r="F34" s="40" t="s">
        <v>415</v>
      </c>
      <c r="G34" s="41">
        <v>65</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431</v>
      </c>
      <c r="F36" s="46"/>
      <c r="G36" s="46"/>
      <c r="H36" s="46"/>
      <c r="I36" s="46"/>
      <c r="J36" s="48"/>
    </row>
    <row r="37" ht="165">
      <c r="A37" s="37" t="s">
        <v>248</v>
      </c>
      <c r="B37" s="45"/>
      <c r="C37" s="46"/>
      <c r="D37" s="46"/>
      <c r="E37" s="39" t="s">
        <v>432</v>
      </c>
      <c r="F37" s="46"/>
      <c r="G37" s="46"/>
      <c r="H37" s="46"/>
      <c r="I37" s="46"/>
      <c r="J37" s="48"/>
    </row>
    <row r="38">
      <c r="A38" s="37" t="s">
        <v>240</v>
      </c>
      <c r="B38" s="37">
        <v>8</v>
      </c>
      <c r="C38" s="38" t="s">
        <v>348</v>
      </c>
      <c r="D38" s="37" t="s">
        <v>238</v>
      </c>
      <c r="E38" s="39" t="s">
        <v>349</v>
      </c>
      <c r="F38" s="40" t="s">
        <v>243</v>
      </c>
      <c r="G38" s="41">
        <v>400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433</v>
      </c>
      <c r="F40" s="46"/>
      <c r="G40" s="46"/>
      <c r="H40" s="46"/>
      <c r="I40" s="46"/>
      <c r="J40" s="48"/>
    </row>
    <row r="41" ht="90">
      <c r="A41" s="37" t="s">
        <v>248</v>
      </c>
      <c r="B41" s="45"/>
      <c r="C41" s="46"/>
      <c r="D41" s="46"/>
      <c r="E41" s="39" t="s">
        <v>351</v>
      </c>
      <c r="F41" s="46"/>
      <c r="G41" s="46"/>
      <c r="H41" s="46"/>
      <c r="I41" s="46"/>
      <c r="J41" s="48"/>
    </row>
    <row r="42">
      <c r="A42" s="37" t="s">
        <v>240</v>
      </c>
      <c r="B42" s="37">
        <v>9</v>
      </c>
      <c r="C42" s="38" t="s">
        <v>352</v>
      </c>
      <c r="D42" s="37" t="s">
        <v>238</v>
      </c>
      <c r="E42" s="39" t="s">
        <v>353</v>
      </c>
      <c r="F42" s="40" t="s">
        <v>354</v>
      </c>
      <c r="G42" s="41">
        <v>1870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434</v>
      </c>
      <c r="F44" s="46"/>
      <c r="G44" s="46"/>
      <c r="H44" s="46"/>
      <c r="I44" s="46"/>
      <c r="J44" s="48"/>
    </row>
    <row r="45" ht="90">
      <c r="A45" s="37" t="s">
        <v>248</v>
      </c>
      <c r="B45" s="45"/>
      <c r="C45" s="46"/>
      <c r="D45" s="46"/>
      <c r="E45" s="39" t="s">
        <v>356</v>
      </c>
      <c r="F45" s="46"/>
      <c r="G45" s="46"/>
      <c r="H45" s="46"/>
      <c r="I45" s="46"/>
      <c r="J45" s="48"/>
    </row>
    <row r="46">
      <c r="A46" s="37" t="s">
        <v>240</v>
      </c>
      <c r="B46" s="37">
        <v>10</v>
      </c>
      <c r="C46" s="38" t="s">
        <v>435</v>
      </c>
      <c r="D46" s="37" t="s">
        <v>238</v>
      </c>
      <c r="E46" s="39" t="s">
        <v>436</v>
      </c>
      <c r="F46" s="40" t="s">
        <v>354</v>
      </c>
      <c r="G46" s="41">
        <v>2710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437</v>
      </c>
      <c r="F48" s="46"/>
      <c r="G48" s="46"/>
      <c r="H48" s="46"/>
      <c r="I48" s="46"/>
      <c r="J48" s="48"/>
    </row>
    <row r="49" ht="90">
      <c r="A49" s="37" t="s">
        <v>248</v>
      </c>
      <c r="B49" s="45"/>
      <c r="C49" s="46"/>
      <c r="D49" s="46"/>
      <c r="E49" s="39" t="s">
        <v>356</v>
      </c>
      <c r="F49" s="46"/>
      <c r="G49" s="46"/>
      <c r="H49" s="46"/>
      <c r="I49" s="46"/>
      <c r="J49" s="48"/>
    </row>
    <row r="50">
      <c r="A50" s="37" t="s">
        <v>240</v>
      </c>
      <c r="B50" s="37">
        <v>11</v>
      </c>
      <c r="C50" s="38" t="s">
        <v>438</v>
      </c>
      <c r="D50" s="37" t="s">
        <v>238</v>
      </c>
      <c r="E50" s="39" t="s">
        <v>439</v>
      </c>
      <c r="F50" s="40" t="s">
        <v>354</v>
      </c>
      <c r="G50" s="41">
        <v>3150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440</v>
      </c>
      <c r="F52" s="46"/>
      <c r="G52" s="46"/>
      <c r="H52" s="46"/>
      <c r="I52" s="46"/>
      <c r="J52" s="48"/>
    </row>
    <row r="53" ht="90">
      <c r="A53" s="37" t="s">
        <v>248</v>
      </c>
      <c r="B53" s="45"/>
      <c r="C53" s="46"/>
      <c r="D53" s="46"/>
      <c r="E53" s="39" t="s">
        <v>356</v>
      </c>
      <c r="F53" s="46"/>
      <c r="G53" s="46"/>
      <c r="H53" s="46"/>
      <c r="I53" s="46"/>
      <c r="J53" s="48"/>
    </row>
    <row r="54">
      <c r="A54" s="37" t="s">
        <v>240</v>
      </c>
      <c r="B54" s="37">
        <v>12</v>
      </c>
      <c r="C54" s="38" t="s">
        <v>357</v>
      </c>
      <c r="D54" s="37" t="s">
        <v>238</v>
      </c>
      <c r="E54" s="39" t="s">
        <v>358</v>
      </c>
      <c r="F54" s="40" t="s">
        <v>354</v>
      </c>
      <c r="G54" s="41">
        <v>600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441</v>
      </c>
      <c r="F56" s="46"/>
      <c r="G56" s="46"/>
      <c r="H56" s="46"/>
      <c r="I56" s="46"/>
      <c r="J56" s="48"/>
    </row>
    <row r="57" ht="90">
      <c r="A57" s="37" t="s">
        <v>248</v>
      </c>
      <c r="B57" s="45"/>
      <c r="C57" s="46"/>
      <c r="D57" s="46"/>
      <c r="E57" s="39" t="s">
        <v>356</v>
      </c>
      <c r="F57" s="46"/>
      <c r="G57" s="46"/>
      <c r="H57" s="46"/>
      <c r="I57" s="46"/>
      <c r="J57" s="48"/>
    </row>
    <row r="58">
      <c r="A58" s="37" t="s">
        <v>240</v>
      </c>
      <c r="B58" s="37">
        <v>13</v>
      </c>
      <c r="C58" s="38" t="s">
        <v>442</v>
      </c>
      <c r="D58" s="37" t="s">
        <v>238</v>
      </c>
      <c r="E58" s="39" t="s">
        <v>443</v>
      </c>
      <c r="F58" s="40" t="s">
        <v>354</v>
      </c>
      <c r="G58" s="41">
        <v>120</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444</v>
      </c>
      <c r="F60" s="46"/>
      <c r="G60" s="46"/>
      <c r="H60" s="46"/>
      <c r="I60" s="46"/>
      <c r="J60" s="48"/>
    </row>
    <row r="61" ht="90">
      <c r="A61" s="37" t="s">
        <v>248</v>
      </c>
      <c r="B61" s="45"/>
      <c r="C61" s="46"/>
      <c r="D61" s="46"/>
      <c r="E61" s="39" t="s">
        <v>356</v>
      </c>
      <c r="F61" s="46"/>
      <c r="G61" s="46"/>
      <c r="H61" s="46"/>
      <c r="I61" s="46"/>
      <c r="J61" s="48"/>
    </row>
    <row r="62">
      <c r="A62" s="37" t="s">
        <v>240</v>
      </c>
      <c r="B62" s="37">
        <v>14</v>
      </c>
      <c r="C62" s="38" t="s">
        <v>445</v>
      </c>
      <c r="D62" s="37" t="s">
        <v>238</v>
      </c>
      <c r="E62" s="39" t="s">
        <v>446</v>
      </c>
      <c r="F62" s="40" t="s">
        <v>354</v>
      </c>
      <c r="G62" s="41">
        <v>1800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447</v>
      </c>
      <c r="F64" s="46"/>
      <c r="G64" s="46"/>
      <c r="H64" s="46"/>
      <c r="I64" s="46"/>
      <c r="J64" s="48"/>
    </row>
    <row r="65" ht="105">
      <c r="A65" s="37" t="s">
        <v>248</v>
      </c>
      <c r="B65" s="45"/>
      <c r="C65" s="46"/>
      <c r="D65" s="46"/>
      <c r="E65" s="39" t="s">
        <v>448</v>
      </c>
      <c r="F65" s="46"/>
      <c r="G65" s="46"/>
      <c r="H65" s="46"/>
      <c r="I65" s="46"/>
      <c r="J65" s="48"/>
    </row>
    <row r="66" ht="30">
      <c r="A66" s="37" t="s">
        <v>240</v>
      </c>
      <c r="B66" s="37">
        <v>15</v>
      </c>
      <c r="C66" s="38" t="s">
        <v>449</v>
      </c>
      <c r="D66" s="37" t="s">
        <v>238</v>
      </c>
      <c r="E66" s="39" t="s">
        <v>450</v>
      </c>
      <c r="F66" s="40" t="s">
        <v>243</v>
      </c>
      <c r="G66" s="41">
        <v>7</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451</v>
      </c>
      <c r="F68" s="46"/>
      <c r="G68" s="46"/>
      <c r="H68" s="46"/>
      <c r="I68" s="46"/>
      <c r="J68" s="48"/>
    </row>
    <row r="69" ht="60">
      <c r="A69" s="37" t="s">
        <v>248</v>
      </c>
      <c r="B69" s="45"/>
      <c r="C69" s="46"/>
      <c r="D69" s="46"/>
      <c r="E69" s="39" t="s">
        <v>452</v>
      </c>
      <c r="F69" s="46"/>
      <c r="G69" s="46"/>
      <c r="H69" s="46"/>
      <c r="I69" s="46"/>
      <c r="J69" s="48"/>
    </row>
    <row r="70">
      <c r="A70" s="37" t="s">
        <v>240</v>
      </c>
      <c r="B70" s="37">
        <v>16</v>
      </c>
      <c r="C70" s="38" t="s">
        <v>360</v>
      </c>
      <c r="D70" s="37" t="s">
        <v>238</v>
      </c>
      <c r="E70" s="39" t="s">
        <v>361</v>
      </c>
      <c r="F70" s="40" t="s">
        <v>354</v>
      </c>
      <c r="G70" s="41">
        <v>3500</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453</v>
      </c>
      <c r="F72" s="46"/>
      <c r="G72" s="46"/>
      <c r="H72" s="46"/>
      <c r="I72" s="46"/>
      <c r="J72" s="48"/>
    </row>
    <row r="73" ht="105">
      <c r="A73" s="37" t="s">
        <v>248</v>
      </c>
      <c r="B73" s="45"/>
      <c r="C73" s="46"/>
      <c r="D73" s="46"/>
      <c r="E73" s="39" t="s">
        <v>362</v>
      </c>
      <c r="F73" s="46"/>
      <c r="G73" s="46"/>
      <c r="H73" s="46"/>
      <c r="I73" s="46"/>
      <c r="J73" s="48"/>
    </row>
    <row r="74">
      <c r="A74" s="37" t="s">
        <v>240</v>
      </c>
      <c r="B74" s="37">
        <v>17</v>
      </c>
      <c r="C74" s="38" t="s">
        <v>454</v>
      </c>
      <c r="D74" s="37" t="s">
        <v>238</v>
      </c>
      <c r="E74" s="39" t="s">
        <v>455</v>
      </c>
      <c r="F74" s="40" t="s">
        <v>354</v>
      </c>
      <c r="G74" s="41">
        <v>60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426</v>
      </c>
      <c r="F76" s="46"/>
      <c r="G76" s="46"/>
      <c r="H76" s="46"/>
      <c r="I76" s="46"/>
      <c r="J76" s="48"/>
    </row>
    <row r="77" ht="150">
      <c r="A77" s="37" t="s">
        <v>248</v>
      </c>
      <c r="B77" s="45"/>
      <c r="C77" s="46"/>
      <c r="D77" s="46"/>
      <c r="E77" s="39" t="s">
        <v>456</v>
      </c>
      <c r="F77" s="46"/>
      <c r="G77" s="46"/>
      <c r="H77" s="46"/>
      <c r="I77" s="46"/>
      <c r="J77" s="48"/>
    </row>
    <row r="78">
      <c r="A78" s="37" t="s">
        <v>240</v>
      </c>
      <c r="B78" s="37">
        <v>18</v>
      </c>
      <c r="C78" s="38" t="s">
        <v>457</v>
      </c>
      <c r="D78" s="37" t="s">
        <v>238</v>
      </c>
      <c r="E78" s="39" t="s">
        <v>458</v>
      </c>
      <c r="F78" s="40" t="s">
        <v>243</v>
      </c>
      <c r="G78" s="41">
        <v>75</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459</v>
      </c>
      <c r="F80" s="46"/>
      <c r="G80" s="46"/>
      <c r="H80" s="46"/>
      <c r="I80" s="46"/>
      <c r="J80" s="48"/>
    </row>
    <row r="81" ht="120">
      <c r="A81" s="37" t="s">
        <v>248</v>
      </c>
      <c r="B81" s="45"/>
      <c r="C81" s="46"/>
      <c r="D81" s="46"/>
      <c r="E81" s="39" t="s">
        <v>460</v>
      </c>
      <c r="F81" s="46"/>
      <c r="G81" s="46"/>
      <c r="H81" s="46"/>
      <c r="I81" s="46"/>
      <c r="J81" s="48"/>
    </row>
    <row r="82">
      <c r="A82" s="37" t="s">
        <v>240</v>
      </c>
      <c r="B82" s="37">
        <v>19</v>
      </c>
      <c r="C82" s="38" t="s">
        <v>461</v>
      </c>
      <c r="D82" s="37" t="s">
        <v>238</v>
      </c>
      <c r="E82" s="39" t="s">
        <v>462</v>
      </c>
      <c r="F82" s="40" t="s">
        <v>354</v>
      </c>
      <c r="G82" s="41">
        <v>20</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463</v>
      </c>
      <c r="F84" s="46"/>
      <c r="G84" s="46"/>
      <c r="H84" s="46"/>
      <c r="I84" s="46"/>
      <c r="J84" s="48"/>
    </row>
    <row r="85" ht="105">
      <c r="A85" s="37" t="s">
        <v>248</v>
      </c>
      <c r="B85" s="45"/>
      <c r="C85" s="46"/>
      <c r="D85" s="46"/>
      <c r="E85" s="39" t="s">
        <v>464</v>
      </c>
      <c r="F85" s="46"/>
      <c r="G85" s="46"/>
      <c r="H85" s="46"/>
      <c r="I85" s="46"/>
      <c r="J85" s="48"/>
    </row>
    <row r="86" ht="30">
      <c r="A86" s="37" t="s">
        <v>240</v>
      </c>
      <c r="B86" s="37">
        <v>20</v>
      </c>
      <c r="C86" s="38" t="s">
        <v>465</v>
      </c>
      <c r="D86" s="37" t="s">
        <v>238</v>
      </c>
      <c r="E86" s="39" t="s">
        <v>466</v>
      </c>
      <c r="F86" s="40" t="s">
        <v>243</v>
      </c>
      <c r="G86" s="41">
        <v>2</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264</v>
      </c>
      <c r="F88" s="46"/>
      <c r="G88" s="46"/>
      <c r="H88" s="46"/>
      <c r="I88" s="46"/>
      <c r="J88" s="48"/>
    </row>
    <row r="89" ht="120">
      <c r="A89" s="37" t="s">
        <v>248</v>
      </c>
      <c r="B89" s="45"/>
      <c r="C89" s="46"/>
      <c r="D89" s="46"/>
      <c r="E89" s="39" t="s">
        <v>467</v>
      </c>
      <c r="F89" s="46"/>
      <c r="G89" s="46"/>
      <c r="H89" s="46"/>
      <c r="I89" s="46"/>
      <c r="J89" s="48"/>
    </row>
    <row r="90">
      <c r="A90" s="37" t="s">
        <v>240</v>
      </c>
      <c r="B90" s="37">
        <v>21</v>
      </c>
      <c r="C90" s="38" t="s">
        <v>250</v>
      </c>
      <c r="D90" s="37" t="s">
        <v>238</v>
      </c>
      <c r="E90" s="39" t="s">
        <v>251</v>
      </c>
      <c r="F90" s="40" t="s">
        <v>252</v>
      </c>
      <c r="G90" s="41">
        <v>246</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468</v>
      </c>
      <c r="F92" s="46"/>
      <c r="G92" s="46"/>
      <c r="H92" s="46"/>
      <c r="I92" s="46"/>
      <c r="J92" s="48"/>
    </row>
    <row r="93" ht="90">
      <c r="A93" s="37" t="s">
        <v>248</v>
      </c>
      <c r="B93" s="45"/>
      <c r="C93" s="46"/>
      <c r="D93" s="46"/>
      <c r="E93" s="39" t="s">
        <v>254</v>
      </c>
      <c r="F93" s="46"/>
      <c r="G93" s="46"/>
      <c r="H93" s="46"/>
      <c r="I93" s="46"/>
      <c r="J93" s="48"/>
    </row>
    <row r="94">
      <c r="A94" s="37" t="s">
        <v>240</v>
      </c>
      <c r="B94" s="37">
        <v>22</v>
      </c>
      <c r="C94" s="38" t="s">
        <v>255</v>
      </c>
      <c r="D94" s="37" t="s">
        <v>238</v>
      </c>
      <c r="E94" s="39" t="s">
        <v>256</v>
      </c>
      <c r="F94" s="40" t="s">
        <v>252</v>
      </c>
      <c r="G94" s="41">
        <v>510</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469</v>
      </c>
      <c r="F96" s="46"/>
      <c r="G96" s="46"/>
      <c r="H96" s="46"/>
      <c r="I96" s="46"/>
      <c r="J96" s="48"/>
    </row>
    <row r="97" ht="90">
      <c r="A97" s="37" t="s">
        <v>248</v>
      </c>
      <c r="B97" s="45"/>
      <c r="C97" s="46"/>
      <c r="D97" s="46"/>
      <c r="E97" s="39" t="s">
        <v>254</v>
      </c>
      <c r="F97" s="46"/>
      <c r="G97" s="46"/>
      <c r="H97" s="46"/>
      <c r="I97" s="46"/>
      <c r="J97" s="48"/>
    </row>
    <row r="98">
      <c r="A98" s="37" t="s">
        <v>240</v>
      </c>
      <c r="B98" s="37">
        <v>23</v>
      </c>
      <c r="C98" s="38" t="s">
        <v>257</v>
      </c>
      <c r="D98" s="37" t="s">
        <v>238</v>
      </c>
      <c r="E98" s="39" t="s">
        <v>258</v>
      </c>
      <c r="F98" s="40" t="s">
        <v>252</v>
      </c>
      <c r="G98" s="41">
        <v>246</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468</v>
      </c>
      <c r="F100" s="46"/>
      <c r="G100" s="46"/>
      <c r="H100" s="46"/>
      <c r="I100" s="46"/>
      <c r="J100" s="48"/>
    </row>
    <row r="101" ht="240">
      <c r="A101" s="37" t="s">
        <v>248</v>
      </c>
      <c r="B101" s="45"/>
      <c r="C101" s="46"/>
      <c r="D101" s="46"/>
      <c r="E101" s="39" t="s">
        <v>259</v>
      </c>
      <c r="F101" s="46"/>
      <c r="G101" s="46"/>
      <c r="H101" s="46"/>
      <c r="I101" s="46"/>
      <c r="J101" s="48"/>
    </row>
    <row r="102">
      <c r="A102" s="37" t="s">
        <v>240</v>
      </c>
      <c r="B102" s="37">
        <v>24</v>
      </c>
      <c r="C102" s="38" t="s">
        <v>260</v>
      </c>
      <c r="D102" s="37" t="s">
        <v>238</v>
      </c>
      <c r="E102" s="39" t="s">
        <v>261</v>
      </c>
      <c r="F102" s="40" t="s">
        <v>252</v>
      </c>
      <c r="G102" s="41">
        <v>510</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469</v>
      </c>
      <c r="F104" s="46"/>
      <c r="G104" s="46"/>
      <c r="H104" s="46"/>
      <c r="I104" s="46"/>
      <c r="J104" s="48"/>
    </row>
    <row r="105" ht="240">
      <c r="A105" s="37" t="s">
        <v>248</v>
      </c>
      <c r="B105" s="45"/>
      <c r="C105" s="46"/>
      <c r="D105" s="46"/>
      <c r="E105" s="39" t="s">
        <v>259</v>
      </c>
      <c r="F105" s="46"/>
      <c r="G105" s="46"/>
      <c r="H105" s="46"/>
      <c r="I105" s="46"/>
      <c r="J105" s="48"/>
    </row>
    <row r="106" ht="30">
      <c r="A106" s="37" t="s">
        <v>240</v>
      </c>
      <c r="B106" s="37">
        <v>25</v>
      </c>
      <c r="C106" s="38" t="s">
        <v>470</v>
      </c>
      <c r="D106" s="37" t="s">
        <v>238</v>
      </c>
      <c r="E106" s="39" t="s">
        <v>471</v>
      </c>
      <c r="F106" s="40" t="s">
        <v>252</v>
      </c>
      <c r="G106" s="41">
        <v>30</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472</v>
      </c>
      <c r="F108" s="46"/>
      <c r="G108" s="46"/>
      <c r="H108" s="46"/>
      <c r="I108" s="46"/>
      <c r="J108" s="48"/>
    </row>
    <row r="109" ht="165">
      <c r="A109" s="37" t="s">
        <v>248</v>
      </c>
      <c r="B109" s="45"/>
      <c r="C109" s="46"/>
      <c r="D109" s="46"/>
      <c r="E109" s="39" t="s">
        <v>473</v>
      </c>
      <c r="F109" s="46"/>
      <c r="G109" s="46"/>
      <c r="H109" s="46"/>
      <c r="I109" s="46"/>
      <c r="J109" s="48"/>
    </row>
    <row r="110" ht="30">
      <c r="A110" s="37" t="s">
        <v>240</v>
      </c>
      <c r="B110" s="37">
        <v>26</v>
      </c>
      <c r="C110" s="38" t="s">
        <v>364</v>
      </c>
      <c r="D110" s="37" t="s">
        <v>238</v>
      </c>
      <c r="E110" s="39" t="s">
        <v>365</v>
      </c>
      <c r="F110" s="40" t="s">
        <v>243</v>
      </c>
      <c r="G110" s="41">
        <v>114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474</v>
      </c>
      <c r="F112" s="46"/>
      <c r="G112" s="46"/>
      <c r="H112" s="46"/>
      <c r="I112" s="46"/>
      <c r="J112" s="48"/>
    </row>
    <row r="113" ht="135">
      <c r="A113" s="37" t="s">
        <v>248</v>
      </c>
      <c r="B113" s="45"/>
      <c r="C113" s="46"/>
      <c r="D113" s="46"/>
      <c r="E113" s="39" t="s">
        <v>367</v>
      </c>
      <c r="F113" s="46"/>
      <c r="G113" s="46"/>
      <c r="H113" s="46"/>
      <c r="I113" s="46"/>
      <c r="J113" s="48"/>
    </row>
    <row r="114" ht="30">
      <c r="A114" s="37" t="s">
        <v>240</v>
      </c>
      <c r="B114" s="37">
        <v>27</v>
      </c>
      <c r="C114" s="38" t="s">
        <v>368</v>
      </c>
      <c r="D114" s="37" t="s">
        <v>238</v>
      </c>
      <c r="E114" s="39" t="s">
        <v>369</v>
      </c>
      <c r="F114" s="40" t="s">
        <v>243</v>
      </c>
      <c r="G114" s="41">
        <v>36</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475</v>
      </c>
      <c r="F116" s="46"/>
      <c r="G116" s="46"/>
      <c r="H116" s="46"/>
      <c r="I116" s="46"/>
      <c r="J116" s="48"/>
    </row>
    <row r="117" ht="135">
      <c r="A117" s="37" t="s">
        <v>248</v>
      </c>
      <c r="B117" s="45"/>
      <c r="C117" s="46"/>
      <c r="D117" s="46"/>
      <c r="E117" s="39" t="s">
        <v>367</v>
      </c>
      <c r="F117" s="46"/>
      <c r="G117" s="46"/>
      <c r="H117" s="46"/>
      <c r="I117" s="46"/>
      <c r="J117" s="48"/>
    </row>
    <row r="118" ht="30">
      <c r="A118" s="37" t="s">
        <v>240</v>
      </c>
      <c r="B118" s="37">
        <v>28</v>
      </c>
      <c r="C118" s="38" t="s">
        <v>476</v>
      </c>
      <c r="D118" s="37" t="s">
        <v>238</v>
      </c>
      <c r="E118" s="39" t="s">
        <v>477</v>
      </c>
      <c r="F118" s="40" t="s">
        <v>243</v>
      </c>
      <c r="G118" s="41">
        <v>55</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c r="A120" s="37" t="s">
        <v>246</v>
      </c>
      <c r="B120" s="45"/>
      <c r="C120" s="46"/>
      <c r="D120" s="46"/>
      <c r="E120" s="49" t="s">
        <v>478</v>
      </c>
      <c r="F120" s="46"/>
      <c r="G120" s="46"/>
      <c r="H120" s="46"/>
      <c r="I120" s="46"/>
      <c r="J120" s="48"/>
    </row>
    <row r="121" ht="165">
      <c r="A121" s="37" t="s">
        <v>248</v>
      </c>
      <c r="B121" s="45"/>
      <c r="C121" s="46"/>
      <c r="D121" s="46"/>
      <c r="E121" s="39" t="s">
        <v>372</v>
      </c>
      <c r="F121" s="46"/>
      <c r="G121" s="46"/>
      <c r="H121" s="46"/>
      <c r="I121" s="46"/>
      <c r="J121" s="48"/>
    </row>
    <row r="122" ht="30">
      <c r="A122" s="37" t="s">
        <v>240</v>
      </c>
      <c r="B122" s="37">
        <v>29</v>
      </c>
      <c r="C122" s="38" t="s">
        <v>370</v>
      </c>
      <c r="D122" s="37" t="s">
        <v>238</v>
      </c>
      <c r="E122" s="39" t="s">
        <v>371</v>
      </c>
      <c r="F122" s="40" t="s">
        <v>243</v>
      </c>
      <c r="G122" s="41">
        <v>30</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c r="A124" s="37" t="s">
        <v>246</v>
      </c>
      <c r="B124" s="45"/>
      <c r="C124" s="46"/>
      <c r="D124" s="46"/>
      <c r="E124" s="49" t="s">
        <v>472</v>
      </c>
      <c r="F124" s="46"/>
      <c r="G124" s="46"/>
      <c r="H124" s="46"/>
      <c r="I124" s="46"/>
      <c r="J124" s="48"/>
    </row>
    <row r="125" ht="165">
      <c r="A125" s="37" t="s">
        <v>248</v>
      </c>
      <c r="B125" s="45"/>
      <c r="C125" s="46"/>
      <c r="D125" s="46"/>
      <c r="E125" s="39" t="s">
        <v>372</v>
      </c>
      <c r="F125" s="46"/>
      <c r="G125" s="46"/>
      <c r="H125" s="46"/>
      <c r="I125" s="46"/>
      <c r="J125" s="48"/>
    </row>
    <row r="126">
      <c r="A126" s="37" t="s">
        <v>240</v>
      </c>
      <c r="B126" s="37">
        <v>30</v>
      </c>
      <c r="C126" s="38" t="s">
        <v>373</v>
      </c>
      <c r="D126" s="37" t="s">
        <v>238</v>
      </c>
      <c r="E126" s="39" t="s">
        <v>374</v>
      </c>
      <c r="F126" s="40" t="s">
        <v>243</v>
      </c>
      <c r="G126" s="41">
        <v>750</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479</v>
      </c>
      <c r="F128" s="46"/>
      <c r="G128" s="46"/>
      <c r="H128" s="46"/>
      <c r="I128" s="46"/>
      <c r="J128" s="48"/>
    </row>
    <row r="129" ht="120">
      <c r="A129" s="37" t="s">
        <v>248</v>
      </c>
      <c r="B129" s="45"/>
      <c r="C129" s="46"/>
      <c r="D129" s="46"/>
      <c r="E129" s="39" t="s">
        <v>375</v>
      </c>
      <c r="F129" s="46"/>
      <c r="G129" s="46"/>
      <c r="H129" s="46"/>
      <c r="I129" s="46"/>
      <c r="J129" s="48"/>
    </row>
    <row r="130">
      <c r="A130" s="37" t="s">
        <v>240</v>
      </c>
      <c r="B130" s="37">
        <v>31</v>
      </c>
      <c r="C130" s="38" t="s">
        <v>480</v>
      </c>
      <c r="D130" s="37" t="s">
        <v>238</v>
      </c>
      <c r="E130" s="39" t="s">
        <v>481</v>
      </c>
      <c r="F130" s="40" t="s">
        <v>243</v>
      </c>
      <c r="G130" s="41">
        <v>10</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c r="A132" s="37" t="s">
        <v>246</v>
      </c>
      <c r="B132" s="45"/>
      <c r="C132" s="46"/>
      <c r="D132" s="46"/>
      <c r="E132" s="49" t="s">
        <v>302</v>
      </c>
      <c r="F132" s="46"/>
      <c r="G132" s="46"/>
      <c r="H132" s="46"/>
      <c r="I132" s="46"/>
      <c r="J132" s="48"/>
    </row>
    <row r="133" ht="135">
      <c r="A133" s="37" t="s">
        <v>248</v>
      </c>
      <c r="B133" s="45"/>
      <c r="C133" s="46"/>
      <c r="D133" s="46"/>
      <c r="E133" s="39" t="s">
        <v>482</v>
      </c>
      <c r="F133" s="46"/>
      <c r="G133" s="46"/>
      <c r="H133" s="46"/>
      <c r="I133" s="46"/>
      <c r="J133" s="48"/>
    </row>
    <row r="134">
      <c r="A134" s="37" t="s">
        <v>240</v>
      </c>
      <c r="B134" s="37">
        <v>32</v>
      </c>
      <c r="C134" s="38" t="s">
        <v>483</v>
      </c>
      <c r="D134" s="37" t="s">
        <v>238</v>
      </c>
      <c r="E134" s="39" t="s">
        <v>484</v>
      </c>
      <c r="F134" s="40" t="s">
        <v>243</v>
      </c>
      <c r="G134" s="41">
        <v>10</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302</v>
      </c>
      <c r="F136" s="46"/>
      <c r="G136" s="46"/>
      <c r="H136" s="46"/>
      <c r="I136" s="46"/>
      <c r="J136" s="48"/>
    </row>
    <row r="137" ht="165">
      <c r="A137" s="37" t="s">
        <v>248</v>
      </c>
      <c r="B137" s="45"/>
      <c r="C137" s="46"/>
      <c r="D137" s="46"/>
      <c r="E137" s="39" t="s">
        <v>485</v>
      </c>
      <c r="F137" s="46"/>
      <c r="G137" s="46"/>
      <c r="H137" s="46"/>
      <c r="I137" s="46"/>
      <c r="J137" s="48"/>
    </row>
    <row r="138">
      <c r="A138" s="37" t="s">
        <v>240</v>
      </c>
      <c r="B138" s="37">
        <v>33</v>
      </c>
      <c r="C138" s="38" t="s">
        <v>486</v>
      </c>
      <c r="D138" s="37" t="s">
        <v>238</v>
      </c>
      <c r="E138" s="39" t="s">
        <v>487</v>
      </c>
      <c r="F138" s="40" t="s">
        <v>243</v>
      </c>
      <c r="G138" s="41">
        <v>18</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363</v>
      </c>
      <c r="F140" s="46"/>
      <c r="G140" s="46"/>
      <c r="H140" s="46"/>
      <c r="I140" s="46"/>
      <c r="J140" s="48"/>
    </row>
    <row r="141" ht="180">
      <c r="A141" s="37" t="s">
        <v>248</v>
      </c>
      <c r="B141" s="45"/>
      <c r="C141" s="46"/>
      <c r="D141" s="46"/>
      <c r="E141" s="39" t="s">
        <v>488</v>
      </c>
      <c r="F141" s="46"/>
      <c r="G141" s="46"/>
      <c r="H141" s="46"/>
      <c r="I141" s="46"/>
      <c r="J141" s="48"/>
    </row>
    <row r="142">
      <c r="A142" s="37" t="s">
        <v>240</v>
      </c>
      <c r="B142" s="37">
        <v>34</v>
      </c>
      <c r="C142" s="38" t="s">
        <v>376</v>
      </c>
      <c r="D142" s="37" t="s">
        <v>238</v>
      </c>
      <c r="E142" s="39" t="s">
        <v>377</v>
      </c>
      <c r="F142" s="40" t="s">
        <v>243</v>
      </c>
      <c r="G142" s="41">
        <v>18</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363</v>
      </c>
      <c r="F144" s="46"/>
      <c r="G144" s="46"/>
      <c r="H144" s="46"/>
      <c r="I144" s="46"/>
      <c r="J144" s="48"/>
    </row>
    <row r="145" ht="150">
      <c r="A145" s="37" t="s">
        <v>248</v>
      </c>
      <c r="B145" s="45"/>
      <c r="C145" s="46"/>
      <c r="D145" s="46"/>
      <c r="E145" s="39" t="s">
        <v>379</v>
      </c>
      <c r="F145" s="46"/>
      <c r="G145" s="46"/>
      <c r="H145" s="46"/>
      <c r="I145" s="46"/>
      <c r="J145" s="48"/>
    </row>
    <row r="146">
      <c r="A146" s="37" t="s">
        <v>240</v>
      </c>
      <c r="B146" s="37">
        <v>35</v>
      </c>
      <c r="C146" s="38" t="s">
        <v>380</v>
      </c>
      <c r="D146" s="37" t="s">
        <v>238</v>
      </c>
      <c r="E146" s="39" t="s">
        <v>381</v>
      </c>
      <c r="F146" s="40" t="s">
        <v>243</v>
      </c>
      <c r="G146" s="41">
        <v>124</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489</v>
      </c>
      <c r="F148" s="46"/>
      <c r="G148" s="46"/>
      <c r="H148" s="46"/>
      <c r="I148" s="46"/>
      <c r="J148" s="48"/>
    </row>
    <row r="149" ht="150">
      <c r="A149" s="37" t="s">
        <v>248</v>
      </c>
      <c r="B149" s="45"/>
      <c r="C149" s="46"/>
      <c r="D149" s="46"/>
      <c r="E149" s="39" t="s">
        <v>382</v>
      </c>
      <c r="F149" s="46"/>
      <c r="G149" s="46"/>
      <c r="H149" s="46"/>
      <c r="I149" s="46"/>
      <c r="J149" s="48"/>
    </row>
    <row r="150">
      <c r="A150" s="37" t="s">
        <v>240</v>
      </c>
      <c r="B150" s="37">
        <v>36</v>
      </c>
      <c r="C150" s="38" t="s">
        <v>383</v>
      </c>
      <c r="D150" s="37" t="s">
        <v>238</v>
      </c>
      <c r="E150" s="39" t="s">
        <v>384</v>
      </c>
      <c r="F150" s="40" t="s">
        <v>243</v>
      </c>
      <c r="G150" s="41">
        <v>26</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490</v>
      </c>
      <c r="F152" s="46"/>
      <c r="G152" s="46"/>
      <c r="H152" s="46"/>
      <c r="I152" s="46"/>
      <c r="J152" s="48"/>
    </row>
    <row r="153" ht="150">
      <c r="A153" s="37" t="s">
        <v>248</v>
      </c>
      <c r="B153" s="45"/>
      <c r="C153" s="46"/>
      <c r="D153" s="46"/>
      <c r="E153" s="39" t="s">
        <v>382</v>
      </c>
      <c r="F153" s="46"/>
      <c r="G153" s="46"/>
      <c r="H153" s="46"/>
      <c r="I153" s="46"/>
      <c r="J153" s="48"/>
    </row>
    <row r="154">
      <c r="A154" s="31" t="s">
        <v>237</v>
      </c>
      <c r="B154" s="32"/>
      <c r="C154" s="33" t="s">
        <v>320</v>
      </c>
      <c r="D154" s="34"/>
      <c r="E154" s="31" t="s">
        <v>239</v>
      </c>
      <c r="F154" s="34"/>
      <c r="G154" s="34"/>
      <c r="H154" s="34"/>
      <c r="I154" s="35">
        <f>SUMIFS(I155:I342,A155:A342,"P")</f>
        <v>0</v>
      </c>
      <c r="J154" s="36"/>
    </row>
    <row r="155" ht="30">
      <c r="A155" s="37" t="s">
        <v>240</v>
      </c>
      <c r="B155" s="37">
        <v>37</v>
      </c>
      <c r="C155" s="38" t="s">
        <v>241</v>
      </c>
      <c r="D155" s="37" t="s">
        <v>238</v>
      </c>
      <c r="E155" s="39" t="s">
        <v>242</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247</v>
      </c>
      <c r="F157" s="46"/>
      <c r="G157" s="46"/>
      <c r="H157" s="46"/>
      <c r="I157" s="46"/>
      <c r="J157" s="48"/>
    </row>
    <row r="158" ht="135">
      <c r="A158" s="37" t="s">
        <v>248</v>
      </c>
      <c r="B158" s="45"/>
      <c r="C158" s="46"/>
      <c r="D158" s="46"/>
      <c r="E158" s="39" t="s">
        <v>249</v>
      </c>
      <c r="F158" s="46"/>
      <c r="G158" s="46"/>
      <c r="H158" s="46"/>
      <c r="I158" s="46"/>
      <c r="J158" s="48"/>
    </row>
    <row r="159" ht="45">
      <c r="A159" s="37" t="s">
        <v>240</v>
      </c>
      <c r="B159" s="37">
        <v>38</v>
      </c>
      <c r="C159" s="38" t="s">
        <v>491</v>
      </c>
      <c r="D159" s="37" t="s">
        <v>238</v>
      </c>
      <c r="E159" s="39" t="s">
        <v>492</v>
      </c>
      <c r="F159" s="40" t="s">
        <v>243</v>
      </c>
      <c r="G159" s="41">
        <v>50</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c r="A161" s="37" t="s">
        <v>246</v>
      </c>
      <c r="B161" s="45"/>
      <c r="C161" s="46"/>
      <c r="D161" s="46"/>
      <c r="E161" s="49" t="s">
        <v>291</v>
      </c>
      <c r="F161" s="46"/>
      <c r="G161" s="46"/>
      <c r="H161" s="46"/>
      <c r="I161" s="46"/>
      <c r="J161" s="48"/>
    </row>
    <row r="162" ht="135">
      <c r="A162" s="37" t="s">
        <v>248</v>
      </c>
      <c r="B162" s="45"/>
      <c r="C162" s="46"/>
      <c r="D162" s="46"/>
      <c r="E162" s="39" t="s">
        <v>249</v>
      </c>
      <c r="F162" s="46"/>
      <c r="G162" s="46"/>
      <c r="H162" s="46"/>
      <c r="I162" s="46"/>
      <c r="J162" s="48"/>
    </row>
    <row r="163">
      <c r="A163" s="37" t="s">
        <v>240</v>
      </c>
      <c r="B163" s="37">
        <v>39</v>
      </c>
      <c r="C163" s="38" t="s">
        <v>493</v>
      </c>
      <c r="D163" s="37" t="s">
        <v>238</v>
      </c>
      <c r="E163" s="39" t="s">
        <v>494</v>
      </c>
      <c r="F163" s="40" t="s">
        <v>354</v>
      </c>
      <c r="G163" s="41">
        <v>50</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291</v>
      </c>
      <c r="F165" s="46"/>
      <c r="G165" s="46"/>
      <c r="H165" s="46"/>
      <c r="I165" s="46"/>
      <c r="J165" s="48"/>
    </row>
    <row r="166" ht="150">
      <c r="A166" s="37" t="s">
        <v>248</v>
      </c>
      <c r="B166" s="45"/>
      <c r="C166" s="46"/>
      <c r="D166" s="46"/>
      <c r="E166" s="39" t="s">
        <v>495</v>
      </c>
      <c r="F166" s="46"/>
      <c r="G166" s="46"/>
      <c r="H166" s="46"/>
      <c r="I166" s="46"/>
      <c r="J166" s="48"/>
    </row>
    <row r="167">
      <c r="A167" s="37" t="s">
        <v>240</v>
      </c>
      <c r="B167" s="37">
        <v>40</v>
      </c>
      <c r="C167" s="38" t="s">
        <v>496</v>
      </c>
      <c r="D167" s="37" t="s">
        <v>238</v>
      </c>
      <c r="E167" s="39" t="s">
        <v>497</v>
      </c>
      <c r="F167" s="40" t="s">
        <v>354</v>
      </c>
      <c r="G167" s="41">
        <v>50</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291</v>
      </c>
      <c r="F169" s="46"/>
      <c r="G169" s="46"/>
      <c r="H169" s="46"/>
      <c r="I169" s="46"/>
      <c r="J169" s="48"/>
    </row>
    <row r="170" ht="150">
      <c r="A170" s="37" t="s">
        <v>248</v>
      </c>
      <c r="B170" s="45"/>
      <c r="C170" s="46"/>
      <c r="D170" s="46"/>
      <c r="E170" s="39" t="s">
        <v>498</v>
      </c>
      <c r="F170" s="46"/>
      <c r="G170" s="46"/>
      <c r="H170" s="46"/>
      <c r="I170" s="46"/>
      <c r="J170" s="48"/>
    </row>
    <row r="171">
      <c r="A171" s="37" t="s">
        <v>240</v>
      </c>
      <c r="B171" s="37">
        <v>41</v>
      </c>
      <c r="C171" s="38" t="s">
        <v>499</v>
      </c>
      <c r="D171" s="37" t="s">
        <v>238</v>
      </c>
      <c r="E171" s="39" t="s">
        <v>500</v>
      </c>
      <c r="F171" s="40" t="s">
        <v>243</v>
      </c>
      <c r="G171" s="41">
        <v>2</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c r="A173" s="37" t="s">
        <v>246</v>
      </c>
      <c r="B173" s="45"/>
      <c r="C173" s="46"/>
      <c r="D173" s="46"/>
      <c r="E173" s="49" t="s">
        <v>264</v>
      </c>
      <c r="F173" s="46"/>
      <c r="G173" s="46"/>
      <c r="H173" s="46"/>
      <c r="I173" s="46"/>
      <c r="J173" s="48"/>
    </row>
    <row r="174" ht="150">
      <c r="A174" s="37" t="s">
        <v>248</v>
      </c>
      <c r="B174" s="45"/>
      <c r="C174" s="46"/>
      <c r="D174" s="46"/>
      <c r="E174" s="39" t="s">
        <v>501</v>
      </c>
      <c r="F174" s="46"/>
      <c r="G174" s="46"/>
      <c r="H174" s="46"/>
      <c r="I174" s="46"/>
      <c r="J174" s="48"/>
    </row>
    <row r="175">
      <c r="A175" s="37" t="s">
        <v>240</v>
      </c>
      <c r="B175" s="37">
        <v>42</v>
      </c>
      <c r="C175" s="38" t="s">
        <v>502</v>
      </c>
      <c r="D175" s="37" t="s">
        <v>238</v>
      </c>
      <c r="E175" s="39" t="s">
        <v>503</v>
      </c>
      <c r="F175" s="40" t="s">
        <v>243</v>
      </c>
      <c r="G175" s="41">
        <v>2</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c r="A177" s="37" t="s">
        <v>246</v>
      </c>
      <c r="B177" s="45"/>
      <c r="C177" s="46"/>
      <c r="D177" s="46"/>
      <c r="E177" s="49" t="s">
        <v>264</v>
      </c>
      <c r="F177" s="46"/>
      <c r="G177" s="46"/>
      <c r="H177" s="46"/>
      <c r="I177" s="46"/>
      <c r="J177" s="48"/>
    </row>
    <row r="178" ht="135">
      <c r="A178" s="37" t="s">
        <v>248</v>
      </c>
      <c r="B178" s="45"/>
      <c r="C178" s="46"/>
      <c r="D178" s="46"/>
      <c r="E178" s="39" t="s">
        <v>504</v>
      </c>
      <c r="F178" s="46"/>
      <c r="G178" s="46"/>
      <c r="H178" s="46"/>
      <c r="I178" s="46"/>
      <c r="J178" s="48"/>
    </row>
    <row r="179">
      <c r="A179" s="37" t="s">
        <v>240</v>
      </c>
      <c r="B179" s="37">
        <v>97</v>
      </c>
      <c r="C179" s="38" t="s">
        <v>505</v>
      </c>
      <c r="D179" s="37" t="s">
        <v>245</v>
      </c>
      <c r="E179" s="39" t="s">
        <v>506</v>
      </c>
      <c r="F179" s="40" t="s">
        <v>243</v>
      </c>
      <c r="G179" s="41">
        <v>1</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150">
      <c r="A181" s="37" t="s">
        <v>248</v>
      </c>
      <c r="B181" s="45"/>
      <c r="C181" s="46"/>
      <c r="D181" s="46"/>
      <c r="E181" s="39" t="s">
        <v>507</v>
      </c>
      <c r="F181" s="46"/>
      <c r="G181" s="46"/>
      <c r="H181" s="46"/>
      <c r="I181" s="46"/>
      <c r="J181" s="48"/>
    </row>
    <row r="182">
      <c r="A182" s="37" t="s">
        <v>240</v>
      </c>
      <c r="B182" s="37">
        <v>98</v>
      </c>
      <c r="C182" s="38" t="s">
        <v>508</v>
      </c>
      <c r="D182" s="37" t="s">
        <v>245</v>
      </c>
      <c r="E182" s="39" t="s">
        <v>509</v>
      </c>
      <c r="F182" s="40" t="s">
        <v>243</v>
      </c>
      <c r="G182" s="41">
        <v>1</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ht="120">
      <c r="A184" s="37" t="s">
        <v>248</v>
      </c>
      <c r="B184" s="45"/>
      <c r="C184" s="46"/>
      <c r="D184" s="46"/>
      <c r="E184" s="39" t="s">
        <v>510</v>
      </c>
      <c r="F184" s="46"/>
      <c r="G184" s="46"/>
      <c r="H184" s="46"/>
      <c r="I184" s="46"/>
      <c r="J184" s="48"/>
    </row>
    <row r="185">
      <c r="A185" s="37" t="s">
        <v>240</v>
      </c>
      <c r="B185" s="37">
        <v>43</v>
      </c>
      <c r="C185" s="38" t="s">
        <v>511</v>
      </c>
      <c r="D185" s="37" t="s">
        <v>238</v>
      </c>
      <c r="E185" s="39" t="s">
        <v>512</v>
      </c>
      <c r="F185" s="40" t="s">
        <v>243</v>
      </c>
      <c r="G185" s="41">
        <v>3</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c r="A187" s="37" t="s">
        <v>246</v>
      </c>
      <c r="B187" s="45"/>
      <c r="C187" s="46"/>
      <c r="D187" s="46"/>
      <c r="E187" s="49" t="s">
        <v>513</v>
      </c>
      <c r="F187" s="46"/>
      <c r="G187" s="46"/>
      <c r="H187" s="46"/>
      <c r="I187" s="46"/>
      <c r="J187" s="48"/>
    </row>
    <row r="188" ht="150">
      <c r="A188" s="37" t="s">
        <v>248</v>
      </c>
      <c r="B188" s="45"/>
      <c r="C188" s="46"/>
      <c r="D188" s="46"/>
      <c r="E188" s="39" t="s">
        <v>514</v>
      </c>
      <c r="F188" s="46"/>
      <c r="G188" s="46"/>
      <c r="H188" s="46"/>
      <c r="I188" s="46"/>
      <c r="J188" s="48"/>
    </row>
    <row r="189">
      <c r="A189" s="37" t="s">
        <v>240</v>
      </c>
      <c r="B189" s="37">
        <v>44</v>
      </c>
      <c r="C189" s="38" t="s">
        <v>515</v>
      </c>
      <c r="D189" s="37" t="s">
        <v>238</v>
      </c>
      <c r="E189" s="39" t="s">
        <v>516</v>
      </c>
      <c r="F189" s="40" t="s">
        <v>243</v>
      </c>
      <c r="G189" s="41">
        <v>3</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c r="A191" s="37" t="s">
        <v>246</v>
      </c>
      <c r="B191" s="45"/>
      <c r="C191" s="46"/>
      <c r="D191" s="46"/>
      <c r="E191" s="49" t="s">
        <v>513</v>
      </c>
      <c r="F191" s="46"/>
      <c r="G191" s="46"/>
      <c r="H191" s="46"/>
      <c r="I191" s="46"/>
      <c r="J191" s="48"/>
    </row>
    <row r="192" ht="135">
      <c r="A192" s="37" t="s">
        <v>248</v>
      </c>
      <c r="B192" s="45"/>
      <c r="C192" s="46"/>
      <c r="D192" s="46"/>
      <c r="E192" s="39" t="s">
        <v>517</v>
      </c>
      <c r="F192" s="46"/>
      <c r="G192" s="46"/>
      <c r="H192" s="46"/>
      <c r="I192" s="46"/>
      <c r="J192" s="48"/>
    </row>
    <row r="193" ht="30">
      <c r="A193" s="37" t="s">
        <v>240</v>
      </c>
      <c r="B193" s="37">
        <v>45</v>
      </c>
      <c r="C193" s="38" t="s">
        <v>518</v>
      </c>
      <c r="D193" s="37" t="s">
        <v>238</v>
      </c>
      <c r="E193" s="39" t="s">
        <v>519</v>
      </c>
      <c r="F193" s="40" t="s">
        <v>243</v>
      </c>
      <c r="G193" s="41">
        <v>2</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c r="A195" s="37" t="s">
        <v>246</v>
      </c>
      <c r="B195" s="45"/>
      <c r="C195" s="46"/>
      <c r="D195" s="46"/>
      <c r="E195" s="49" t="s">
        <v>264</v>
      </c>
      <c r="F195" s="46"/>
      <c r="G195" s="46"/>
      <c r="H195" s="46"/>
      <c r="I195" s="46"/>
      <c r="J195" s="48"/>
    </row>
    <row r="196" ht="180">
      <c r="A196" s="37" t="s">
        <v>248</v>
      </c>
      <c r="B196" s="45"/>
      <c r="C196" s="46"/>
      <c r="D196" s="46"/>
      <c r="E196" s="39" t="s">
        <v>520</v>
      </c>
      <c r="F196" s="46"/>
      <c r="G196" s="46"/>
      <c r="H196" s="46"/>
      <c r="I196" s="46"/>
      <c r="J196" s="48"/>
    </row>
    <row r="197">
      <c r="A197" s="37" t="s">
        <v>240</v>
      </c>
      <c r="B197" s="37">
        <v>46</v>
      </c>
      <c r="C197" s="38" t="s">
        <v>521</v>
      </c>
      <c r="D197" s="37" t="s">
        <v>238</v>
      </c>
      <c r="E197" s="39" t="s">
        <v>522</v>
      </c>
      <c r="F197" s="40" t="s">
        <v>243</v>
      </c>
      <c r="G197" s="41">
        <v>1</v>
      </c>
      <c r="H197" s="42">
        <v>0</v>
      </c>
      <c r="I197" s="43">
        <f>ROUND(G197*H197,P4)</f>
        <v>0</v>
      </c>
      <c r="J197" s="37"/>
      <c r="O197" s="44">
        <f>I197*0.21</f>
        <v>0</v>
      </c>
      <c r="P197">
        <v>3</v>
      </c>
    </row>
    <row r="198">
      <c r="A198" s="37" t="s">
        <v>244</v>
      </c>
      <c r="B198" s="45"/>
      <c r="C198" s="46"/>
      <c r="D198" s="46"/>
      <c r="E198" s="47" t="s">
        <v>245</v>
      </c>
      <c r="F198" s="46"/>
      <c r="G198" s="46"/>
      <c r="H198" s="46"/>
      <c r="I198" s="46"/>
      <c r="J198" s="48"/>
    </row>
    <row r="199">
      <c r="A199" s="37" t="s">
        <v>246</v>
      </c>
      <c r="B199" s="45"/>
      <c r="C199" s="46"/>
      <c r="D199" s="46"/>
      <c r="E199" s="49" t="s">
        <v>247</v>
      </c>
      <c r="F199" s="46"/>
      <c r="G199" s="46"/>
      <c r="H199" s="46"/>
      <c r="I199" s="46"/>
      <c r="J199" s="48"/>
    </row>
    <row r="200" ht="150">
      <c r="A200" s="37" t="s">
        <v>248</v>
      </c>
      <c r="B200" s="45"/>
      <c r="C200" s="46"/>
      <c r="D200" s="46"/>
      <c r="E200" s="39" t="s">
        <v>507</v>
      </c>
      <c r="F200" s="46"/>
      <c r="G200" s="46"/>
      <c r="H200" s="46"/>
      <c r="I200" s="46"/>
      <c r="J200" s="48"/>
    </row>
    <row r="201">
      <c r="A201" s="37" t="s">
        <v>240</v>
      </c>
      <c r="B201" s="37">
        <v>47</v>
      </c>
      <c r="C201" s="38" t="s">
        <v>523</v>
      </c>
      <c r="D201" s="37" t="s">
        <v>238</v>
      </c>
      <c r="E201" s="39" t="s">
        <v>524</v>
      </c>
      <c r="F201" s="40" t="s">
        <v>243</v>
      </c>
      <c r="G201" s="41">
        <v>1</v>
      </c>
      <c r="H201" s="42">
        <v>0</v>
      </c>
      <c r="I201" s="43">
        <f>ROUND(G201*H201,P4)</f>
        <v>0</v>
      </c>
      <c r="J201" s="37"/>
      <c r="O201" s="44">
        <f>I201*0.21</f>
        <v>0</v>
      </c>
      <c r="P201">
        <v>3</v>
      </c>
    </row>
    <row r="202">
      <c r="A202" s="37" t="s">
        <v>244</v>
      </c>
      <c r="B202" s="45"/>
      <c r="C202" s="46"/>
      <c r="D202" s="46"/>
      <c r="E202" s="47" t="s">
        <v>245</v>
      </c>
      <c r="F202" s="46"/>
      <c r="G202" s="46"/>
      <c r="H202" s="46"/>
      <c r="I202" s="46"/>
      <c r="J202" s="48"/>
    </row>
    <row r="203">
      <c r="A203" s="37" t="s">
        <v>246</v>
      </c>
      <c r="B203" s="45"/>
      <c r="C203" s="46"/>
      <c r="D203" s="46"/>
      <c r="E203" s="49" t="s">
        <v>247</v>
      </c>
      <c r="F203" s="46"/>
      <c r="G203" s="46"/>
      <c r="H203" s="46"/>
      <c r="I203" s="46"/>
      <c r="J203" s="48"/>
    </row>
    <row r="204" ht="120">
      <c r="A204" s="37" t="s">
        <v>248</v>
      </c>
      <c r="B204" s="45"/>
      <c r="C204" s="46"/>
      <c r="D204" s="46"/>
      <c r="E204" s="39" t="s">
        <v>525</v>
      </c>
      <c r="F204" s="46"/>
      <c r="G204" s="46"/>
      <c r="H204" s="46"/>
      <c r="I204" s="46"/>
      <c r="J204" s="48"/>
    </row>
    <row r="205">
      <c r="A205" s="37" t="s">
        <v>240</v>
      </c>
      <c r="B205" s="37">
        <v>48</v>
      </c>
      <c r="C205" s="38" t="s">
        <v>526</v>
      </c>
      <c r="D205" s="37" t="s">
        <v>238</v>
      </c>
      <c r="E205" s="39" t="s">
        <v>527</v>
      </c>
      <c r="F205" s="40" t="s">
        <v>243</v>
      </c>
      <c r="G205" s="41">
        <v>1</v>
      </c>
      <c r="H205" s="42">
        <v>0</v>
      </c>
      <c r="I205" s="43">
        <f>ROUND(G205*H205,P4)</f>
        <v>0</v>
      </c>
      <c r="J205" s="37"/>
      <c r="O205" s="44">
        <f>I205*0.21</f>
        <v>0</v>
      </c>
      <c r="P205">
        <v>3</v>
      </c>
    </row>
    <row r="206">
      <c r="A206" s="37" t="s">
        <v>244</v>
      </c>
      <c r="B206" s="45"/>
      <c r="C206" s="46"/>
      <c r="D206" s="46"/>
      <c r="E206" s="47" t="s">
        <v>245</v>
      </c>
      <c r="F206" s="46"/>
      <c r="G206" s="46"/>
      <c r="H206" s="46"/>
      <c r="I206" s="46"/>
      <c r="J206" s="48"/>
    </row>
    <row r="207">
      <c r="A207" s="37" t="s">
        <v>246</v>
      </c>
      <c r="B207" s="45"/>
      <c r="C207" s="46"/>
      <c r="D207" s="46"/>
      <c r="E207" s="49" t="s">
        <v>247</v>
      </c>
      <c r="F207" s="46"/>
      <c r="G207" s="46"/>
      <c r="H207" s="46"/>
      <c r="I207" s="46"/>
      <c r="J207" s="48"/>
    </row>
    <row r="208" ht="135">
      <c r="A208" s="37" t="s">
        <v>248</v>
      </c>
      <c r="B208" s="45"/>
      <c r="C208" s="46"/>
      <c r="D208" s="46"/>
      <c r="E208" s="39" t="s">
        <v>528</v>
      </c>
      <c r="F208" s="46"/>
      <c r="G208" s="46"/>
      <c r="H208" s="46"/>
      <c r="I208" s="46"/>
      <c r="J208" s="48"/>
    </row>
    <row r="209" ht="30">
      <c r="A209" s="37" t="s">
        <v>240</v>
      </c>
      <c r="B209" s="37">
        <v>49</v>
      </c>
      <c r="C209" s="38" t="s">
        <v>529</v>
      </c>
      <c r="D209" s="37" t="s">
        <v>238</v>
      </c>
      <c r="E209" s="39" t="s">
        <v>530</v>
      </c>
      <c r="F209" s="40" t="s">
        <v>243</v>
      </c>
      <c r="G209" s="41">
        <v>2</v>
      </c>
      <c r="H209" s="42">
        <v>0</v>
      </c>
      <c r="I209" s="43">
        <f>ROUND(G209*H209,P4)</f>
        <v>0</v>
      </c>
      <c r="J209" s="37"/>
      <c r="O209" s="44">
        <f>I209*0.21</f>
        <v>0</v>
      </c>
      <c r="P209">
        <v>3</v>
      </c>
    </row>
    <row r="210">
      <c r="A210" s="37" t="s">
        <v>244</v>
      </c>
      <c r="B210" s="45"/>
      <c r="C210" s="46"/>
      <c r="D210" s="46"/>
      <c r="E210" s="47" t="s">
        <v>245</v>
      </c>
      <c r="F210" s="46"/>
      <c r="G210" s="46"/>
      <c r="H210" s="46"/>
      <c r="I210" s="46"/>
      <c r="J210" s="48"/>
    </row>
    <row r="211">
      <c r="A211" s="37" t="s">
        <v>246</v>
      </c>
      <c r="B211" s="45"/>
      <c r="C211" s="46"/>
      <c r="D211" s="46"/>
      <c r="E211" s="49" t="s">
        <v>531</v>
      </c>
      <c r="F211" s="46"/>
      <c r="G211" s="46"/>
      <c r="H211" s="46"/>
      <c r="I211" s="46"/>
      <c r="J211" s="48"/>
    </row>
    <row r="212" ht="150">
      <c r="A212" s="37" t="s">
        <v>248</v>
      </c>
      <c r="B212" s="45"/>
      <c r="C212" s="46"/>
      <c r="D212" s="46"/>
      <c r="E212" s="39" t="s">
        <v>532</v>
      </c>
      <c r="F212" s="46"/>
      <c r="G212" s="46"/>
      <c r="H212" s="46"/>
      <c r="I212" s="46"/>
      <c r="J212" s="48"/>
    </row>
    <row r="213" ht="30">
      <c r="A213" s="37" t="s">
        <v>240</v>
      </c>
      <c r="B213" s="37">
        <v>50</v>
      </c>
      <c r="C213" s="38" t="s">
        <v>533</v>
      </c>
      <c r="D213" s="37" t="s">
        <v>238</v>
      </c>
      <c r="E213" s="39" t="s">
        <v>534</v>
      </c>
      <c r="F213" s="40" t="s">
        <v>243</v>
      </c>
      <c r="G213" s="41">
        <v>2</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c r="A215" s="37" t="s">
        <v>246</v>
      </c>
      <c r="B215" s="45"/>
      <c r="C215" s="46"/>
      <c r="D215" s="46"/>
      <c r="E215" s="49" t="s">
        <v>531</v>
      </c>
      <c r="F215" s="46"/>
      <c r="G215" s="46"/>
      <c r="H215" s="46"/>
      <c r="I215" s="46"/>
      <c r="J215" s="48"/>
    </row>
    <row r="216" ht="135">
      <c r="A216" s="37" t="s">
        <v>248</v>
      </c>
      <c r="B216" s="45"/>
      <c r="C216" s="46"/>
      <c r="D216" s="46"/>
      <c r="E216" s="39" t="s">
        <v>535</v>
      </c>
      <c r="F216" s="46"/>
      <c r="G216" s="46"/>
      <c r="H216" s="46"/>
      <c r="I216" s="46"/>
      <c r="J216" s="48"/>
    </row>
    <row r="217" ht="30">
      <c r="A217" s="37" t="s">
        <v>240</v>
      </c>
      <c r="B217" s="37">
        <v>95</v>
      </c>
      <c r="C217" s="38" t="s">
        <v>536</v>
      </c>
      <c r="D217" s="37" t="s">
        <v>245</v>
      </c>
      <c r="E217" s="39" t="s">
        <v>537</v>
      </c>
      <c r="F217" s="40" t="s">
        <v>243</v>
      </c>
      <c r="G217" s="41">
        <v>1</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ht="165">
      <c r="A219" s="37" t="s">
        <v>248</v>
      </c>
      <c r="B219" s="45"/>
      <c r="C219" s="46"/>
      <c r="D219" s="46"/>
      <c r="E219" s="39" t="s">
        <v>538</v>
      </c>
      <c r="F219" s="46"/>
      <c r="G219" s="46"/>
      <c r="H219" s="46"/>
      <c r="I219" s="46"/>
      <c r="J219" s="48"/>
    </row>
    <row r="220" ht="30">
      <c r="A220" s="37" t="s">
        <v>240</v>
      </c>
      <c r="B220" s="37">
        <v>96</v>
      </c>
      <c r="C220" s="38" t="s">
        <v>539</v>
      </c>
      <c r="D220" s="37" t="s">
        <v>245</v>
      </c>
      <c r="E220" s="39" t="s">
        <v>540</v>
      </c>
      <c r="F220" s="40" t="s">
        <v>243</v>
      </c>
      <c r="G220" s="41">
        <v>1</v>
      </c>
      <c r="H220" s="42">
        <v>0</v>
      </c>
      <c r="I220" s="43">
        <f>ROUND(G220*H220,P4)</f>
        <v>0</v>
      </c>
      <c r="J220" s="37"/>
      <c r="O220" s="44">
        <f>I220*0.21</f>
        <v>0</v>
      </c>
      <c r="P220">
        <v>3</v>
      </c>
    </row>
    <row r="221">
      <c r="A221" s="37" t="s">
        <v>244</v>
      </c>
      <c r="B221" s="45"/>
      <c r="C221" s="46"/>
      <c r="D221" s="46"/>
      <c r="E221" s="47" t="s">
        <v>245</v>
      </c>
      <c r="F221" s="46"/>
      <c r="G221" s="46"/>
      <c r="H221" s="46"/>
      <c r="I221" s="46"/>
      <c r="J221" s="48"/>
    </row>
    <row r="222" ht="135">
      <c r="A222" s="37" t="s">
        <v>248</v>
      </c>
      <c r="B222" s="45"/>
      <c r="C222" s="46"/>
      <c r="D222" s="46"/>
      <c r="E222" s="39" t="s">
        <v>541</v>
      </c>
      <c r="F222" s="46"/>
      <c r="G222" s="46"/>
      <c r="H222" s="46"/>
      <c r="I222" s="46"/>
      <c r="J222" s="48"/>
    </row>
    <row r="223">
      <c r="A223" s="37" t="s">
        <v>240</v>
      </c>
      <c r="B223" s="37">
        <v>51</v>
      </c>
      <c r="C223" s="38" t="s">
        <v>542</v>
      </c>
      <c r="D223" s="37" t="s">
        <v>238</v>
      </c>
      <c r="E223" s="39" t="s">
        <v>543</v>
      </c>
      <c r="F223" s="40" t="s">
        <v>243</v>
      </c>
      <c r="G223" s="41">
        <v>2</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c r="A225" s="37" t="s">
        <v>246</v>
      </c>
      <c r="B225" s="45"/>
      <c r="C225" s="46"/>
      <c r="D225" s="46"/>
      <c r="E225" s="49" t="s">
        <v>531</v>
      </c>
      <c r="F225" s="46"/>
      <c r="G225" s="46"/>
      <c r="H225" s="46"/>
      <c r="I225" s="46"/>
      <c r="J225" s="48"/>
    </row>
    <row r="226" ht="150">
      <c r="A226" s="37" t="s">
        <v>248</v>
      </c>
      <c r="B226" s="45"/>
      <c r="C226" s="46"/>
      <c r="D226" s="46"/>
      <c r="E226" s="39" t="s">
        <v>544</v>
      </c>
      <c r="F226" s="46"/>
      <c r="G226" s="46"/>
      <c r="H226" s="46"/>
      <c r="I226" s="46"/>
      <c r="J226" s="48"/>
    </row>
    <row r="227">
      <c r="A227" s="37" t="s">
        <v>240</v>
      </c>
      <c r="B227" s="37">
        <v>52</v>
      </c>
      <c r="C227" s="38" t="s">
        <v>545</v>
      </c>
      <c r="D227" s="37" t="s">
        <v>238</v>
      </c>
      <c r="E227" s="39" t="s">
        <v>546</v>
      </c>
      <c r="F227" s="40" t="s">
        <v>243</v>
      </c>
      <c r="G227" s="41">
        <v>2</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c r="A229" s="37" t="s">
        <v>246</v>
      </c>
      <c r="B229" s="45"/>
      <c r="C229" s="46"/>
      <c r="D229" s="46"/>
      <c r="E229" s="49" t="s">
        <v>531</v>
      </c>
      <c r="F229" s="46"/>
      <c r="G229" s="46"/>
      <c r="H229" s="46"/>
      <c r="I229" s="46"/>
      <c r="J229" s="48"/>
    </row>
    <row r="230" ht="135">
      <c r="A230" s="37" t="s">
        <v>248</v>
      </c>
      <c r="B230" s="45"/>
      <c r="C230" s="46"/>
      <c r="D230" s="46"/>
      <c r="E230" s="39" t="s">
        <v>547</v>
      </c>
      <c r="F230" s="46"/>
      <c r="G230" s="46"/>
      <c r="H230" s="46"/>
      <c r="I230" s="46"/>
      <c r="J230" s="48"/>
    </row>
    <row r="231">
      <c r="A231" s="37" t="s">
        <v>240</v>
      </c>
      <c r="B231" s="37">
        <v>53</v>
      </c>
      <c r="C231" s="38" t="s">
        <v>548</v>
      </c>
      <c r="D231" s="37" t="s">
        <v>238</v>
      </c>
      <c r="E231" s="39" t="s">
        <v>549</v>
      </c>
      <c r="F231" s="40" t="s">
        <v>243</v>
      </c>
      <c r="G231" s="41">
        <v>2</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c r="A233" s="37" t="s">
        <v>246</v>
      </c>
      <c r="B233" s="45"/>
      <c r="C233" s="46"/>
      <c r="D233" s="46"/>
      <c r="E233" s="49" t="s">
        <v>264</v>
      </c>
      <c r="F233" s="46"/>
      <c r="G233" s="46"/>
      <c r="H233" s="46"/>
      <c r="I233" s="46"/>
      <c r="J233" s="48"/>
    </row>
    <row r="234" ht="105">
      <c r="A234" s="37" t="s">
        <v>248</v>
      </c>
      <c r="B234" s="45"/>
      <c r="C234" s="46"/>
      <c r="D234" s="46"/>
      <c r="E234" s="39" t="s">
        <v>550</v>
      </c>
      <c r="F234" s="46"/>
      <c r="G234" s="46"/>
      <c r="H234" s="46"/>
      <c r="I234" s="46"/>
      <c r="J234" s="48"/>
    </row>
    <row r="235">
      <c r="A235" s="37" t="s">
        <v>240</v>
      </c>
      <c r="B235" s="37">
        <v>54</v>
      </c>
      <c r="C235" s="38" t="s">
        <v>551</v>
      </c>
      <c r="D235" s="37" t="s">
        <v>238</v>
      </c>
      <c r="E235" s="39" t="s">
        <v>552</v>
      </c>
      <c r="F235" s="40" t="s">
        <v>243</v>
      </c>
      <c r="G235" s="41">
        <v>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c r="A237" s="37" t="s">
        <v>246</v>
      </c>
      <c r="B237" s="45"/>
      <c r="C237" s="46"/>
      <c r="D237" s="46"/>
      <c r="E237" s="49" t="s">
        <v>264</v>
      </c>
      <c r="F237" s="46"/>
      <c r="G237" s="46"/>
      <c r="H237" s="46"/>
      <c r="I237" s="46"/>
      <c r="J237" s="48"/>
    </row>
    <row r="238" ht="105">
      <c r="A238" s="37" t="s">
        <v>248</v>
      </c>
      <c r="B238" s="45"/>
      <c r="C238" s="46"/>
      <c r="D238" s="46"/>
      <c r="E238" s="39" t="s">
        <v>553</v>
      </c>
      <c r="F238" s="46"/>
      <c r="G238" s="46"/>
      <c r="H238" s="46"/>
      <c r="I238" s="46"/>
      <c r="J238" s="48"/>
    </row>
    <row r="239">
      <c r="A239" s="37" t="s">
        <v>240</v>
      </c>
      <c r="B239" s="37">
        <v>55</v>
      </c>
      <c r="C239" s="38" t="s">
        <v>554</v>
      </c>
      <c r="D239" s="37" t="s">
        <v>238</v>
      </c>
      <c r="E239" s="39" t="s">
        <v>555</v>
      </c>
      <c r="F239" s="40" t="s">
        <v>243</v>
      </c>
      <c r="G239" s="41">
        <v>16</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c r="A241" s="37" t="s">
        <v>246</v>
      </c>
      <c r="B241" s="45"/>
      <c r="C241" s="46"/>
      <c r="D241" s="46"/>
      <c r="E241" s="49" t="s">
        <v>366</v>
      </c>
      <c r="F241" s="46"/>
      <c r="G241" s="46"/>
      <c r="H241" s="46"/>
      <c r="I241" s="46"/>
      <c r="J241" s="48"/>
    </row>
    <row r="242" ht="135">
      <c r="A242" s="37" t="s">
        <v>248</v>
      </c>
      <c r="B242" s="45"/>
      <c r="C242" s="46"/>
      <c r="D242" s="46"/>
      <c r="E242" s="39" t="s">
        <v>556</v>
      </c>
      <c r="F242" s="46"/>
      <c r="G242" s="46"/>
      <c r="H242" s="46"/>
      <c r="I242" s="46"/>
      <c r="J242" s="48"/>
    </row>
    <row r="243">
      <c r="A243" s="37" t="s">
        <v>240</v>
      </c>
      <c r="B243" s="37">
        <v>56</v>
      </c>
      <c r="C243" s="38" t="s">
        <v>557</v>
      </c>
      <c r="D243" s="37" t="s">
        <v>238</v>
      </c>
      <c r="E243" s="39" t="s">
        <v>558</v>
      </c>
      <c r="F243" s="40" t="s">
        <v>243</v>
      </c>
      <c r="G243" s="41">
        <v>17</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c r="A245" s="37" t="s">
        <v>246</v>
      </c>
      <c r="B245" s="45"/>
      <c r="C245" s="46"/>
      <c r="D245" s="46"/>
      <c r="E245" s="49" t="s">
        <v>559</v>
      </c>
      <c r="F245" s="46"/>
      <c r="G245" s="46"/>
      <c r="H245" s="46"/>
      <c r="I245" s="46"/>
      <c r="J245" s="48"/>
    </row>
    <row r="246" ht="210">
      <c r="A246" s="37" t="s">
        <v>248</v>
      </c>
      <c r="B246" s="45"/>
      <c r="C246" s="46"/>
      <c r="D246" s="46"/>
      <c r="E246" s="39" t="s">
        <v>560</v>
      </c>
      <c r="F246" s="46"/>
      <c r="G246" s="46"/>
      <c r="H246" s="46"/>
      <c r="I246" s="46"/>
      <c r="J246" s="48"/>
    </row>
    <row r="247" ht="30">
      <c r="A247" s="37" t="s">
        <v>240</v>
      </c>
      <c r="B247" s="37">
        <v>57</v>
      </c>
      <c r="C247" s="38" t="s">
        <v>561</v>
      </c>
      <c r="D247" s="37" t="s">
        <v>238</v>
      </c>
      <c r="E247" s="39" t="s">
        <v>562</v>
      </c>
      <c r="F247" s="40" t="s">
        <v>243</v>
      </c>
      <c r="G247" s="41">
        <v>48</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c r="A249" s="37" t="s">
        <v>246</v>
      </c>
      <c r="B249" s="45"/>
      <c r="C249" s="46"/>
      <c r="D249" s="46"/>
      <c r="E249" s="49" t="s">
        <v>563</v>
      </c>
      <c r="F249" s="46"/>
      <c r="G249" s="46"/>
      <c r="H249" s="46"/>
      <c r="I249" s="46"/>
      <c r="J249" s="48"/>
    </row>
    <row r="250" ht="135">
      <c r="A250" s="37" t="s">
        <v>248</v>
      </c>
      <c r="B250" s="45"/>
      <c r="C250" s="46"/>
      <c r="D250" s="46"/>
      <c r="E250" s="39" t="s">
        <v>564</v>
      </c>
      <c r="F250" s="46"/>
      <c r="G250" s="46"/>
      <c r="H250" s="46"/>
      <c r="I250" s="46"/>
      <c r="J250" s="48"/>
    </row>
    <row r="251" ht="30">
      <c r="A251" s="37" t="s">
        <v>240</v>
      </c>
      <c r="B251" s="37">
        <v>58</v>
      </c>
      <c r="C251" s="38" t="s">
        <v>565</v>
      </c>
      <c r="D251" s="37" t="s">
        <v>238</v>
      </c>
      <c r="E251" s="39" t="s">
        <v>566</v>
      </c>
      <c r="F251" s="40" t="s">
        <v>243</v>
      </c>
      <c r="G251" s="41">
        <v>48</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c r="A253" s="37" t="s">
        <v>246</v>
      </c>
      <c r="B253" s="45"/>
      <c r="C253" s="46"/>
      <c r="D253" s="46"/>
      <c r="E253" s="49" t="s">
        <v>563</v>
      </c>
      <c r="F253" s="46"/>
      <c r="G253" s="46"/>
      <c r="H253" s="46"/>
      <c r="I253" s="46"/>
      <c r="J253" s="48"/>
    </row>
    <row r="254" ht="150">
      <c r="A254" s="37" t="s">
        <v>248</v>
      </c>
      <c r="B254" s="45"/>
      <c r="C254" s="46"/>
      <c r="D254" s="46"/>
      <c r="E254" s="39" t="s">
        <v>567</v>
      </c>
      <c r="F254" s="46"/>
      <c r="G254" s="46"/>
      <c r="H254" s="46"/>
      <c r="I254" s="46"/>
      <c r="J254" s="48"/>
    </row>
    <row r="255">
      <c r="A255" s="37" t="s">
        <v>240</v>
      </c>
      <c r="B255" s="37">
        <v>59</v>
      </c>
      <c r="C255" s="38" t="s">
        <v>568</v>
      </c>
      <c r="D255" s="37" t="s">
        <v>238</v>
      </c>
      <c r="E255" s="39" t="s">
        <v>569</v>
      </c>
      <c r="F255" s="40" t="s">
        <v>243</v>
      </c>
      <c r="G255" s="41">
        <v>16</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c r="A257" s="37" t="s">
        <v>246</v>
      </c>
      <c r="B257" s="45"/>
      <c r="C257" s="46"/>
      <c r="D257" s="46"/>
      <c r="E257" s="49" t="s">
        <v>366</v>
      </c>
      <c r="F257" s="46"/>
      <c r="G257" s="46"/>
      <c r="H257" s="46"/>
      <c r="I257" s="46"/>
      <c r="J257" s="48"/>
    </row>
    <row r="258" ht="135">
      <c r="A258" s="37" t="s">
        <v>248</v>
      </c>
      <c r="B258" s="45"/>
      <c r="C258" s="46"/>
      <c r="D258" s="46"/>
      <c r="E258" s="39" t="s">
        <v>570</v>
      </c>
      <c r="F258" s="46"/>
      <c r="G258" s="46"/>
      <c r="H258" s="46"/>
      <c r="I258" s="46"/>
      <c r="J258" s="48"/>
    </row>
    <row r="259">
      <c r="A259" s="37" t="s">
        <v>240</v>
      </c>
      <c r="B259" s="37">
        <v>60</v>
      </c>
      <c r="C259" s="38" t="s">
        <v>571</v>
      </c>
      <c r="D259" s="37" t="s">
        <v>238</v>
      </c>
      <c r="E259" s="39" t="s">
        <v>572</v>
      </c>
      <c r="F259" s="40" t="s">
        <v>243</v>
      </c>
      <c r="G259" s="41">
        <v>16</v>
      </c>
      <c r="H259" s="42">
        <v>0</v>
      </c>
      <c r="I259" s="43">
        <f>ROUND(G259*H259,P4)</f>
        <v>0</v>
      </c>
      <c r="J259" s="37"/>
      <c r="O259" s="44">
        <f>I259*0.21</f>
        <v>0</v>
      </c>
      <c r="P259">
        <v>3</v>
      </c>
    </row>
    <row r="260">
      <c r="A260" s="37" t="s">
        <v>244</v>
      </c>
      <c r="B260" s="45"/>
      <c r="C260" s="46"/>
      <c r="D260" s="46"/>
      <c r="E260" s="47" t="s">
        <v>245</v>
      </c>
      <c r="F260" s="46"/>
      <c r="G260" s="46"/>
      <c r="H260" s="46"/>
      <c r="I260" s="46"/>
      <c r="J260" s="48"/>
    </row>
    <row r="261">
      <c r="A261" s="37" t="s">
        <v>246</v>
      </c>
      <c r="B261" s="45"/>
      <c r="C261" s="46"/>
      <c r="D261" s="46"/>
      <c r="E261" s="49" t="s">
        <v>366</v>
      </c>
      <c r="F261" s="46"/>
      <c r="G261" s="46"/>
      <c r="H261" s="46"/>
      <c r="I261" s="46"/>
      <c r="J261" s="48"/>
    </row>
    <row r="262" ht="135">
      <c r="A262" s="37" t="s">
        <v>248</v>
      </c>
      <c r="B262" s="45"/>
      <c r="C262" s="46"/>
      <c r="D262" s="46"/>
      <c r="E262" s="39" t="s">
        <v>573</v>
      </c>
      <c r="F262" s="46"/>
      <c r="G262" s="46"/>
      <c r="H262" s="46"/>
      <c r="I262" s="46"/>
      <c r="J262" s="48"/>
    </row>
    <row r="263" ht="30">
      <c r="A263" s="37" t="s">
        <v>240</v>
      </c>
      <c r="B263" s="37">
        <v>61</v>
      </c>
      <c r="C263" s="38" t="s">
        <v>269</v>
      </c>
      <c r="D263" s="37" t="s">
        <v>238</v>
      </c>
      <c r="E263" s="39" t="s">
        <v>270</v>
      </c>
      <c r="F263" s="40" t="s">
        <v>243</v>
      </c>
      <c r="G263" s="41">
        <v>48</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c r="A265" s="37" t="s">
        <v>246</v>
      </c>
      <c r="B265" s="45"/>
      <c r="C265" s="46"/>
      <c r="D265" s="46"/>
      <c r="E265" s="49" t="s">
        <v>574</v>
      </c>
      <c r="F265" s="46"/>
      <c r="G265" s="46"/>
      <c r="H265" s="46"/>
      <c r="I265" s="46"/>
      <c r="J265" s="48"/>
    </row>
    <row r="266" ht="135">
      <c r="A266" s="37" t="s">
        <v>248</v>
      </c>
      <c r="B266" s="45"/>
      <c r="C266" s="46"/>
      <c r="D266" s="46"/>
      <c r="E266" s="39" t="s">
        <v>272</v>
      </c>
      <c r="F266" s="46"/>
      <c r="G266" s="46"/>
      <c r="H266" s="46"/>
      <c r="I266" s="46"/>
      <c r="J266" s="48"/>
    </row>
    <row r="267" ht="30">
      <c r="A267" s="37" t="s">
        <v>240</v>
      </c>
      <c r="B267" s="37">
        <v>62</v>
      </c>
      <c r="C267" s="38" t="s">
        <v>273</v>
      </c>
      <c r="D267" s="37" t="s">
        <v>238</v>
      </c>
      <c r="E267" s="39" t="s">
        <v>274</v>
      </c>
      <c r="F267" s="40" t="s">
        <v>243</v>
      </c>
      <c r="G267" s="41">
        <v>48</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c r="A269" s="37" t="s">
        <v>246</v>
      </c>
      <c r="B269" s="45"/>
      <c r="C269" s="46"/>
      <c r="D269" s="46"/>
      <c r="E269" s="49" t="s">
        <v>574</v>
      </c>
      <c r="F269" s="46"/>
      <c r="G269" s="46"/>
      <c r="H269" s="46"/>
      <c r="I269" s="46"/>
      <c r="J269" s="48"/>
    </row>
    <row r="270" ht="150">
      <c r="A270" s="37" t="s">
        <v>248</v>
      </c>
      <c r="B270" s="45"/>
      <c r="C270" s="46"/>
      <c r="D270" s="46"/>
      <c r="E270" s="39" t="s">
        <v>275</v>
      </c>
      <c r="F270" s="46"/>
      <c r="G270" s="46"/>
      <c r="H270" s="46"/>
      <c r="I270" s="46"/>
      <c r="J270" s="48"/>
    </row>
    <row r="271" ht="45">
      <c r="A271" s="37" t="s">
        <v>240</v>
      </c>
      <c r="B271" s="37">
        <v>63</v>
      </c>
      <c r="C271" s="38" t="s">
        <v>575</v>
      </c>
      <c r="D271" s="37" t="s">
        <v>238</v>
      </c>
      <c r="E271" s="39" t="s">
        <v>576</v>
      </c>
      <c r="F271" s="40" t="s">
        <v>243</v>
      </c>
      <c r="G271" s="41">
        <v>4</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c r="A273" s="37" t="s">
        <v>246</v>
      </c>
      <c r="B273" s="45"/>
      <c r="C273" s="46"/>
      <c r="D273" s="46"/>
      <c r="E273" s="49" t="s">
        <v>253</v>
      </c>
      <c r="F273" s="46"/>
      <c r="G273" s="46"/>
      <c r="H273" s="46"/>
      <c r="I273" s="46"/>
      <c r="J273" s="48"/>
    </row>
    <row r="274" ht="165">
      <c r="A274" s="37" t="s">
        <v>248</v>
      </c>
      <c r="B274" s="45"/>
      <c r="C274" s="46"/>
      <c r="D274" s="46"/>
      <c r="E274" s="39" t="s">
        <v>577</v>
      </c>
      <c r="F274" s="46"/>
      <c r="G274" s="46"/>
      <c r="H274" s="46"/>
      <c r="I274" s="46"/>
      <c r="J274" s="48"/>
    </row>
    <row r="275" ht="45">
      <c r="A275" s="37" t="s">
        <v>240</v>
      </c>
      <c r="B275" s="37">
        <v>64</v>
      </c>
      <c r="C275" s="38" t="s">
        <v>578</v>
      </c>
      <c r="D275" s="37" t="s">
        <v>238</v>
      </c>
      <c r="E275" s="39" t="s">
        <v>579</v>
      </c>
      <c r="F275" s="40" t="s">
        <v>243</v>
      </c>
      <c r="G275" s="41">
        <v>4</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c r="A277" s="37" t="s">
        <v>246</v>
      </c>
      <c r="B277" s="45"/>
      <c r="C277" s="46"/>
      <c r="D277" s="46"/>
      <c r="E277" s="49" t="s">
        <v>253</v>
      </c>
      <c r="F277" s="46"/>
      <c r="G277" s="46"/>
      <c r="H277" s="46"/>
      <c r="I277" s="46"/>
      <c r="J277" s="48"/>
    </row>
    <row r="278" ht="180">
      <c r="A278" s="37" t="s">
        <v>248</v>
      </c>
      <c r="B278" s="45"/>
      <c r="C278" s="46"/>
      <c r="D278" s="46"/>
      <c r="E278" s="39" t="s">
        <v>580</v>
      </c>
      <c r="F278" s="46"/>
      <c r="G278" s="46"/>
      <c r="H278" s="46"/>
      <c r="I278" s="46"/>
      <c r="J278" s="48"/>
    </row>
    <row r="279">
      <c r="A279" s="37" t="s">
        <v>240</v>
      </c>
      <c r="B279" s="37">
        <v>65</v>
      </c>
      <c r="C279" s="38" t="s">
        <v>276</v>
      </c>
      <c r="D279" s="37" t="s">
        <v>238</v>
      </c>
      <c r="E279" s="39" t="s">
        <v>277</v>
      </c>
      <c r="F279" s="40" t="s">
        <v>243</v>
      </c>
      <c r="G279" s="41">
        <v>36</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c r="A281" s="37" t="s">
        <v>246</v>
      </c>
      <c r="B281" s="45"/>
      <c r="C281" s="46"/>
      <c r="D281" s="46"/>
      <c r="E281" s="49" t="s">
        <v>475</v>
      </c>
      <c r="F281" s="46"/>
      <c r="G281" s="46"/>
      <c r="H281" s="46"/>
      <c r="I281" s="46"/>
      <c r="J281" s="48"/>
    </row>
    <row r="282" ht="135">
      <c r="A282" s="37" t="s">
        <v>248</v>
      </c>
      <c r="B282" s="45"/>
      <c r="C282" s="46"/>
      <c r="D282" s="46"/>
      <c r="E282" s="39" t="s">
        <v>278</v>
      </c>
      <c r="F282" s="46"/>
      <c r="G282" s="46"/>
      <c r="H282" s="46"/>
      <c r="I282" s="46"/>
      <c r="J282" s="48"/>
    </row>
    <row r="283" ht="30">
      <c r="A283" s="37" t="s">
        <v>240</v>
      </c>
      <c r="B283" s="37">
        <v>66</v>
      </c>
      <c r="C283" s="38" t="s">
        <v>279</v>
      </c>
      <c r="D283" s="37" t="s">
        <v>238</v>
      </c>
      <c r="E283" s="39" t="s">
        <v>280</v>
      </c>
      <c r="F283" s="40" t="s">
        <v>243</v>
      </c>
      <c r="G283" s="41">
        <v>38</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c r="A285" s="37" t="s">
        <v>246</v>
      </c>
      <c r="B285" s="45"/>
      <c r="C285" s="46"/>
      <c r="D285" s="46"/>
      <c r="E285" s="49" t="s">
        <v>581</v>
      </c>
      <c r="F285" s="46"/>
      <c r="G285" s="46"/>
      <c r="H285" s="46"/>
      <c r="I285" s="46"/>
      <c r="J285" s="48"/>
    </row>
    <row r="286" ht="165">
      <c r="A286" s="37" t="s">
        <v>248</v>
      </c>
      <c r="B286" s="45"/>
      <c r="C286" s="46"/>
      <c r="D286" s="46"/>
      <c r="E286" s="39" t="s">
        <v>281</v>
      </c>
      <c r="F286" s="46"/>
      <c r="G286" s="46"/>
      <c r="H286" s="46"/>
      <c r="I286" s="46"/>
      <c r="J286" s="48"/>
    </row>
    <row r="287" ht="30">
      <c r="A287" s="37" t="s">
        <v>240</v>
      </c>
      <c r="B287" s="37">
        <v>67</v>
      </c>
      <c r="C287" s="38" t="s">
        <v>582</v>
      </c>
      <c r="D287" s="37" t="s">
        <v>238</v>
      </c>
      <c r="E287" s="39" t="s">
        <v>583</v>
      </c>
      <c r="F287" s="40" t="s">
        <v>243</v>
      </c>
      <c r="G287" s="41">
        <v>4</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c r="A289" s="37" t="s">
        <v>246</v>
      </c>
      <c r="B289" s="45"/>
      <c r="C289" s="46"/>
      <c r="D289" s="46"/>
      <c r="E289" s="49" t="s">
        <v>253</v>
      </c>
      <c r="F289" s="46"/>
      <c r="G289" s="46"/>
      <c r="H289" s="46"/>
      <c r="I289" s="46"/>
      <c r="J289" s="48"/>
    </row>
    <row r="290" ht="135">
      <c r="A290" s="37" t="s">
        <v>248</v>
      </c>
      <c r="B290" s="45"/>
      <c r="C290" s="46"/>
      <c r="D290" s="46"/>
      <c r="E290" s="39" t="s">
        <v>584</v>
      </c>
      <c r="F290" s="46"/>
      <c r="G290" s="46"/>
      <c r="H290" s="46"/>
      <c r="I290" s="46"/>
      <c r="J290" s="48"/>
    </row>
    <row r="291" ht="30">
      <c r="A291" s="37" t="s">
        <v>240</v>
      </c>
      <c r="B291" s="37">
        <v>68</v>
      </c>
      <c r="C291" s="38" t="s">
        <v>585</v>
      </c>
      <c r="D291" s="37" t="s">
        <v>238</v>
      </c>
      <c r="E291" s="39" t="s">
        <v>586</v>
      </c>
      <c r="F291" s="40" t="s">
        <v>243</v>
      </c>
      <c r="G291" s="41">
        <v>4</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c r="A293" s="37" t="s">
        <v>246</v>
      </c>
      <c r="B293" s="45"/>
      <c r="C293" s="46"/>
      <c r="D293" s="46"/>
      <c r="E293" s="49" t="s">
        <v>253</v>
      </c>
      <c r="F293" s="46"/>
      <c r="G293" s="46"/>
      <c r="H293" s="46"/>
      <c r="I293" s="46"/>
      <c r="J293" s="48"/>
    </row>
    <row r="294" ht="195">
      <c r="A294" s="37" t="s">
        <v>248</v>
      </c>
      <c r="B294" s="45"/>
      <c r="C294" s="46"/>
      <c r="D294" s="46"/>
      <c r="E294" s="39" t="s">
        <v>587</v>
      </c>
      <c r="F294" s="46"/>
      <c r="G294" s="46"/>
      <c r="H294" s="46"/>
      <c r="I294" s="46"/>
      <c r="J294" s="48"/>
    </row>
    <row r="295" ht="30">
      <c r="A295" s="37" t="s">
        <v>240</v>
      </c>
      <c r="B295" s="37">
        <v>69</v>
      </c>
      <c r="C295" s="38" t="s">
        <v>282</v>
      </c>
      <c r="D295" s="37" t="s">
        <v>238</v>
      </c>
      <c r="E295" s="39" t="s">
        <v>283</v>
      </c>
      <c r="F295" s="40" t="s">
        <v>243</v>
      </c>
      <c r="G295" s="41">
        <v>16</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c r="A297" s="37" t="s">
        <v>246</v>
      </c>
      <c r="B297" s="45"/>
      <c r="C297" s="46"/>
      <c r="D297" s="46"/>
      <c r="E297" s="49" t="s">
        <v>366</v>
      </c>
      <c r="F297" s="46"/>
      <c r="G297" s="46"/>
      <c r="H297" s="46"/>
      <c r="I297" s="46"/>
      <c r="J297" s="48"/>
    </row>
    <row r="298" ht="165">
      <c r="A298" s="37" t="s">
        <v>248</v>
      </c>
      <c r="B298" s="45"/>
      <c r="C298" s="46"/>
      <c r="D298" s="46"/>
      <c r="E298" s="39" t="s">
        <v>284</v>
      </c>
      <c r="F298" s="46"/>
      <c r="G298" s="46"/>
      <c r="H298" s="46"/>
      <c r="I298" s="46"/>
      <c r="J298" s="48"/>
    </row>
    <row r="299" ht="30">
      <c r="A299" s="37" t="s">
        <v>240</v>
      </c>
      <c r="B299" s="37">
        <v>70</v>
      </c>
      <c r="C299" s="38" t="s">
        <v>285</v>
      </c>
      <c r="D299" s="37" t="s">
        <v>238</v>
      </c>
      <c r="E299" s="39" t="s">
        <v>286</v>
      </c>
      <c r="F299" s="40" t="s">
        <v>243</v>
      </c>
      <c r="G299" s="41">
        <v>17</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c r="A301" s="37" t="s">
        <v>246</v>
      </c>
      <c r="B301" s="45"/>
      <c r="C301" s="46"/>
      <c r="D301" s="46"/>
      <c r="E301" s="49" t="s">
        <v>559</v>
      </c>
      <c r="F301" s="46"/>
      <c r="G301" s="46"/>
      <c r="H301" s="46"/>
      <c r="I301" s="46"/>
      <c r="J301" s="48"/>
    </row>
    <row r="302" ht="180">
      <c r="A302" s="37" t="s">
        <v>248</v>
      </c>
      <c r="B302" s="45"/>
      <c r="C302" s="46"/>
      <c r="D302" s="46"/>
      <c r="E302" s="39" t="s">
        <v>287</v>
      </c>
      <c r="F302" s="46"/>
      <c r="G302" s="46"/>
      <c r="H302" s="46"/>
      <c r="I302" s="46"/>
      <c r="J302" s="48"/>
    </row>
    <row r="303">
      <c r="A303" s="37" t="s">
        <v>240</v>
      </c>
      <c r="B303" s="37">
        <v>71</v>
      </c>
      <c r="C303" s="38" t="s">
        <v>588</v>
      </c>
      <c r="D303" s="37" t="s">
        <v>238</v>
      </c>
      <c r="E303" s="39" t="s">
        <v>589</v>
      </c>
      <c r="F303" s="40" t="s">
        <v>243</v>
      </c>
      <c r="G303" s="41">
        <v>1</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c r="A305" s="37" t="s">
        <v>246</v>
      </c>
      <c r="B305" s="45"/>
      <c r="C305" s="46"/>
      <c r="D305" s="46"/>
      <c r="E305" s="49" t="s">
        <v>247</v>
      </c>
      <c r="F305" s="46"/>
      <c r="G305" s="46"/>
      <c r="H305" s="46"/>
      <c r="I305" s="46"/>
      <c r="J305" s="48"/>
    </row>
    <row r="306" ht="150">
      <c r="A306" s="37" t="s">
        <v>248</v>
      </c>
      <c r="B306" s="45"/>
      <c r="C306" s="46"/>
      <c r="D306" s="46"/>
      <c r="E306" s="39" t="s">
        <v>590</v>
      </c>
      <c r="F306" s="46"/>
      <c r="G306" s="46"/>
      <c r="H306" s="46"/>
      <c r="I306" s="46"/>
      <c r="J306" s="48"/>
    </row>
    <row r="307">
      <c r="A307" s="37" t="s">
        <v>240</v>
      </c>
      <c r="B307" s="37">
        <v>72</v>
      </c>
      <c r="C307" s="38" t="s">
        <v>288</v>
      </c>
      <c r="D307" s="37" t="s">
        <v>238</v>
      </c>
      <c r="E307" s="39" t="s">
        <v>289</v>
      </c>
      <c r="F307" s="40" t="s">
        <v>290</v>
      </c>
      <c r="G307" s="41">
        <v>300</v>
      </c>
      <c r="H307" s="42">
        <v>0</v>
      </c>
      <c r="I307" s="43">
        <f>ROUND(G307*H307,P4)</f>
        <v>0</v>
      </c>
      <c r="J307" s="37"/>
      <c r="O307" s="44">
        <f>I307*0.21</f>
        <v>0</v>
      </c>
      <c r="P307">
        <v>3</v>
      </c>
    </row>
    <row r="308">
      <c r="A308" s="37" t="s">
        <v>244</v>
      </c>
      <c r="B308" s="45"/>
      <c r="C308" s="46"/>
      <c r="D308" s="46"/>
      <c r="E308" s="47" t="s">
        <v>245</v>
      </c>
      <c r="F308" s="46"/>
      <c r="G308" s="46"/>
      <c r="H308" s="46"/>
      <c r="I308" s="46"/>
      <c r="J308" s="48"/>
    </row>
    <row r="309">
      <c r="A309" s="37" t="s">
        <v>246</v>
      </c>
      <c r="B309" s="45"/>
      <c r="C309" s="46"/>
      <c r="D309" s="46"/>
      <c r="E309" s="49" t="s">
        <v>591</v>
      </c>
      <c r="F309" s="46"/>
      <c r="G309" s="46"/>
      <c r="H309" s="46"/>
      <c r="I309" s="46"/>
      <c r="J309" s="48"/>
    </row>
    <row r="310" ht="135">
      <c r="A310" s="37" t="s">
        <v>248</v>
      </c>
      <c r="B310" s="45"/>
      <c r="C310" s="46"/>
      <c r="D310" s="46"/>
      <c r="E310" s="39" t="s">
        <v>292</v>
      </c>
      <c r="F310" s="46"/>
      <c r="G310" s="46"/>
      <c r="H310" s="46"/>
      <c r="I310" s="46"/>
      <c r="J310" s="48"/>
    </row>
    <row r="311">
      <c r="A311" s="37" t="s">
        <v>240</v>
      </c>
      <c r="B311" s="37">
        <v>73</v>
      </c>
      <c r="C311" s="38" t="s">
        <v>297</v>
      </c>
      <c r="D311" s="37" t="s">
        <v>238</v>
      </c>
      <c r="E311" s="39" t="s">
        <v>298</v>
      </c>
      <c r="F311" s="40" t="s">
        <v>243</v>
      </c>
      <c r="G311" s="41">
        <v>17</v>
      </c>
      <c r="H311" s="42">
        <v>0</v>
      </c>
      <c r="I311" s="43">
        <f>ROUND(G311*H311,P4)</f>
        <v>0</v>
      </c>
      <c r="J311" s="37"/>
      <c r="O311" s="44">
        <f>I311*0.21</f>
        <v>0</v>
      </c>
      <c r="P311">
        <v>3</v>
      </c>
    </row>
    <row r="312">
      <c r="A312" s="37" t="s">
        <v>244</v>
      </c>
      <c r="B312" s="45"/>
      <c r="C312" s="46"/>
      <c r="D312" s="46"/>
      <c r="E312" s="47" t="s">
        <v>245</v>
      </c>
      <c r="F312" s="46"/>
      <c r="G312" s="46"/>
      <c r="H312" s="46"/>
      <c r="I312" s="46"/>
      <c r="J312" s="48"/>
    </row>
    <row r="313">
      <c r="A313" s="37" t="s">
        <v>246</v>
      </c>
      <c r="B313" s="45"/>
      <c r="C313" s="46"/>
      <c r="D313" s="46"/>
      <c r="E313" s="49" t="s">
        <v>559</v>
      </c>
      <c r="F313" s="46"/>
      <c r="G313" s="46"/>
      <c r="H313" s="46"/>
      <c r="I313" s="46"/>
      <c r="J313" s="48"/>
    </row>
    <row r="314" ht="150">
      <c r="A314" s="37" t="s">
        <v>248</v>
      </c>
      <c r="B314" s="45"/>
      <c r="C314" s="46"/>
      <c r="D314" s="46"/>
      <c r="E314" s="39" t="s">
        <v>299</v>
      </c>
      <c r="F314" s="46"/>
      <c r="G314" s="46"/>
      <c r="H314" s="46"/>
      <c r="I314" s="46"/>
      <c r="J314" s="48"/>
    </row>
    <row r="315" ht="30">
      <c r="A315" s="37" t="s">
        <v>240</v>
      </c>
      <c r="B315" s="37">
        <v>74</v>
      </c>
      <c r="C315" s="38" t="s">
        <v>592</v>
      </c>
      <c r="D315" s="37" t="s">
        <v>238</v>
      </c>
      <c r="E315" s="39" t="s">
        <v>593</v>
      </c>
      <c r="F315" s="40" t="s">
        <v>243</v>
      </c>
      <c r="G315" s="41">
        <v>8</v>
      </c>
      <c r="H315" s="42">
        <v>0</v>
      </c>
      <c r="I315" s="43">
        <f>ROUND(G315*H315,P4)</f>
        <v>0</v>
      </c>
      <c r="J315" s="37"/>
      <c r="O315" s="44">
        <f>I315*0.21</f>
        <v>0</v>
      </c>
      <c r="P315">
        <v>3</v>
      </c>
    </row>
    <row r="316">
      <c r="A316" s="37" t="s">
        <v>244</v>
      </c>
      <c r="B316" s="45"/>
      <c r="C316" s="46"/>
      <c r="D316" s="46"/>
      <c r="E316" s="47" t="s">
        <v>245</v>
      </c>
      <c r="F316" s="46"/>
      <c r="G316" s="46"/>
      <c r="H316" s="46"/>
      <c r="I316" s="46"/>
      <c r="J316" s="48"/>
    </row>
    <row r="317">
      <c r="A317" s="37" t="s">
        <v>246</v>
      </c>
      <c r="B317" s="45"/>
      <c r="C317" s="46"/>
      <c r="D317" s="46"/>
      <c r="E317" s="49" t="s">
        <v>359</v>
      </c>
      <c r="F317" s="46"/>
      <c r="G317" s="46"/>
      <c r="H317" s="46"/>
      <c r="I317" s="46"/>
      <c r="J317" s="48"/>
    </row>
    <row r="318" ht="150">
      <c r="A318" s="37" t="s">
        <v>248</v>
      </c>
      <c r="B318" s="45"/>
      <c r="C318" s="46"/>
      <c r="D318" s="46"/>
      <c r="E318" s="39" t="s">
        <v>594</v>
      </c>
      <c r="F318" s="46"/>
      <c r="G318" s="46"/>
      <c r="H318" s="46"/>
      <c r="I318" s="46"/>
      <c r="J318" s="48"/>
    </row>
    <row r="319">
      <c r="A319" s="37" t="s">
        <v>240</v>
      </c>
      <c r="B319" s="37">
        <v>75</v>
      </c>
      <c r="C319" s="38" t="s">
        <v>300</v>
      </c>
      <c r="D319" s="37" t="s">
        <v>238</v>
      </c>
      <c r="E319" s="39" t="s">
        <v>301</v>
      </c>
      <c r="F319" s="40" t="s">
        <v>290</v>
      </c>
      <c r="G319" s="41">
        <v>50</v>
      </c>
      <c r="H319" s="42">
        <v>0</v>
      </c>
      <c r="I319" s="43">
        <f>ROUND(G319*H319,P4)</f>
        <v>0</v>
      </c>
      <c r="J319" s="37"/>
      <c r="O319" s="44">
        <f>I319*0.21</f>
        <v>0</v>
      </c>
      <c r="P319">
        <v>3</v>
      </c>
    </row>
    <row r="320">
      <c r="A320" s="37" t="s">
        <v>244</v>
      </c>
      <c r="B320" s="45"/>
      <c r="C320" s="46"/>
      <c r="D320" s="46"/>
      <c r="E320" s="47" t="s">
        <v>245</v>
      </c>
      <c r="F320" s="46"/>
      <c r="G320" s="46"/>
      <c r="H320" s="46"/>
      <c r="I320" s="46"/>
      <c r="J320" s="48"/>
    </row>
    <row r="321">
      <c r="A321" s="37" t="s">
        <v>246</v>
      </c>
      <c r="B321" s="45"/>
      <c r="C321" s="46"/>
      <c r="D321" s="46"/>
      <c r="E321" s="49" t="s">
        <v>291</v>
      </c>
      <c r="F321" s="46"/>
      <c r="G321" s="46"/>
      <c r="H321" s="46"/>
      <c r="I321" s="46"/>
      <c r="J321" s="48"/>
    </row>
    <row r="322" ht="135">
      <c r="A322" s="37" t="s">
        <v>248</v>
      </c>
      <c r="B322" s="45"/>
      <c r="C322" s="46"/>
      <c r="D322" s="46"/>
      <c r="E322" s="39" t="s">
        <v>303</v>
      </c>
      <c r="F322" s="46"/>
      <c r="G322" s="46"/>
      <c r="H322" s="46"/>
      <c r="I322" s="46"/>
      <c r="J322" s="48"/>
    </row>
    <row r="323">
      <c r="A323" s="37" t="s">
        <v>240</v>
      </c>
      <c r="B323" s="37">
        <v>76</v>
      </c>
      <c r="C323" s="38" t="s">
        <v>304</v>
      </c>
      <c r="D323" s="37" t="s">
        <v>238</v>
      </c>
      <c r="E323" s="39" t="s">
        <v>305</v>
      </c>
      <c r="F323" s="40" t="s">
        <v>243</v>
      </c>
      <c r="G323" s="41">
        <v>1</v>
      </c>
      <c r="H323" s="42">
        <v>0</v>
      </c>
      <c r="I323" s="43">
        <f>ROUND(G323*H323,P4)</f>
        <v>0</v>
      </c>
      <c r="J323" s="37"/>
      <c r="O323" s="44">
        <f>I323*0.21</f>
        <v>0</v>
      </c>
      <c r="P323">
        <v>3</v>
      </c>
    </row>
    <row r="324">
      <c r="A324" s="37" t="s">
        <v>244</v>
      </c>
      <c r="B324" s="45"/>
      <c r="C324" s="46"/>
      <c r="D324" s="46"/>
      <c r="E324" s="47" t="s">
        <v>245</v>
      </c>
      <c r="F324" s="46"/>
      <c r="G324" s="46"/>
      <c r="H324" s="46"/>
      <c r="I324" s="46"/>
      <c r="J324" s="48"/>
    </row>
    <row r="325">
      <c r="A325" s="37" t="s">
        <v>246</v>
      </c>
      <c r="B325" s="45"/>
      <c r="C325" s="46"/>
      <c r="D325" s="46"/>
      <c r="E325" s="49" t="s">
        <v>247</v>
      </c>
      <c r="F325" s="46"/>
      <c r="G325" s="46"/>
      <c r="H325" s="46"/>
      <c r="I325" s="46"/>
      <c r="J325" s="48"/>
    </row>
    <row r="326" ht="105">
      <c r="A326" s="37" t="s">
        <v>248</v>
      </c>
      <c r="B326" s="45"/>
      <c r="C326" s="46"/>
      <c r="D326" s="46"/>
      <c r="E326" s="39" t="s">
        <v>306</v>
      </c>
      <c r="F326" s="46"/>
      <c r="G326" s="46"/>
      <c r="H326" s="46"/>
      <c r="I326" s="46"/>
      <c r="J326" s="48"/>
    </row>
    <row r="327">
      <c r="A327" s="37" t="s">
        <v>240</v>
      </c>
      <c r="B327" s="37">
        <v>78</v>
      </c>
      <c r="C327" s="38" t="s">
        <v>595</v>
      </c>
      <c r="D327" s="37" t="s">
        <v>238</v>
      </c>
      <c r="E327" s="39" t="s">
        <v>596</v>
      </c>
      <c r="F327" s="40" t="s">
        <v>243</v>
      </c>
      <c r="G327" s="41">
        <v>1</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c r="A329" s="37" t="s">
        <v>246</v>
      </c>
      <c r="B329" s="45"/>
      <c r="C329" s="46"/>
      <c r="D329" s="46"/>
      <c r="E329" s="49" t="s">
        <v>247</v>
      </c>
      <c r="F329" s="46"/>
      <c r="G329" s="46"/>
      <c r="H329" s="46"/>
      <c r="I329" s="46"/>
      <c r="J329" s="48"/>
    </row>
    <row r="330" ht="180">
      <c r="A330" s="37" t="s">
        <v>248</v>
      </c>
      <c r="B330" s="45"/>
      <c r="C330" s="46"/>
      <c r="D330" s="46"/>
      <c r="E330" s="39" t="s">
        <v>488</v>
      </c>
      <c r="F330" s="46"/>
      <c r="G330" s="46"/>
      <c r="H330" s="46"/>
      <c r="I330" s="46"/>
      <c r="J330" s="48"/>
    </row>
    <row r="331">
      <c r="A331" s="37" t="s">
        <v>240</v>
      </c>
      <c r="B331" s="37">
        <v>79</v>
      </c>
      <c r="C331" s="38" t="s">
        <v>597</v>
      </c>
      <c r="D331" s="37" t="s">
        <v>238</v>
      </c>
      <c r="E331" s="39" t="s">
        <v>598</v>
      </c>
      <c r="F331" s="40" t="s">
        <v>243</v>
      </c>
      <c r="G331" s="41">
        <v>1</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c r="A333" s="37" t="s">
        <v>246</v>
      </c>
      <c r="B333" s="45"/>
      <c r="C333" s="46"/>
      <c r="D333" s="46"/>
      <c r="E333" s="49" t="s">
        <v>247</v>
      </c>
      <c r="F333" s="46"/>
      <c r="G333" s="46"/>
      <c r="H333" s="46"/>
      <c r="I333" s="46"/>
      <c r="J333" s="48"/>
    </row>
    <row r="334" ht="150">
      <c r="A334" s="37" t="s">
        <v>248</v>
      </c>
      <c r="B334" s="45"/>
      <c r="C334" s="46"/>
      <c r="D334" s="46"/>
      <c r="E334" s="39" t="s">
        <v>379</v>
      </c>
      <c r="F334" s="46"/>
      <c r="G334" s="46"/>
      <c r="H334" s="46"/>
      <c r="I334" s="46"/>
      <c r="J334" s="48"/>
    </row>
    <row r="335">
      <c r="A335" s="37" t="s">
        <v>240</v>
      </c>
      <c r="B335" s="37">
        <v>80</v>
      </c>
      <c r="C335" s="38" t="s">
        <v>307</v>
      </c>
      <c r="D335" s="37" t="s">
        <v>238</v>
      </c>
      <c r="E335" s="39" t="s">
        <v>308</v>
      </c>
      <c r="F335" s="40" t="s">
        <v>309</v>
      </c>
      <c r="G335" s="41">
        <v>1</v>
      </c>
      <c r="H335" s="42">
        <v>0</v>
      </c>
      <c r="I335" s="43">
        <f>ROUND(G335*H335,P4)</f>
        <v>0</v>
      </c>
      <c r="J335" s="37"/>
      <c r="O335" s="44">
        <f>I335*0.21</f>
        <v>0</v>
      </c>
      <c r="P335">
        <v>3</v>
      </c>
    </row>
    <row r="336" ht="30">
      <c r="A336" s="37" t="s">
        <v>244</v>
      </c>
      <c r="B336" s="45"/>
      <c r="C336" s="46"/>
      <c r="D336" s="46"/>
      <c r="E336" s="39" t="s">
        <v>310</v>
      </c>
      <c r="F336" s="46"/>
      <c r="G336" s="46"/>
      <c r="H336" s="46"/>
      <c r="I336" s="46"/>
      <c r="J336" s="48"/>
    </row>
    <row r="337">
      <c r="A337" s="37" t="s">
        <v>246</v>
      </c>
      <c r="B337" s="45"/>
      <c r="C337" s="46"/>
      <c r="D337" s="46"/>
      <c r="E337" s="49" t="s">
        <v>247</v>
      </c>
      <c r="F337" s="46"/>
      <c r="G337" s="46"/>
      <c r="H337" s="46"/>
      <c r="I337" s="46"/>
      <c r="J337" s="48"/>
    </row>
    <row r="338" ht="120">
      <c r="A338" s="37" t="s">
        <v>248</v>
      </c>
      <c r="B338" s="45"/>
      <c r="C338" s="46"/>
      <c r="D338" s="46"/>
      <c r="E338" s="39" t="s">
        <v>311</v>
      </c>
      <c r="F338" s="46"/>
      <c r="G338" s="46"/>
      <c r="H338" s="46"/>
      <c r="I338" s="46"/>
      <c r="J338" s="48"/>
    </row>
    <row r="339" ht="45">
      <c r="A339" s="37" t="s">
        <v>240</v>
      </c>
      <c r="B339" s="37">
        <v>77</v>
      </c>
      <c r="C339" s="38" t="s">
        <v>599</v>
      </c>
      <c r="D339" s="37" t="s">
        <v>238</v>
      </c>
      <c r="E339" s="39" t="s">
        <v>600</v>
      </c>
      <c r="F339" s="40" t="s">
        <v>243</v>
      </c>
      <c r="G339" s="41">
        <v>1</v>
      </c>
      <c r="H339" s="42">
        <v>0</v>
      </c>
      <c r="I339" s="43">
        <f>ROUND(G339*H339,P4)</f>
        <v>0</v>
      </c>
      <c r="J339" s="37"/>
      <c r="O339" s="44">
        <f>I339*0.21</f>
        <v>0</v>
      </c>
      <c r="P339">
        <v>3</v>
      </c>
    </row>
    <row r="340">
      <c r="A340" s="37" t="s">
        <v>244</v>
      </c>
      <c r="B340" s="45"/>
      <c r="C340" s="46"/>
      <c r="D340" s="46"/>
      <c r="E340" s="47" t="s">
        <v>245</v>
      </c>
      <c r="F340" s="46"/>
      <c r="G340" s="46"/>
      <c r="H340" s="46"/>
      <c r="I340" s="46"/>
      <c r="J340" s="48"/>
    </row>
    <row r="341">
      <c r="A341" s="37" t="s">
        <v>246</v>
      </c>
      <c r="B341" s="45"/>
      <c r="C341" s="46"/>
      <c r="D341" s="46"/>
      <c r="E341" s="49" t="s">
        <v>601</v>
      </c>
      <c r="F341" s="46"/>
      <c r="G341" s="46"/>
      <c r="H341" s="46"/>
      <c r="I341" s="46"/>
      <c r="J341" s="48"/>
    </row>
    <row r="342" ht="135">
      <c r="A342" s="37" t="s">
        <v>248</v>
      </c>
      <c r="B342" s="45"/>
      <c r="C342" s="46"/>
      <c r="D342" s="46"/>
      <c r="E342" s="39" t="s">
        <v>602</v>
      </c>
      <c r="F342" s="46"/>
      <c r="G342" s="46"/>
      <c r="H342" s="46"/>
      <c r="I342" s="46"/>
      <c r="J342" s="48"/>
    </row>
    <row r="343">
      <c r="A343" s="31" t="s">
        <v>237</v>
      </c>
      <c r="B343" s="32"/>
      <c r="C343" s="33" t="s">
        <v>402</v>
      </c>
      <c r="D343" s="34"/>
      <c r="E343" s="31" t="s">
        <v>603</v>
      </c>
      <c r="F343" s="34"/>
      <c r="G343" s="34"/>
      <c r="H343" s="34"/>
      <c r="I343" s="35">
        <f>SUMIFS(I344:I399,A344:A399,"P")</f>
        <v>0</v>
      </c>
      <c r="J343" s="36"/>
    </row>
    <row r="344">
      <c r="A344" s="37" t="s">
        <v>240</v>
      </c>
      <c r="B344" s="37">
        <v>81</v>
      </c>
      <c r="C344" s="38" t="s">
        <v>604</v>
      </c>
      <c r="D344" s="37" t="s">
        <v>238</v>
      </c>
      <c r="E344" s="39" t="s">
        <v>605</v>
      </c>
      <c r="F344" s="40" t="s">
        <v>354</v>
      </c>
      <c r="G344" s="41">
        <v>1200</v>
      </c>
      <c r="H344" s="42">
        <v>0</v>
      </c>
      <c r="I344" s="43">
        <f>ROUND(G344*H344,P4)</f>
        <v>0</v>
      </c>
      <c r="J344" s="37"/>
      <c r="O344" s="44">
        <f>I344*0.21</f>
        <v>0</v>
      </c>
      <c r="P344">
        <v>3</v>
      </c>
    </row>
    <row r="345">
      <c r="A345" s="37" t="s">
        <v>244</v>
      </c>
      <c r="B345" s="45"/>
      <c r="C345" s="46"/>
      <c r="D345" s="46"/>
      <c r="E345" s="47" t="s">
        <v>245</v>
      </c>
      <c r="F345" s="46"/>
      <c r="G345" s="46"/>
      <c r="H345" s="46"/>
      <c r="I345" s="46"/>
      <c r="J345" s="48"/>
    </row>
    <row r="346">
      <c r="A346" s="37" t="s">
        <v>246</v>
      </c>
      <c r="B346" s="45"/>
      <c r="C346" s="46"/>
      <c r="D346" s="46"/>
      <c r="E346" s="49" t="s">
        <v>606</v>
      </c>
      <c r="F346" s="46"/>
      <c r="G346" s="46"/>
      <c r="H346" s="46"/>
      <c r="I346" s="46"/>
      <c r="J346" s="48"/>
    </row>
    <row r="347" ht="150">
      <c r="A347" s="37" t="s">
        <v>248</v>
      </c>
      <c r="B347" s="45"/>
      <c r="C347" s="46"/>
      <c r="D347" s="46"/>
      <c r="E347" s="39" t="s">
        <v>607</v>
      </c>
      <c r="F347" s="46"/>
      <c r="G347" s="46"/>
      <c r="H347" s="46"/>
      <c r="I347" s="46"/>
      <c r="J347" s="48"/>
    </row>
    <row r="348">
      <c r="A348" s="37" t="s">
        <v>240</v>
      </c>
      <c r="B348" s="37">
        <v>82</v>
      </c>
      <c r="C348" s="38" t="s">
        <v>608</v>
      </c>
      <c r="D348" s="37" t="s">
        <v>238</v>
      </c>
      <c r="E348" s="39" t="s">
        <v>609</v>
      </c>
      <c r="F348" s="40" t="s">
        <v>243</v>
      </c>
      <c r="G348" s="41">
        <v>2</v>
      </c>
      <c r="H348" s="42">
        <v>0</v>
      </c>
      <c r="I348" s="43">
        <f>ROUND(G348*H348,P4)</f>
        <v>0</v>
      </c>
      <c r="J348" s="37"/>
      <c r="O348" s="44">
        <f>I348*0.21</f>
        <v>0</v>
      </c>
      <c r="P348">
        <v>3</v>
      </c>
    </row>
    <row r="349">
      <c r="A349" s="37" t="s">
        <v>244</v>
      </c>
      <c r="B349" s="45"/>
      <c r="C349" s="46"/>
      <c r="D349" s="46"/>
      <c r="E349" s="47" t="s">
        <v>245</v>
      </c>
      <c r="F349" s="46"/>
      <c r="G349" s="46"/>
      <c r="H349" s="46"/>
      <c r="I349" s="46"/>
      <c r="J349" s="48"/>
    </row>
    <row r="350">
      <c r="A350" s="37" t="s">
        <v>246</v>
      </c>
      <c r="B350" s="45"/>
      <c r="C350" s="46"/>
      <c r="D350" s="46"/>
      <c r="E350" s="49" t="s">
        <v>264</v>
      </c>
      <c r="F350" s="46"/>
      <c r="G350" s="46"/>
      <c r="H350" s="46"/>
      <c r="I350" s="46"/>
      <c r="J350" s="48"/>
    </row>
    <row r="351" ht="165">
      <c r="A351" s="37" t="s">
        <v>248</v>
      </c>
      <c r="B351" s="45"/>
      <c r="C351" s="46"/>
      <c r="D351" s="46"/>
      <c r="E351" s="39" t="s">
        <v>610</v>
      </c>
      <c r="F351" s="46"/>
      <c r="G351" s="46"/>
      <c r="H351" s="46"/>
      <c r="I351" s="46"/>
      <c r="J351" s="48"/>
    </row>
    <row r="352">
      <c r="A352" s="37" t="s">
        <v>240</v>
      </c>
      <c r="B352" s="37">
        <v>83</v>
      </c>
      <c r="C352" s="38" t="s">
        <v>611</v>
      </c>
      <c r="D352" s="37" t="s">
        <v>238</v>
      </c>
      <c r="E352" s="39" t="s">
        <v>612</v>
      </c>
      <c r="F352" s="40" t="s">
        <v>243</v>
      </c>
      <c r="G352" s="41">
        <v>1</v>
      </c>
      <c r="H352" s="42">
        <v>0</v>
      </c>
      <c r="I352" s="43">
        <f>ROUND(G352*H352,P4)</f>
        <v>0</v>
      </c>
      <c r="J352" s="37"/>
      <c r="O352" s="44">
        <f>I352*0.21</f>
        <v>0</v>
      </c>
      <c r="P352">
        <v>3</v>
      </c>
    </row>
    <row r="353">
      <c r="A353" s="37" t="s">
        <v>244</v>
      </c>
      <c r="B353" s="45"/>
      <c r="C353" s="46"/>
      <c r="D353" s="46"/>
      <c r="E353" s="47" t="s">
        <v>245</v>
      </c>
      <c r="F353" s="46"/>
      <c r="G353" s="46"/>
      <c r="H353" s="46"/>
      <c r="I353" s="46"/>
      <c r="J353" s="48"/>
    </row>
    <row r="354">
      <c r="A354" s="37" t="s">
        <v>246</v>
      </c>
      <c r="B354" s="45"/>
      <c r="C354" s="46"/>
      <c r="D354" s="46"/>
      <c r="E354" s="49" t="s">
        <v>247</v>
      </c>
      <c r="F354" s="46"/>
      <c r="G354" s="46"/>
      <c r="H354" s="46"/>
      <c r="I354" s="46"/>
      <c r="J354" s="48"/>
    </row>
    <row r="355" ht="165">
      <c r="A355" s="37" t="s">
        <v>248</v>
      </c>
      <c r="B355" s="45"/>
      <c r="C355" s="46"/>
      <c r="D355" s="46"/>
      <c r="E355" s="39" t="s">
        <v>613</v>
      </c>
      <c r="F355" s="46"/>
      <c r="G355" s="46"/>
      <c r="H355" s="46"/>
      <c r="I355" s="46"/>
      <c r="J355" s="48"/>
    </row>
    <row r="356">
      <c r="A356" s="37" t="s">
        <v>240</v>
      </c>
      <c r="B356" s="37">
        <v>84</v>
      </c>
      <c r="C356" s="38" t="s">
        <v>614</v>
      </c>
      <c r="D356" s="37" t="s">
        <v>238</v>
      </c>
      <c r="E356" s="39" t="s">
        <v>615</v>
      </c>
      <c r="F356" s="40" t="s">
        <v>243</v>
      </c>
      <c r="G356" s="41">
        <v>9</v>
      </c>
      <c r="H356" s="42">
        <v>0</v>
      </c>
      <c r="I356" s="43">
        <f>ROUND(G356*H356,P4)</f>
        <v>0</v>
      </c>
      <c r="J356" s="37"/>
      <c r="O356" s="44">
        <f>I356*0.21</f>
        <v>0</v>
      </c>
      <c r="P356">
        <v>3</v>
      </c>
    </row>
    <row r="357">
      <c r="A357" s="37" t="s">
        <v>244</v>
      </c>
      <c r="B357" s="45"/>
      <c r="C357" s="46"/>
      <c r="D357" s="46"/>
      <c r="E357" s="47" t="s">
        <v>245</v>
      </c>
      <c r="F357" s="46"/>
      <c r="G357" s="46"/>
      <c r="H357" s="46"/>
      <c r="I357" s="46"/>
      <c r="J357" s="48"/>
    </row>
    <row r="358">
      <c r="A358" s="37" t="s">
        <v>246</v>
      </c>
      <c r="B358" s="45"/>
      <c r="C358" s="46"/>
      <c r="D358" s="46"/>
      <c r="E358" s="49" t="s">
        <v>616</v>
      </c>
      <c r="F358" s="46"/>
      <c r="G358" s="46"/>
      <c r="H358" s="46"/>
      <c r="I358" s="46"/>
      <c r="J358" s="48"/>
    </row>
    <row r="359" ht="180">
      <c r="A359" s="37" t="s">
        <v>248</v>
      </c>
      <c r="B359" s="45"/>
      <c r="C359" s="46"/>
      <c r="D359" s="46"/>
      <c r="E359" s="39" t="s">
        <v>617</v>
      </c>
      <c r="F359" s="46"/>
      <c r="G359" s="46"/>
      <c r="H359" s="46"/>
      <c r="I359" s="46"/>
      <c r="J359" s="48"/>
    </row>
    <row r="360">
      <c r="A360" s="37" t="s">
        <v>240</v>
      </c>
      <c r="B360" s="37">
        <v>85</v>
      </c>
      <c r="C360" s="38" t="s">
        <v>618</v>
      </c>
      <c r="D360" s="37" t="s">
        <v>238</v>
      </c>
      <c r="E360" s="39" t="s">
        <v>619</v>
      </c>
      <c r="F360" s="40" t="s">
        <v>243</v>
      </c>
      <c r="G360" s="41">
        <v>4</v>
      </c>
      <c r="H360" s="42">
        <v>0</v>
      </c>
      <c r="I360" s="43">
        <f>ROUND(G360*H360,P4)</f>
        <v>0</v>
      </c>
      <c r="J360" s="37"/>
      <c r="O360" s="44">
        <f>I360*0.21</f>
        <v>0</v>
      </c>
      <c r="P360">
        <v>3</v>
      </c>
    </row>
    <row r="361">
      <c r="A361" s="37" t="s">
        <v>244</v>
      </c>
      <c r="B361" s="45"/>
      <c r="C361" s="46"/>
      <c r="D361" s="46"/>
      <c r="E361" s="47" t="s">
        <v>245</v>
      </c>
      <c r="F361" s="46"/>
      <c r="G361" s="46"/>
      <c r="H361" s="46"/>
      <c r="I361" s="46"/>
      <c r="J361" s="48"/>
    </row>
    <row r="362">
      <c r="A362" s="37" t="s">
        <v>246</v>
      </c>
      <c r="B362" s="45"/>
      <c r="C362" s="46"/>
      <c r="D362" s="46"/>
      <c r="E362" s="49" t="s">
        <v>253</v>
      </c>
      <c r="F362" s="46"/>
      <c r="G362" s="46"/>
      <c r="H362" s="46"/>
      <c r="I362" s="46"/>
      <c r="J362" s="48"/>
    </row>
    <row r="363" ht="195">
      <c r="A363" s="37" t="s">
        <v>248</v>
      </c>
      <c r="B363" s="45"/>
      <c r="C363" s="46"/>
      <c r="D363" s="46"/>
      <c r="E363" s="39" t="s">
        <v>620</v>
      </c>
      <c r="F363" s="46"/>
      <c r="G363" s="46"/>
      <c r="H363" s="46"/>
      <c r="I363" s="46"/>
      <c r="J363" s="48"/>
    </row>
    <row r="364" ht="30">
      <c r="A364" s="37" t="s">
        <v>240</v>
      </c>
      <c r="B364" s="37">
        <v>86</v>
      </c>
      <c r="C364" s="38" t="s">
        <v>621</v>
      </c>
      <c r="D364" s="37" t="s">
        <v>238</v>
      </c>
      <c r="E364" s="39" t="s">
        <v>622</v>
      </c>
      <c r="F364" s="40" t="s">
        <v>243</v>
      </c>
      <c r="G364" s="41">
        <v>48</v>
      </c>
      <c r="H364" s="42">
        <v>0</v>
      </c>
      <c r="I364" s="43">
        <f>ROUND(G364*H364,P4)</f>
        <v>0</v>
      </c>
      <c r="J364" s="37"/>
      <c r="O364" s="44">
        <f>I364*0.21</f>
        <v>0</v>
      </c>
      <c r="P364">
        <v>3</v>
      </c>
    </row>
    <row r="365">
      <c r="A365" s="37" t="s">
        <v>244</v>
      </c>
      <c r="B365" s="45"/>
      <c r="C365" s="46"/>
      <c r="D365" s="46"/>
      <c r="E365" s="47" t="s">
        <v>245</v>
      </c>
      <c r="F365" s="46"/>
      <c r="G365" s="46"/>
      <c r="H365" s="46"/>
      <c r="I365" s="46"/>
      <c r="J365" s="48"/>
    </row>
    <row r="366">
      <c r="A366" s="37" t="s">
        <v>246</v>
      </c>
      <c r="B366" s="45"/>
      <c r="C366" s="46"/>
      <c r="D366" s="46"/>
      <c r="E366" s="49" t="s">
        <v>563</v>
      </c>
      <c r="F366" s="46"/>
      <c r="G366" s="46"/>
      <c r="H366" s="46"/>
      <c r="I366" s="46"/>
      <c r="J366" s="48"/>
    </row>
    <row r="367" ht="135">
      <c r="A367" s="37" t="s">
        <v>248</v>
      </c>
      <c r="B367" s="45"/>
      <c r="C367" s="46"/>
      <c r="D367" s="46"/>
      <c r="E367" s="39" t="s">
        <v>623</v>
      </c>
      <c r="F367" s="46"/>
      <c r="G367" s="46"/>
      <c r="H367" s="46"/>
      <c r="I367" s="46"/>
      <c r="J367" s="48"/>
    </row>
    <row r="368">
      <c r="A368" s="37" t="s">
        <v>240</v>
      </c>
      <c r="B368" s="37">
        <v>87</v>
      </c>
      <c r="C368" s="38" t="s">
        <v>624</v>
      </c>
      <c r="D368" s="37" t="s">
        <v>238</v>
      </c>
      <c r="E368" s="39" t="s">
        <v>625</v>
      </c>
      <c r="F368" s="40" t="s">
        <v>243</v>
      </c>
      <c r="G368" s="41">
        <v>20</v>
      </c>
      <c r="H368" s="42">
        <v>0</v>
      </c>
      <c r="I368" s="43">
        <f>ROUND(G368*H368,P4)</f>
        <v>0</v>
      </c>
      <c r="J368" s="37"/>
      <c r="O368" s="44">
        <f>I368*0.21</f>
        <v>0</v>
      </c>
      <c r="P368">
        <v>3</v>
      </c>
    </row>
    <row r="369">
      <c r="A369" s="37" t="s">
        <v>244</v>
      </c>
      <c r="B369" s="45"/>
      <c r="C369" s="46"/>
      <c r="D369" s="46"/>
      <c r="E369" s="47" t="s">
        <v>245</v>
      </c>
      <c r="F369" s="46"/>
      <c r="G369" s="46"/>
      <c r="H369" s="46"/>
      <c r="I369" s="46"/>
      <c r="J369" s="48"/>
    </row>
    <row r="370">
      <c r="A370" s="37" t="s">
        <v>246</v>
      </c>
      <c r="B370" s="45"/>
      <c r="C370" s="46"/>
      <c r="D370" s="46"/>
      <c r="E370" s="49" t="s">
        <v>463</v>
      </c>
      <c r="F370" s="46"/>
      <c r="G370" s="46"/>
      <c r="H370" s="46"/>
      <c r="I370" s="46"/>
      <c r="J370" s="48"/>
    </row>
    <row r="371" ht="165">
      <c r="A371" s="37" t="s">
        <v>248</v>
      </c>
      <c r="B371" s="45"/>
      <c r="C371" s="46"/>
      <c r="D371" s="46"/>
      <c r="E371" s="39" t="s">
        <v>626</v>
      </c>
      <c r="F371" s="46"/>
      <c r="G371" s="46"/>
      <c r="H371" s="46"/>
      <c r="I371" s="46"/>
      <c r="J371" s="48"/>
    </row>
    <row r="372" ht="30">
      <c r="A372" s="37" t="s">
        <v>240</v>
      </c>
      <c r="B372" s="37">
        <v>88</v>
      </c>
      <c r="C372" s="38" t="s">
        <v>627</v>
      </c>
      <c r="D372" s="37" t="s">
        <v>238</v>
      </c>
      <c r="E372" s="39" t="s">
        <v>628</v>
      </c>
      <c r="F372" s="40" t="s">
        <v>243</v>
      </c>
      <c r="G372" s="41">
        <v>6</v>
      </c>
      <c r="H372" s="42">
        <v>0</v>
      </c>
      <c r="I372" s="43">
        <f>ROUND(G372*H372,P4)</f>
        <v>0</v>
      </c>
      <c r="J372" s="37"/>
      <c r="O372" s="44">
        <f>I372*0.21</f>
        <v>0</v>
      </c>
      <c r="P372">
        <v>3</v>
      </c>
    </row>
    <row r="373">
      <c r="A373" s="37" t="s">
        <v>244</v>
      </c>
      <c r="B373" s="45"/>
      <c r="C373" s="46"/>
      <c r="D373" s="46"/>
      <c r="E373" s="47" t="s">
        <v>245</v>
      </c>
      <c r="F373" s="46"/>
      <c r="G373" s="46"/>
      <c r="H373" s="46"/>
      <c r="I373" s="46"/>
      <c r="J373" s="48"/>
    </row>
    <row r="374">
      <c r="A374" s="37" t="s">
        <v>246</v>
      </c>
      <c r="B374" s="45"/>
      <c r="C374" s="46"/>
      <c r="D374" s="46"/>
      <c r="E374" s="49" t="s">
        <v>271</v>
      </c>
      <c r="F374" s="46"/>
      <c r="G374" s="46"/>
      <c r="H374" s="46"/>
      <c r="I374" s="46"/>
      <c r="J374" s="48"/>
    </row>
    <row r="375" ht="165">
      <c r="A375" s="37" t="s">
        <v>248</v>
      </c>
      <c r="B375" s="45"/>
      <c r="C375" s="46"/>
      <c r="D375" s="46"/>
      <c r="E375" s="39" t="s">
        <v>629</v>
      </c>
      <c r="F375" s="46"/>
      <c r="G375" s="46"/>
      <c r="H375" s="46"/>
      <c r="I375" s="46"/>
      <c r="J375" s="48"/>
    </row>
    <row r="376" ht="30">
      <c r="A376" s="37" t="s">
        <v>240</v>
      </c>
      <c r="B376" s="37">
        <v>89</v>
      </c>
      <c r="C376" s="38" t="s">
        <v>325</v>
      </c>
      <c r="D376" s="37" t="s">
        <v>238</v>
      </c>
      <c r="E376" s="39" t="s">
        <v>326</v>
      </c>
      <c r="F376" s="40" t="s">
        <v>243</v>
      </c>
      <c r="G376" s="41">
        <v>30</v>
      </c>
      <c r="H376" s="42">
        <v>0</v>
      </c>
      <c r="I376" s="43">
        <f>ROUND(G376*H376,P4)</f>
        <v>0</v>
      </c>
      <c r="J376" s="37"/>
      <c r="O376" s="44">
        <f>I376*0.21</f>
        <v>0</v>
      </c>
      <c r="P376">
        <v>3</v>
      </c>
    </row>
    <row r="377">
      <c r="A377" s="37" t="s">
        <v>244</v>
      </c>
      <c r="B377" s="45"/>
      <c r="C377" s="46"/>
      <c r="D377" s="46"/>
      <c r="E377" s="47" t="s">
        <v>245</v>
      </c>
      <c r="F377" s="46"/>
      <c r="G377" s="46"/>
      <c r="H377" s="46"/>
      <c r="I377" s="46"/>
      <c r="J377" s="48"/>
    </row>
    <row r="378">
      <c r="A378" s="37" t="s">
        <v>246</v>
      </c>
      <c r="B378" s="45"/>
      <c r="C378" s="46"/>
      <c r="D378" s="46"/>
      <c r="E378" s="49" t="s">
        <v>472</v>
      </c>
      <c r="F378" s="46"/>
      <c r="G378" s="46"/>
      <c r="H378" s="46"/>
      <c r="I378" s="46"/>
      <c r="J378" s="48"/>
    </row>
    <row r="379" ht="180">
      <c r="A379" s="37" t="s">
        <v>248</v>
      </c>
      <c r="B379" s="45"/>
      <c r="C379" s="46"/>
      <c r="D379" s="46"/>
      <c r="E379" s="39" t="s">
        <v>327</v>
      </c>
      <c r="F379" s="46"/>
      <c r="G379" s="46"/>
      <c r="H379" s="46"/>
      <c r="I379" s="46"/>
      <c r="J379" s="48"/>
    </row>
    <row r="380" ht="30">
      <c r="A380" s="37" t="s">
        <v>240</v>
      </c>
      <c r="B380" s="37">
        <v>90</v>
      </c>
      <c r="C380" s="38" t="s">
        <v>630</v>
      </c>
      <c r="D380" s="37" t="s">
        <v>238</v>
      </c>
      <c r="E380" s="39" t="s">
        <v>631</v>
      </c>
      <c r="F380" s="40" t="s">
        <v>243</v>
      </c>
      <c r="G380" s="41">
        <v>4</v>
      </c>
      <c r="H380" s="42">
        <v>0</v>
      </c>
      <c r="I380" s="43">
        <f>ROUND(G380*H380,P4)</f>
        <v>0</v>
      </c>
      <c r="J380" s="37"/>
      <c r="O380" s="44">
        <f>I380*0.21</f>
        <v>0</v>
      </c>
      <c r="P380">
        <v>3</v>
      </c>
    </row>
    <row r="381">
      <c r="A381" s="37" t="s">
        <v>244</v>
      </c>
      <c r="B381" s="45"/>
      <c r="C381" s="46"/>
      <c r="D381" s="46"/>
      <c r="E381" s="47" t="s">
        <v>245</v>
      </c>
      <c r="F381" s="46"/>
      <c r="G381" s="46"/>
      <c r="H381" s="46"/>
      <c r="I381" s="46"/>
      <c r="J381" s="48"/>
    </row>
    <row r="382">
      <c r="A382" s="37" t="s">
        <v>246</v>
      </c>
      <c r="B382" s="45"/>
      <c r="C382" s="46"/>
      <c r="D382" s="46"/>
      <c r="E382" s="49" t="s">
        <v>253</v>
      </c>
      <c r="F382" s="46"/>
      <c r="G382" s="46"/>
      <c r="H382" s="46"/>
      <c r="I382" s="46"/>
      <c r="J382" s="48"/>
    </row>
    <row r="383" ht="210">
      <c r="A383" s="37" t="s">
        <v>248</v>
      </c>
      <c r="B383" s="45"/>
      <c r="C383" s="46"/>
      <c r="D383" s="46"/>
      <c r="E383" s="39" t="s">
        <v>632</v>
      </c>
      <c r="F383" s="46"/>
      <c r="G383" s="46"/>
      <c r="H383" s="46"/>
      <c r="I383" s="46"/>
      <c r="J383" s="48"/>
    </row>
    <row r="384" ht="30">
      <c r="A384" s="37" t="s">
        <v>240</v>
      </c>
      <c r="B384" s="37">
        <v>91</v>
      </c>
      <c r="C384" s="38" t="s">
        <v>328</v>
      </c>
      <c r="D384" s="37" t="s">
        <v>238</v>
      </c>
      <c r="E384" s="39" t="s">
        <v>329</v>
      </c>
      <c r="F384" s="40" t="s">
        <v>243</v>
      </c>
      <c r="G384" s="41">
        <v>13</v>
      </c>
      <c r="H384" s="42">
        <v>0</v>
      </c>
      <c r="I384" s="43">
        <f>ROUND(G384*H384,P4)</f>
        <v>0</v>
      </c>
      <c r="J384" s="37"/>
      <c r="O384" s="44">
        <f>I384*0.21</f>
        <v>0</v>
      </c>
      <c r="P384">
        <v>3</v>
      </c>
    </row>
    <row r="385">
      <c r="A385" s="37" t="s">
        <v>244</v>
      </c>
      <c r="B385" s="45"/>
      <c r="C385" s="46"/>
      <c r="D385" s="46"/>
      <c r="E385" s="47" t="s">
        <v>245</v>
      </c>
      <c r="F385" s="46"/>
      <c r="G385" s="46"/>
      <c r="H385" s="46"/>
      <c r="I385" s="46"/>
      <c r="J385" s="48"/>
    </row>
    <row r="386">
      <c r="A386" s="37" t="s">
        <v>246</v>
      </c>
      <c r="B386" s="45"/>
      <c r="C386" s="46"/>
      <c r="D386" s="46"/>
      <c r="E386" s="49" t="s">
        <v>633</v>
      </c>
      <c r="F386" s="46"/>
      <c r="G386" s="46"/>
      <c r="H386" s="46"/>
      <c r="I386" s="46"/>
      <c r="J386" s="48"/>
    </row>
    <row r="387" ht="210">
      <c r="A387" s="37" t="s">
        <v>248</v>
      </c>
      <c r="B387" s="45"/>
      <c r="C387" s="46"/>
      <c r="D387" s="46"/>
      <c r="E387" s="39" t="s">
        <v>330</v>
      </c>
      <c r="F387" s="46"/>
      <c r="G387" s="46"/>
      <c r="H387" s="46"/>
      <c r="I387" s="46"/>
      <c r="J387" s="48"/>
    </row>
    <row r="388">
      <c r="A388" s="37" t="s">
        <v>240</v>
      </c>
      <c r="B388" s="37">
        <v>92</v>
      </c>
      <c r="C388" s="38" t="s">
        <v>634</v>
      </c>
      <c r="D388" s="37" t="s">
        <v>238</v>
      </c>
      <c r="E388" s="39" t="s">
        <v>635</v>
      </c>
      <c r="F388" s="40" t="s">
        <v>243</v>
      </c>
      <c r="G388" s="41">
        <v>15</v>
      </c>
      <c r="H388" s="42">
        <v>0</v>
      </c>
      <c r="I388" s="43">
        <f>ROUND(G388*H388,P4)</f>
        <v>0</v>
      </c>
      <c r="J388" s="37"/>
      <c r="O388" s="44">
        <f>I388*0.21</f>
        <v>0</v>
      </c>
      <c r="P388">
        <v>3</v>
      </c>
    </row>
    <row r="389">
      <c r="A389" s="37" t="s">
        <v>244</v>
      </c>
      <c r="B389" s="45"/>
      <c r="C389" s="46"/>
      <c r="D389" s="46"/>
      <c r="E389" s="47" t="s">
        <v>245</v>
      </c>
      <c r="F389" s="46"/>
      <c r="G389" s="46"/>
      <c r="H389" s="46"/>
      <c r="I389" s="46"/>
      <c r="J389" s="48"/>
    </row>
    <row r="390">
      <c r="A390" s="37" t="s">
        <v>246</v>
      </c>
      <c r="B390" s="45"/>
      <c r="C390" s="46"/>
      <c r="D390" s="46"/>
      <c r="E390" s="49" t="s">
        <v>636</v>
      </c>
      <c r="F390" s="46"/>
      <c r="G390" s="46"/>
      <c r="H390" s="46"/>
      <c r="I390" s="46"/>
      <c r="J390" s="48"/>
    </row>
    <row r="391" ht="180">
      <c r="A391" s="37" t="s">
        <v>248</v>
      </c>
      <c r="B391" s="45"/>
      <c r="C391" s="46"/>
      <c r="D391" s="46"/>
      <c r="E391" s="39" t="s">
        <v>637</v>
      </c>
      <c r="F391" s="46"/>
      <c r="G391" s="46"/>
      <c r="H391" s="46"/>
      <c r="I391" s="46"/>
      <c r="J391" s="48"/>
    </row>
    <row r="392">
      <c r="A392" s="37" t="s">
        <v>240</v>
      </c>
      <c r="B392" s="37">
        <v>93</v>
      </c>
      <c r="C392" s="38" t="s">
        <v>638</v>
      </c>
      <c r="D392" s="37" t="s">
        <v>238</v>
      </c>
      <c r="E392" s="39" t="s">
        <v>639</v>
      </c>
      <c r="F392" s="40" t="s">
        <v>243</v>
      </c>
      <c r="G392" s="41">
        <v>14</v>
      </c>
      <c r="H392" s="42">
        <v>0</v>
      </c>
      <c r="I392" s="43">
        <f>ROUND(G392*H392,P4)</f>
        <v>0</v>
      </c>
      <c r="J392" s="37"/>
      <c r="O392" s="44">
        <f>I392*0.21</f>
        <v>0</v>
      </c>
      <c r="P392">
        <v>3</v>
      </c>
    </row>
    <row r="393">
      <c r="A393" s="37" t="s">
        <v>244</v>
      </c>
      <c r="B393" s="45"/>
      <c r="C393" s="46"/>
      <c r="D393" s="46"/>
      <c r="E393" s="47" t="s">
        <v>245</v>
      </c>
      <c r="F393" s="46"/>
      <c r="G393" s="46"/>
      <c r="H393" s="46"/>
      <c r="I393" s="46"/>
      <c r="J393" s="48"/>
    </row>
    <row r="394">
      <c r="A394" s="37" t="s">
        <v>246</v>
      </c>
      <c r="B394" s="45"/>
      <c r="C394" s="46"/>
      <c r="D394" s="46"/>
      <c r="E394" s="49" t="s">
        <v>640</v>
      </c>
      <c r="F394" s="46"/>
      <c r="G394" s="46"/>
      <c r="H394" s="46"/>
      <c r="I394" s="46"/>
      <c r="J394" s="48"/>
    </row>
    <row r="395" ht="180">
      <c r="A395" s="37" t="s">
        <v>248</v>
      </c>
      <c r="B395" s="45"/>
      <c r="C395" s="46"/>
      <c r="D395" s="46"/>
      <c r="E395" s="39" t="s">
        <v>411</v>
      </c>
      <c r="F395" s="46"/>
      <c r="G395" s="46"/>
      <c r="H395" s="46"/>
      <c r="I395" s="46"/>
      <c r="J395" s="48"/>
    </row>
    <row r="396">
      <c r="A396" s="37" t="s">
        <v>240</v>
      </c>
      <c r="B396" s="37">
        <v>94</v>
      </c>
      <c r="C396" s="38" t="s">
        <v>641</v>
      </c>
      <c r="D396" s="37" t="s">
        <v>238</v>
      </c>
      <c r="E396" s="39" t="s">
        <v>642</v>
      </c>
      <c r="F396" s="40" t="s">
        <v>243</v>
      </c>
      <c r="G396" s="41">
        <v>1</v>
      </c>
      <c r="H396" s="42">
        <v>0</v>
      </c>
      <c r="I396" s="43">
        <f>ROUND(G396*H396,P4)</f>
        <v>0</v>
      </c>
      <c r="J396" s="37"/>
      <c r="O396" s="44">
        <f>I396*0.21</f>
        <v>0</v>
      </c>
      <c r="P396">
        <v>3</v>
      </c>
    </row>
    <row r="397">
      <c r="A397" s="37" t="s">
        <v>244</v>
      </c>
      <c r="B397" s="45"/>
      <c r="C397" s="46"/>
      <c r="D397" s="46"/>
      <c r="E397" s="47" t="s">
        <v>245</v>
      </c>
      <c r="F397" s="46"/>
      <c r="G397" s="46"/>
      <c r="H397" s="46"/>
      <c r="I397" s="46"/>
      <c r="J397" s="48"/>
    </row>
    <row r="398">
      <c r="A398" s="37" t="s">
        <v>246</v>
      </c>
      <c r="B398" s="45"/>
      <c r="C398" s="46"/>
      <c r="D398" s="46"/>
      <c r="E398" s="49" t="s">
        <v>247</v>
      </c>
      <c r="F398" s="46"/>
      <c r="G398" s="46"/>
      <c r="H398" s="46"/>
      <c r="I398" s="46"/>
      <c r="J398" s="48"/>
    </row>
    <row r="399" ht="180">
      <c r="A399" s="37" t="s">
        <v>248</v>
      </c>
      <c r="B399" s="50"/>
      <c r="C399" s="51"/>
      <c r="D399" s="51"/>
      <c r="E399" s="39" t="s">
        <v>411</v>
      </c>
      <c r="F399" s="51"/>
      <c r="G399" s="51"/>
      <c r="H399" s="51"/>
      <c r="I399" s="51"/>
      <c r="J399" s="52"/>
    </row>
  </sheetData>
  <sheetProtection sheet="1" objects="1" scenarios="1" spinCount="100000" saltValue="yCTISDX1jW8zrrIKcITPd5rpg4X3NJHypvdD37TImmF/D9WaVydR0mt5EpKc8XfA8BagLwWfZee4GLH9wOY38w==" hashValue="1+XLK84Y7vhD1hn1AL21k2UFKPpWp07XgwJrQLX96b0KZNaCH6wVw+XkRuZVLOYSa+jI+ELhQbc9E1bplyxkZ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3600</v>
      </c>
      <c r="I3" s="25">
        <f>SUMIFS(I9:I39,A9:A39,"SD")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3600</v>
      </c>
      <c r="D5" s="22"/>
      <c r="E5" s="23" t="s">
        <v>104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936</v>
      </c>
      <c r="D10" s="37" t="s">
        <v>937</v>
      </c>
      <c r="E10" s="39" t="s">
        <v>938</v>
      </c>
      <c r="F10" s="40" t="s">
        <v>939</v>
      </c>
      <c r="G10" s="41">
        <v>40.896000000000001</v>
      </c>
      <c r="H10" s="42">
        <v>0</v>
      </c>
      <c r="I10" s="43">
        <f>ROUND(G10*H10,P4)</f>
        <v>0</v>
      </c>
      <c r="J10" s="37"/>
      <c r="O10" s="44">
        <f>I10*0.21</f>
        <v>0</v>
      </c>
      <c r="P10">
        <v>3</v>
      </c>
    </row>
    <row r="11" ht="30">
      <c r="A11" s="37" t="s">
        <v>244</v>
      </c>
      <c r="B11" s="45"/>
      <c r="C11" s="46"/>
      <c r="D11" s="46"/>
      <c r="E11" s="39" t="s">
        <v>940</v>
      </c>
      <c r="F11" s="46"/>
      <c r="G11" s="46"/>
      <c r="H11" s="46"/>
      <c r="I11" s="46"/>
      <c r="J11" s="48"/>
    </row>
    <row r="12" ht="75">
      <c r="A12" s="37" t="s">
        <v>246</v>
      </c>
      <c r="B12" s="45"/>
      <c r="C12" s="46"/>
      <c r="D12" s="46"/>
      <c r="E12" s="49" t="s">
        <v>3601</v>
      </c>
      <c r="F12" s="46"/>
      <c r="G12" s="46"/>
      <c r="H12" s="46"/>
      <c r="I12" s="46"/>
      <c r="J12" s="48"/>
    </row>
    <row r="13" ht="225">
      <c r="A13" s="37" t="s">
        <v>248</v>
      </c>
      <c r="B13" s="45"/>
      <c r="C13" s="46"/>
      <c r="D13" s="46"/>
      <c r="E13" s="39" t="s">
        <v>941</v>
      </c>
      <c r="F13" s="46"/>
      <c r="G13" s="46"/>
      <c r="H13" s="46"/>
      <c r="I13" s="46"/>
      <c r="J13" s="48"/>
    </row>
    <row r="14" ht="45">
      <c r="A14" s="37" t="s">
        <v>240</v>
      </c>
      <c r="B14" s="37">
        <v>2</v>
      </c>
      <c r="C14" s="38" t="s">
        <v>1377</v>
      </c>
      <c r="D14" s="37" t="s">
        <v>1378</v>
      </c>
      <c r="E14" s="39" t="s">
        <v>1379</v>
      </c>
      <c r="F14" s="40" t="s">
        <v>939</v>
      </c>
      <c r="G14" s="41">
        <v>41.698</v>
      </c>
      <c r="H14" s="42">
        <v>0</v>
      </c>
      <c r="I14" s="43">
        <f>ROUND(G14*H14,P4)</f>
        <v>0</v>
      </c>
      <c r="J14" s="37"/>
      <c r="O14" s="44">
        <f>I14*0.21</f>
        <v>0</v>
      </c>
      <c r="P14">
        <v>3</v>
      </c>
    </row>
    <row r="15" ht="30">
      <c r="A15" s="37" t="s">
        <v>244</v>
      </c>
      <c r="B15" s="45"/>
      <c r="C15" s="46"/>
      <c r="D15" s="46"/>
      <c r="E15" s="39" t="s">
        <v>940</v>
      </c>
      <c r="F15" s="46"/>
      <c r="G15" s="46"/>
      <c r="H15" s="46"/>
      <c r="I15" s="46"/>
      <c r="J15" s="48"/>
    </row>
    <row r="16" ht="60">
      <c r="A16" s="37" t="s">
        <v>246</v>
      </c>
      <c r="B16" s="45"/>
      <c r="C16" s="46"/>
      <c r="D16" s="46"/>
      <c r="E16" s="49" t="s">
        <v>3602</v>
      </c>
      <c r="F16" s="46"/>
      <c r="G16" s="46"/>
      <c r="H16" s="46"/>
      <c r="I16" s="46"/>
      <c r="J16" s="48"/>
    </row>
    <row r="17" ht="225">
      <c r="A17" s="37" t="s">
        <v>248</v>
      </c>
      <c r="B17" s="45"/>
      <c r="C17" s="46"/>
      <c r="D17" s="46"/>
      <c r="E17" s="39" t="s">
        <v>941</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3287</v>
      </c>
      <c r="D19" s="37" t="s">
        <v>245</v>
      </c>
      <c r="E19" s="39" t="s">
        <v>3288</v>
      </c>
      <c r="F19" s="40" t="s">
        <v>339</v>
      </c>
      <c r="G19" s="41">
        <v>20.448</v>
      </c>
      <c r="H19" s="42">
        <v>0</v>
      </c>
      <c r="I19" s="43">
        <f>ROUND(G19*H19,P4)</f>
        <v>0</v>
      </c>
      <c r="J19" s="37"/>
      <c r="O19" s="44">
        <f>I19*0.21</f>
        <v>0</v>
      </c>
      <c r="P19">
        <v>3</v>
      </c>
    </row>
    <row r="20">
      <c r="A20" s="37" t="s">
        <v>244</v>
      </c>
      <c r="B20" s="45"/>
      <c r="C20" s="46"/>
      <c r="D20" s="46"/>
      <c r="E20" s="47" t="s">
        <v>245</v>
      </c>
      <c r="F20" s="46"/>
      <c r="G20" s="46"/>
      <c r="H20" s="46"/>
      <c r="I20" s="46"/>
      <c r="J20" s="48"/>
    </row>
    <row r="21" ht="75">
      <c r="A21" s="37" t="s">
        <v>246</v>
      </c>
      <c r="B21" s="45"/>
      <c r="C21" s="46"/>
      <c r="D21" s="46"/>
      <c r="E21" s="49" t="s">
        <v>3603</v>
      </c>
      <c r="F21" s="46"/>
      <c r="G21" s="46"/>
      <c r="H21" s="46"/>
      <c r="I21" s="46"/>
      <c r="J21" s="48"/>
    </row>
    <row r="22" ht="409.5">
      <c r="A22" s="37" t="s">
        <v>248</v>
      </c>
      <c r="B22" s="45"/>
      <c r="C22" s="46"/>
      <c r="D22" s="46"/>
      <c r="E22" s="39" t="s">
        <v>2046</v>
      </c>
      <c r="F22" s="46"/>
      <c r="G22" s="46"/>
      <c r="H22" s="46"/>
      <c r="I22" s="46"/>
      <c r="J22" s="48"/>
    </row>
    <row r="23">
      <c r="A23" s="37" t="s">
        <v>240</v>
      </c>
      <c r="B23" s="37">
        <v>4</v>
      </c>
      <c r="C23" s="38" t="s">
        <v>667</v>
      </c>
      <c r="D23" s="37" t="s">
        <v>245</v>
      </c>
      <c r="E23" s="39" t="s">
        <v>668</v>
      </c>
      <c r="F23" s="40" t="s">
        <v>339</v>
      </c>
      <c r="G23" s="41">
        <v>20.448</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3604</v>
      </c>
      <c r="F25" s="46"/>
      <c r="G25" s="46"/>
      <c r="H25" s="46"/>
      <c r="I25" s="46"/>
      <c r="J25" s="48"/>
    </row>
    <row r="26" ht="270">
      <c r="A26" s="37" t="s">
        <v>248</v>
      </c>
      <c r="B26" s="45"/>
      <c r="C26" s="46"/>
      <c r="D26" s="46"/>
      <c r="E26" s="39" t="s">
        <v>671</v>
      </c>
      <c r="F26" s="46"/>
      <c r="G26" s="46"/>
      <c r="H26" s="46"/>
      <c r="I26" s="46"/>
      <c r="J26" s="48"/>
    </row>
    <row r="27">
      <c r="A27" s="37" t="s">
        <v>240</v>
      </c>
      <c r="B27" s="37">
        <v>5</v>
      </c>
      <c r="C27" s="38" t="s">
        <v>3402</v>
      </c>
      <c r="D27" s="37" t="s">
        <v>245</v>
      </c>
      <c r="E27" s="39" t="s">
        <v>3403</v>
      </c>
      <c r="F27" s="40" t="s">
        <v>339</v>
      </c>
      <c r="G27" s="41">
        <v>25.443000000000001</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3605</v>
      </c>
      <c r="F29" s="46"/>
      <c r="G29" s="46"/>
      <c r="H29" s="46"/>
      <c r="I29" s="46"/>
      <c r="J29" s="48"/>
    </row>
    <row r="30" ht="330">
      <c r="A30" s="37" t="s">
        <v>248</v>
      </c>
      <c r="B30" s="45"/>
      <c r="C30" s="46"/>
      <c r="D30" s="46"/>
      <c r="E30" s="39" t="s">
        <v>3405</v>
      </c>
      <c r="F30" s="46"/>
      <c r="G30" s="46"/>
      <c r="H30" s="46"/>
      <c r="I30" s="46"/>
      <c r="J30" s="48"/>
    </row>
    <row r="31">
      <c r="A31" s="31" t="s">
        <v>237</v>
      </c>
      <c r="B31" s="32"/>
      <c r="C31" s="33" t="s">
        <v>1213</v>
      </c>
      <c r="D31" s="34"/>
      <c r="E31" s="31" t="s">
        <v>2355</v>
      </c>
      <c r="F31" s="34"/>
      <c r="G31" s="34"/>
      <c r="H31" s="34"/>
      <c r="I31" s="35">
        <f>SUMIFS(I32:I39,A32:A39,"P")</f>
        <v>0</v>
      </c>
      <c r="J31" s="36"/>
    </row>
    <row r="32">
      <c r="A32" s="37" t="s">
        <v>240</v>
      </c>
      <c r="B32" s="37">
        <v>6</v>
      </c>
      <c r="C32" s="38" t="s">
        <v>3606</v>
      </c>
      <c r="D32" s="37" t="s">
        <v>245</v>
      </c>
      <c r="E32" s="39" t="s">
        <v>3607</v>
      </c>
      <c r="F32" s="40" t="s">
        <v>1326</v>
      </c>
      <c r="G32" s="41">
        <v>8.7300000000000004</v>
      </c>
      <c r="H32" s="42">
        <v>0</v>
      </c>
      <c r="I32" s="43">
        <f>ROUND(G32*H32,P4)</f>
        <v>0</v>
      </c>
      <c r="J32" s="37"/>
      <c r="O32" s="44">
        <f>I32*0.21</f>
        <v>0</v>
      </c>
      <c r="P32">
        <v>3</v>
      </c>
    </row>
    <row r="33">
      <c r="A33" s="37" t="s">
        <v>244</v>
      </c>
      <c r="B33" s="45"/>
      <c r="C33" s="46"/>
      <c r="D33" s="46"/>
      <c r="E33" s="47" t="s">
        <v>245</v>
      </c>
      <c r="F33" s="46"/>
      <c r="G33" s="46"/>
      <c r="H33" s="46"/>
      <c r="I33" s="46"/>
      <c r="J33" s="48"/>
    </row>
    <row r="34" ht="30">
      <c r="A34" s="37" t="s">
        <v>246</v>
      </c>
      <c r="B34" s="45"/>
      <c r="C34" s="46"/>
      <c r="D34" s="46"/>
      <c r="E34" s="49" t="s">
        <v>3608</v>
      </c>
      <c r="F34" s="46"/>
      <c r="G34" s="46"/>
      <c r="H34" s="46"/>
      <c r="I34" s="46"/>
      <c r="J34" s="48"/>
    </row>
    <row r="35" ht="210">
      <c r="A35" s="37" t="s">
        <v>248</v>
      </c>
      <c r="B35" s="45"/>
      <c r="C35" s="46"/>
      <c r="D35" s="46"/>
      <c r="E35" s="39" t="s">
        <v>3565</v>
      </c>
      <c r="F35" s="46"/>
      <c r="G35" s="46"/>
      <c r="H35" s="46"/>
      <c r="I35" s="46"/>
      <c r="J35" s="48"/>
    </row>
    <row r="36">
      <c r="A36" s="37" t="s">
        <v>240</v>
      </c>
      <c r="B36" s="37">
        <v>7</v>
      </c>
      <c r="C36" s="38" t="s">
        <v>3513</v>
      </c>
      <c r="D36" s="37" t="s">
        <v>245</v>
      </c>
      <c r="E36" s="39" t="s">
        <v>3514</v>
      </c>
      <c r="F36" s="40" t="s">
        <v>339</v>
      </c>
      <c r="G36" s="41">
        <v>16.678999999999998</v>
      </c>
      <c r="H36" s="42">
        <v>0</v>
      </c>
      <c r="I36" s="43">
        <f>ROUND(G36*H36,P4)</f>
        <v>0</v>
      </c>
      <c r="J36" s="37"/>
      <c r="O36" s="44">
        <f>I36*0.21</f>
        <v>0</v>
      </c>
      <c r="P36">
        <v>3</v>
      </c>
    </row>
    <row r="37">
      <c r="A37" s="37" t="s">
        <v>244</v>
      </c>
      <c r="B37" s="45"/>
      <c r="C37" s="46"/>
      <c r="D37" s="46"/>
      <c r="E37" s="47" t="s">
        <v>245</v>
      </c>
      <c r="F37" s="46"/>
      <c r="G37" s="46"/>
      <c r="H37" s="46"/>
      <c r="I37" s="46"/>
      <c r="J37" s="48"/>
    </row>
    <row r="38" ht="60">
      <c r="A38" s="37" t="s">
        <v>246</v>
      </c>
      <c r="B38" s="45"/>
      <c r="C38" s="46"/>
      <c r="D38" s="46"/>
      <c r="E38" s="49" t="s">
        <v>3609</v>
      </c>
      <c r="F38" s="46"/>
      <c r="G38" s="46"/>
      <c r="H38" s="46"/>
      <c r="I38" s="46"/>
      <c r="J38" s="48"/>
    </row>
    <row r="39" ht="150">
      <c r="A39" s="37" t="s">
        <v>248</v>
      </c>
      <c r="B39" s="50"/>
      <c r="C39" s="51"/>
      <c r="D39" s="51"/>
      <c r="E39" s="39" t="s">
        <v>2763</v>
      </c>
      <c r="F39" s="51"/>
      <c r="G39" s="51"/>
      <c r="H39" s="51"/>
      <c r="I39" s="51"/>
      <c r="J39" s="52"/>
    </row>
  </sheetData>
  <sheetProtection sheet="1" objects="1" scenarios="1" spinCount="100000" saltValue="qVQjIsurtmz7EcjyAn0FEmuUheYRqYYG16L5pyfihWQtVIeEd2NOIiSzffj0hNYOXMCzZ5VSA6HxOpNZjW9btQ==" hashValue="Fop3D+Ahs9bub9j2m2Lpm0Uh9fFYUhX2EbmI6eVUCPVQzcm/0uEbLvCEbgovHTefaBj2y6q2x+WENFhl6bY/E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3610</v>
      </c>
      <c r="I3" s="25">
        <f>SUMIFS(I9:I188,A9:A188,"SD")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3610</v>
      </c>
      <c r="D5" s="22"/>
      <c r="E5" s="23" t="s">
        <v>106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SUMIFS(I10:I25,A10:A25,"P")</f>
        <v>0</v>
      </c>
      <c r="J9" s="36"/>
    </row>
    <row r="10">
      <c r="A10" s="37" t="s">
        <v>240</v>
      </c>
      <c r="B10" s="37">
        <v>1</v>
      </c>
      <c r="C10" s="38" t="s">
        <v>3434</v>
      </c>
      <c r="D10" s="37" t="s">
        <v>245</v>
      </c>
      <c r="E10" s="39" t="s">
        <v>3435</v>
      </c>
      <c r="F10" s="40" t="s">
        <v>415</v>
      </c>
      <c r="G10" s="41">
        <v>287.5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3611</v>
      </c>
      <c r="F12" s="46"/>
      <c r="G12" s="46"/>
      <c r="H12" s="46"/>
      <c r="I12" s="46"/>
      <c r="J12" s="48"/>
    </row>
    <row r="13" ht="60">
      <c r="A13" s="37" t="s">
        <v>248</v>
      </c>
      <c r="B13" s="45"/>
      <c r="C13" s="46"/>
      <c r="D13" s="46"/>
      <c r="E13" s="39" t="s">
        <v>3437</v>
      </c>
      <c r="F13" s="46"/>
      <c r="G13" s="46"/>
      <c r="H13" s="46"/>
      <c r="I13" s="46"/>
      <c r="J13" s="48"/>
    </row>
    <row r="14">
      <c r="A14" s="37" t="s">
        <v>240</v>
      </c>
      <c r="B14" s="37">
        <v>2</v>
      </c>
      <c r="C14" s="38" t="s">
        <v>3438</v>
      </c>
      <c r="D14" s="37" t="s">
        <v>245</v>
      </c>
      <c r="E14" s="39" t="s">
        <v>3439</v>
      </c>
      <c r="F14" s="40" t="s">
        <v>415</v>
      </c>
      <c r="G14" s="41">
        <v>287.5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3612</v>
      </c>
      <c r="F16" s="46"/>
      <c r="G16" s="46"/>
      <c r="H16" s="46"/>
      <c r="I16" s="46"/>
      <c r="J16" s="48"/>
    </row>
    <row r="17" ht="60">
      <c r="A17" s="37" t="s">
        <v>248</v>
      </c>
      <c r="B17" s="45"/>
      <c r="C17" s="46"/>
      <c r="D17" s="46"/>
      <c r="E17" s="39" t="s">
        <v>3440</v>
      </c>
      <c r="F17" s="46"/>
      <c r="G17" s="46"/>
      <c r="H17" s="46"/>
      <c r="I17" s="46"/>
      <c r="J17" s="48"/>
    </row>
    <row r="18" ht="45">
      <c r="A18" s="37" t="s">
        <v>240</v>
      </c>
      <c r="B18" s="37">
        <v>3</v>
      </c>
      <c r="C18" s="38" t="s">
        <v>936</v>
      </c>
      <c r="D18" s="37" t="s">
        <v>937</v>
      </c>
      <c r="E18" s="39" t="s">
        <v>938</v>
      </c>
      <c r="F18" s="40" t="s">
        <v>939</v>
      </c>
      <c r="G18" s="41">
        <v>122.71599999999999</v>
      </c>
      <c r="H18" s="42">
        <v>0</v>
      </c>
      <c r="I18" s="43">
        <f>ROUND(G18*H18,P4)</f>
        <v>0</v>
      </c>
      <c r="J18" s="37"/>
      <c r="O18" s="44">
        <f>I18*0.21</f>
        <v>0</v>
      </c>
      <c r="P18">
        <v>3</v>
      </c>
    </row>
    <row r="19" ht="30">
      <c r="A19" s="37" t="s">
        <v>244</v>
      </c>
      <c r="B19" s="45"/>
      <c r="C19" s="46"/>
      <c r="D19" s="46"/>
      <c r="E19" s="39" t="s">
        <v>940</v>
      </c>
      <c r="F19" s="46"/>
      <c r="G19" s="46"/>
      <c r="H19" s="46"/>
      <c r="I19" s="46"/>
      <c r="J19" s="48"/>
    </row>
    <row r="20" ht="90">
      <c r="A20" s="37" t="s">
        <v>246</v>
      </c>
      <c r="B20" s="45"/>
      <c r="C20" s="46"/>
      <c r="D20" s="46"/>
      <c r="E20" s="49" t="s">
        <v>3613</v>
      </c>
      <c r="F20" s="46"/>
      <c r="G20" s="46"/>
      <c r="H20" s="46"/>
      <c r="I20" s="46"/>
      <c r="J20" s="48"/>
    </row>
    <row r="21" ht="225">
      <c r="A21" s="37" t="s">
        <v>248</v>
      </c>
      <c r="B21" s="45"/>
      <c r="C21" s="46"/>
      <c r="D21" s="46"/>
      <c r="E21" s="39" t="s">
        <v>941</v>
      </c>
      <c r="F21" s="46"/>
      <c r="G21" s="46"/>
      <c r="H21" s="46"/>
      <c r="I21" s="46"/>
      <c r="J21" s="48"/>
    </row>
    <row r="22" ht="45">
      <c r="A22" s="37" t="s">
        <v>240</v>
      </c>
      <c r="B22" s="37">
        <v>4</v>
      </c>
      <c r="C22" s="38" t="s">
        <v>1377</v>
      </c>
      <c r="D22" s="37" t="s">
        <v>1378</v>
      </c>
      <c r="E22" s="39" t="s">
        <v>1379</v>
      </c>
      <c r="F22" s="40" t="s">
        <v>939</v>
      </c>
      <c r="G22" s="41">
        <v>12.026</v>
      </c>
      <c r="H22" s="42">
        <v>0</v>
      </c>
      <c r="I22" s="43">
        <f>ROUND(G22*H22,P4)</f>
        <v>0</v>
      </c>
      <c r="J22" s="37"/>
      <c r="O22" s="44">
        <f>I22*0.21</f>
        <v>0</v>
      </c>
      <c r="P22">
        <v>3</v>
      </c>
    </row>
    <row r="23" ht="30">
      <c r="A23" s="37" t="s">
        <v>244</v>
      </c>
      <c r="B23" s="45"/>
      <c r="C23" s="46"/>
      <c r="D23" s="46"/>
      <c r="E23" s="39" t="s">
        <v>940</v>
      </c>
      <c r="F23" s="46"/>
      <c r="G23" s="46"/>
      <c r="H23" s="46"/>
      <c r="I23" s="46"/>
      <c r="J23" s="48"/>
    </row>
    <row r="24" ht="60">
      <c r="A24" s="37" t="s">
        <v>246</v>
      </c>
      <c r="B24" s="45"/>
      <c r="C24" s="46"/>
      <c r="D24" s="46"/>
      <c r="E24" s="49" t="s">
        <v>3614</v>
      </c>
      <c r="F24" s="46"/>
      <c r="G24" s="46"/>
      <c r="H24" s="46"/>
      <c r="I24" s="46"/>
      <c r="J24" s="48"/>
    </row>
    <row r="25" ht="225">
      <c r="A25" s="37" t="s">
        <v>248</v>
      </c>
      <c r="B25" s="45"/>
      <c r="C25" s="46"/>
      <c r="D25" s="46"/>
      <c r="E25" s="39" t="s">
        <v>941</v>
      </c>
      <c r="F25" s="46"/>
      <c r="G25" s="46"/>
      <c r="H25" s="46"/>
      <c r="I25" s="46"/>
      <c r="J25" s="48"/>
    </row>
    <row r="26">
      <c r="A26" s="31" t="s">
        <v>237</v>
      </c>
      <c r="B26" s="32"/>
      <c r="C26" s="33" t="s">
        <v>238</v>
      </c>
      <c r="D26" s="34"/>
      <c r="E26" s="31" t="s">
        <v>336</v>
      </c>
      <c r="F26" s="34"/>
      <c r="G26" s="34"/>
      <c r="H26" s="34"/>
      <c r="I26" s="35">
        <f>SUMIFS(I27:I74,A27:A74,"P")</f>
        <v>0</v>
      </c>
      <c r="J26" s="36"/>
    </row>
    <row r="27">
      <c r="A27" s="37" t="s">
        <v>240</v>
      </c>
      <c r="B27" s="37">
        <v>5</v>
      </c>
      <c r="C27" s="38" t="s">
        <v>954</v>
      </c>
      <c r="D27" s="37" t="s">
        <v>245</v>
      </c>
      <c r="E27" s="39" t="s">
        <v>955</v>
      </c>
      <c r="F27" s="40" t="s">
        <v>415</v>
      </c>
      <c r="G27" s="41">
        <v>840</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3615</v>
      </c>
      <c r="F29" s="46"/>
      <c r="G29" s="46"/>
      <c r="H29" s="46"/>
      <c r="I29" s="46"/>
      <c r="J29" s="48"/>
    </row>
    <row r="30" ht="90">
      <c r="A30" s="37" t="s">
        <v>248</v>
      </c>
      <c r="B30" s="45"/>
      <c r="C30" s="46"/>
      <c r="D30" s="46"/>
      <c r="E30" s="39" t="s">
        <v>957</v>
      </c>
      <c r="F30" s="46"/>
      <c r="G30" s="46"/>
      <c r="H30" s="46"/>
      <c r="I30" s="46"/>
      <c r="J30" s="48"/>
    </row>
    <row r="31">
      <c r="A31" s="37" t="s">
        <v>240</v>
      </c>
      <c r="B31" s="37">
        <v>6</v>
      </c>
      <c r="C31" s="38" t="s">
        <v>3445</v>
      </c>
      <c r="D31" s="37" t="s">
        <v>245</v>
      </c>
      <c r="E31" s="39" t="s">
        <v>3446</v>
      </c>
      <c r="F31" s="40" t="s">
        <v>1326</v>
      </c>
      <c r="G31" s="41">
        <v>86</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3616</v>
      </c>
      <c r="F33" s="46"/>
      <c r="G33" s="46"/>
      <c r="H33" s="46"/>
      <c r="I33" s="46"/>
      <c r="J33" s="48"/>
    </row>
    <row r="34" ht="120">
      <c r="A34" s="37" t="s">
        <v>248</v>
      </c>
      <c r="B34" s="45"/>
      <c r="C34" s="46"/>
      <c r="D34" s="46"/>
      <c r="E34" s="39" t="s">
        <v>3448</v>
      </c>
      <c r="F34" s="46"/>
      <c r="G34" s="46"/>
      <c r="H34" s="46"/>
      <c r="I34" s="46"/>
      <c r="J34" s="48"/>
    </row>
    <row r="35">
      <c r="A35" s="37" t="s">
        <v>240</v>
      </c>
      <c r="B35" s="37">
        <v>7</v>
      </c>
      <c r="C35" s="38" t="s">
        <v>2977</v>
      </c>
      <c r="D35" s="37" t="s">
        <v>245</v>
      </c>
      <c r="E35" s="39" t="s">
        <v>2978</v>
      </c>
      <c r="F35" s="40" t="s">
        <v>339</v>
      </c>
      <c r="G35" s="41">
        <v>4.6799999999999997</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3617</v>
      </c>
      <c r="F37" s="46"/>
      <c r="G37" s="46"/>
      <c r="H37" s="46"/>
      <c r="I37" s="46"/>
      <c r="J37" s="48"/>
    </row>
    <row r="38" ht="75">
      <c r="A38" s="37" t="s">
        <v>248</v>
      </c>
      <c r="B38" s="45"/>
      <c r="C38" s="46"/>
      <c r="D38" s="46"/>
      <c r="E38" s="39" t="s">
        <v>2626</v>
      </c>
      <c r="F38" s="46"/>
      <c r="G38" s="46"/>
      <c r="H38" s="46"/>
      <c r="I38" s="46"/>
      <c r="J38" s="48"/>
    </row>
    <row r="39">
      <c r="A39" s="37" t="s">
        <v>240</v>
      </c>
      <c r="B39" s="37">
        <v>8</v>
      </c>
      <c r="C39" s="38" t="s">
        <v>3287</v>
      </c>
      <c r="D39" s="37" t="s">
        <v>245</v>
      </c>
      <c r="E39" s="39" t="s">
        <v>3288</v>
      </c>
      <c r="F39" s="40" t="s">
        <v>339</v>
      </c>
      <c r="G39" s="41">
        <v>36.200000000000003</v>
      </c>
      <c r="H39" s="42">
        <v>0</v>
      </c>
      <c r="I39" s="43">
        <f>ROUND(G39*H39,P4)</f>
        <v>0</v>
      </c>
      <c r="J39" s="37"/>
      <c r="O39" s="44">
        <f>I39*0.21</f>
        <v>0</v>
      </c>
      <c r="P39">
        <v>3</v>
      </c>
    </row>
    <row r="40">
      <c r="A40" s="37" t="s">
        <v>244</v>
      </c>
      <c r="B40" s="45"/>
      <c r="C40" s="46"/>
      <c r="D40" s="46"/>
      <c r="E40" s="47" t="s">
        <v>245</v>
      </c>
      <c r="F40" s="46"/>
      <c r="G40" s="46"/>
      <c r="H40" s="46"/>
      <c r="I40" s="46"/>
      <c r="J40" s="48"/>
    </row>
    <row r="41" ht="105">
      <c r="A41" s="37" t="s">
        <v>246</v>
      </c>
      <c r="B41" s="45"/>
      <c r="C41" s="46"/>
      <c r="D41" s="46"/>
      <c r="E41" s="49" t="s">
        <v>3618</v>
      </c>
      <c r="F41" s="46"/>
      <c r="G41" s="46"/>
      <c r="H41" s="46"/>
      <c r="I41" s="46"/>
      <c r="J41" s="48"/>
    </row>
    <row r="42" ht="409.5">
      <c r="A42" s="37" t="s">
        <v>248</v>
      </c>
      <c r="B42" s="45"/>
      <c r="C42" s="46"/>
      <c r="D42" s="46"/>
      <c r="E42" s="39" t="s">
        <v>2046</v>
      </c>
      <c r="F42" s="46"/>
      <c r="G42" s="46"/>
      <c r="H42" s="46"/>
      <c r="I42" s="46"/>
      <c r="J42" s="48"/>
    </row>
    <row r="43">
      <c r="A43" s="37" t="s">
        <v>240</v>
      </c>
      <c r="B43" s="37">
        <v>9</v>
      </c>
      <c r="C43" s="38" t="s">
        <v>1321</v>
      </c>
      <c r="D43" s="37" t="s">
        <v>245</v>
      </c>
      <c r="E43" s="39" t="s">
        <v>1322</v>
      </c>
      <c r="F43" s="40" t="s">
        <v>339</v>
      </c>
      <c r="G43" s="41">
        <v>4.6799999999999997</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3619</v>
      </c>
      <c r="F45" s="46"/>
      <c r="G45" s="46"/>
      <c r="H45" s="46"/>
      <c r="I45" s="46"/>
      <c r="J45" s="48"/>
    </row>
    <row r="46" ht="405">
      <c r="A46" s="37" t="s">
        <v>248</v>
      </c>
      <c r="B46" s="45"/>
      <c r="C46" s="46"/>
      <c r="D46" s="46"/>
      <c r="E46" s="39" t="s">
        <v>1325</v>
      </c>
      <c r="F46" s="46"/>
      <c r="G46" s="46"/>
      <c r="H46" s="46"/>
      <c r="I46" s="46"/>
      <c r="J46" s="48"/>
    </row>
    <row r="47">
      <c r="A47" s="37" t="s">
        <v>240</v>
      </c>
      <c r="B47" s="37">
        <v>10</v>
      </c>
      <c r="C47" s="38" t="s">
        <v>3452</v>
      </c>
      <c r="D47" s="37" t="s">
        <v>245</v>
      </c>
      <c r="E47" s="39" t="s">
        <v>3453</v>
      </c>
      <c r="F47" s="40" t="s">
        <v>339</v>
      </c>
      <c r="G47" s="41">
        <v>25.158000000000001</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3620</v>
      </c>
      <c r="F49" s="46"/>
      <c r="G49" s="46"/>
      <c r="H49" s="46"/>
      <c r="I49" s="46"/>
      <c r="J49" s="48"/>
    </row>
    <row r="50" ht="120">
      <c r="A50" s="37" t="s">
        <v>248</v>
      </c>
      <c r="B50" s="45"/>
      <c r="C50" s="46"/>
      <c r="D50" s="46"/>
      <c r="E50" s="39" t="s">
        <v>3397</v>
      </c>
      <c r="F50" s="46"/>
      <c r="G50" s="46"/>
      <c r="H50" s="46"/>
      <c r="I50" s="46"/>
      <c r="J50" s="48"/>
    </row>
    <row r="51">
      <c r="A51" s="37" t="s">
        <v>240</v>
      </c>
      <c r="B51" s="37">
        <v>11</v>
      </c>
      <c r="C51" s="38" t="s">
        <v>667</v>
      </c>
      <c r="D51" s="37" t="s">
        <v>245</v>
      </c>
      <c r="E51" s="39" t="s">
        <v>668</v>
      </c>
      <c r="F51" s="40" t="s">
        <v>339</v>
      </c>
      <c r="G51" s="41">
        <v>40.887999999999998</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3621</v>
      </c>
      <c r="F53" s="46"/>
      <c r="G53" s="46"/>
      <c r="H53" s="46"/>
      <c r="I53" s="46"/>
      <c r="J53" s="48"/>
    </row>
    <row r="54" ht="270">
      <c r="A54" s="37" t="s">
        <v>248</v>
      </c>
      <c r="B54" s="45"/>
      <c r="C54" s="46"/>
      <c r="D54" s="46"/>
      <c r="E54" s="39" t="s">
        <v>671</v>
      </c>
      <c r="F54" s="46"/>
      <c r="G54" s="46"/>
      <c r="H54" s="46"/>
      <c r="I54" s="46"/>
      <c r="J54" s="48"/>
    </row>
    <row r="55">
      <c r="A55" s="37" t="s">
        <v>240</v>
      </c>
      <c r="B55" s="37">
        <v>12</v>
      </c>
      <c r="C55" s="38" t="s">
        <v>3456</v>
      </c>
      <c r="D55" s="37" t="s">
        <v>245</v>
      </c>
      <c r="E55" s="39" t="s">
        <v>3457</v>
      </c>
      <c r="F55" s="40" t="s">
        <v>339</v>
      </c>
      <c r="G55" s="41">
        <v>5.7999999999999998</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3622</v>
      </c>
      <c r="F57" s="46"/>
      <c r="G57" s="46"/>
      <c r="H57" s="46"/>
      <c r="I57" s="46"/>
      <c r="J57" s="48"/>
    </row>
    <row r="58" ht="360">
      <c r="A58" s="37" t="s">
        <v>248</v>
      </c>
      <c r="B58" s="45"/>
      <c r="C58" s="46"/>
      <c r="D58" s="46"/>
      <c r="E58" s="39" t="s">
        <v>3459</v>
      </c>
      <c r="F58" s="46"/>
      <c r="G58" s="46"/>
      <c r="H58" s="46"/>
      <c r="I58" s="46"/>
      <c r="J58" s="48"/>
    </row>
    <row r="59">
      <c r="A59" s="37" t="s">
        <v>240</v>
      </c>
      <c r="B59" s="37">
        <v>13</v>
      </c>
      <c r="C59" s="38" t="s">
        <v>3460</v>
      </c>
      <c r="D59" s="37" t="s">
        <v>245</v>
      </c>
      <c r="E59" s="39" t="s">
        <v>3461</v>
      </c>
      <c r="F59" s="40" t="s">
        <v>339</v>
      </c>
      <c r="G59" s="41">
        <v>18</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3462</v>
      </c>
      <c r="F61" s="46"/>
      <c r="G61" s="46"/>
      <c r="H61" s="46"/>
      <c r="I61" s="46"/>
      <c r="J61" s="48"/>
    </row>
    <row r="62" ht="390">
      <c r="A62" s="37" t="s">
        <v>248</v>
      </c>
      <c r="B62" s="45"/>
      <c r="C62" s="46"/>
      <c r="D62" s="46"/>
      <c r="E62" s="39" t="s">
        <v>3463</v>
      </c>
      <c r="F62" s="46"/>
      <c r="G62" s="46"/>
      <c r="H62" s="46"/>
      <c r="I62" s="46"/>
      <c r="J62" s="48"/>
    </row>
    <row r="63">
      <c r="A63" s="37" t="s">
        <v>240</v>
      </c>
      <c r="B63" s="37">
        <v>14</v>
      </c>
      <c r="C63" s="38" t="s">
        <v>2631</v>
      </c>
      <c r="D63" s="37" t="s">
        <v>245</v>
      </c>
      <c r="E63" s="39" t="s">
        <v>2632</v>
      </c>
      <c r="F63" s="40" t="s">
        <v>415</v>
      </c>
      <c r="G63" s="41">
        <v>31.199999999999999</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3623</v>
      </c>
      <c r="F65" s="46"/>
      <c r="G65" s="46"/>
      <c r="H65" s="46"/>
      <c r="I65" s="46"/>
      <c r="J65" s="48"/>
    </row>
    <row r="66" ht="75">
      <c r="A66" s="37" t="s">
        <v>248</v>
      </c>
      <c r="B66" s="45"/>
      <c r="C66" s="46"/>
      <c r="D66" s="46"/>
      <c r="E66" s="39" t="s">
        <v>2424</v>
      </c>
      <c r="F66" s="46"/>
      <c r="G66" s="46"/>
      <c r="H66" s="46"/>
      <c r="I66" s="46"/>
      <c r="J66" s="48"/>
    </row>
    <row r="67">
      <c r="A67" s="37" t="s">
        <v>240</v>
      </c>
      <c r="B67" s="37">
        <v>15</v>
      </c>
      <c r="C67" s="38" t="s">
        <v>2425</v>
      </c>
      <c r="D67" s="37" t="s">
        <v>245</v>
      </c>
      <c r="E67" s="39" t="s">
        <v>2426</v>
      </c>
      <c r="F67" s="40" t="s">
        <v>415</v>
      </c>
      <c r="G67" s="41">
        <v>31.199999999999999</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3624</v>
      </c>
      <c r="F69" s="46"/>
      <c r="G69" s="46"/>
      <c r="H69" s="46"/>
      <c r="I69" s="46"/>
      <c r="J69" s="48"/>
    </row>
    <row r="70" ht="75">
      <c r="A70" s="37" t="s">
        <v>248</v>
      </c>
      <c r="B70" s="45"/>
      <c r="C70" s="46"/>
      <c r="D70" s="46"/>
      <c r="E70" s="39" t="s">
        <v>2428</v>
      </c>
      <c r="F70" s="46"/>
      <c r="G70" s="46"/>
      <c r="H70" s="46"/>
      <c r="I70" s="46"/>
      <c r="J70" s="48"/>
    </row>
    <row r="71">
      <c r="A71" s="37" t="s">
        <v>240</v>
      </c>
      <c r="B71" s="37">
        <v>16</v>
      </c>
      <c r="C71" s="38" t="s">
        <v>2988</v>
      </c>
      <c r="D71" s="37" t="s">
        <v>245</v>
      </c>
      <c r="E71" s="39" t="s">
        <v>2989</v>
      </c>
      <c r="F71" s="40" t="s">
        <v>415</v>
      </c>
      <c r="G71" s="41">
        <v>31.199999999999999</v>
      </c>
      <c r="H71" s="42">
        <v>0</v>
      </c>
      <c r="I71" s="43">
        <f>ROUND(G71*H71,P4)</f>
        <v>0</v>
      </c>
      <c r="J71" s="37"/>
      <c r="O71" s="44">
        <f>I71*0.21</f>
        <v>0</v>
      </c>
      <c r="P71">
        <v>3</v>
      </c>
    </row>
    <row r="72">
      <c r="A72" s="37" t="s">
        <v>244</v>
      </c>
      <c r="B72" s="45"/>
      <c r="C72" s="46"/>
      <c r="D72" s="46"/>
      <c r="E72" s="47" t="s">
        <v>245</v>
      </c>
      <c r="F72" s="46"/>
      <c r="G72" s="46"/>
      <c r="H72" s="46"/>
      <c r="I72" s="46"/>
      <c r="J72" s="48"/>
    </row>
    <row r="73" ht="60">
      <c r="A73" s="37" t="s">
        <v>246</v>
      </c>
      <c r="B73" s="45"/>
      <c r="C73" s="46"/>
      <c r="D73" s="46"/>
      <c r="E73" s="49" t="s">
        <v>3625</v>
      </c>
      <c r="F73" s="46"/>
      <c r="G73" s="46"/>
      <c r="H73" s="46"/>
      <c r="I73" s="46"/>
      <c r="J73" s="48"/>
    </row>
    <row r="74" ht="90">
      <c r="A74" s="37" t="s">
        <v>248</v>
      </c>
      <c r="B74" s="45"/>
      <c r="C74" s="46"/>
      <c r="D74" s="46"/>
      <c r="E74" s="39" t="s">
        <v>2991</v>
      </c>
      <c r="F74" s="46"/>
      <c r="G74" s="46"/>
      <c r="H74" s="46"/>
      <c r="I74" s="46"/>
      <c r="J74" s="48"/>
    </row>
    <row r="75">
      <c r="A75" s="31" t="s">
        <v>237</v>
      </c>
      <c r="B75" s="32"/>
      <c r="C75" s="33" t="s">
        <v>320</v>
      </c>
      <c r="D75" s="34"/>
      <c r="E75" s="31" t="s">
        <v>2433</v>
      </c>
      <c r="F75" s="34"/>
      <c r="G75" s="34"/>
      <c r="H75" s="34"/>
      <c r="I75" s="35">
        <f>SUMIFS(I76:I87,A76:A87,"P")</f>
        <v>0</v>
      </c>
      <c r="J75" s="36"/>
    </row>
    <row r="76" ht="30">
      <c r="A76" s="37" t="s">
        <v>240</v>
      </c>
      <c r="B76" s="37">
        <v>17</v>
      </c>
      <c r="C76" s="38" t="s">
        <v>2085</v>
      </c>
      <c r="D76" s="37" t="s">
        <v>245</v>
      </c>
      <c r="E76" s="39" t="s">
        <v>2086</v>
      </c>
      <c r="F76" s="40" t="s">
        <v>243</v>
      </c>
      <c r="G76" s="41">
        <v>83</v>
      </c>
      <c r="H76" s="42">
        <v>0</v>
      </c>
      <c r="I76" s="43">
        <f>ROUND(G76*H76,P4)</f>
        <v>0</v>
      </c>
      <c r="J76" s="37"/>
      <c r="O76" s="44">
        <f>I76*0.21</f>
        <v>0</v>
      </c>
      <c r="P76">
        <v>3</v>
      </c>
    </row>
    <row r="77">
      <c r="A77" s="37" t="s">
        <v>244</v>
      </c>
      <c r="B77" s="45"/>
      <c r="C77" s="46"/>
      <c r="D77" s="46"/>
      <c r="E77" s="47" t="s">
        <v>245</v>
      </c>
      <c r="F77" s="46"/>
      <c r="G77" s="46"/>
      <c r="H77" s="46"/>
      <c r="I77" s="46"/>
      <c r="J77" s="48"/>
    </row>
    <row r="78" ht="60">
      <c r="A78" s="37" t="s">
        <v>246</v>
      </c>
      <c r="B78" s="45"/>
      <c r="C78" s="46"/>
      <c r="D78" s="46"/>
      <c r="E78" s="49" t="s">
        <v>3626</v>
      </c>
      <c r="F78" s="46"/>
      <c r="G78" s="46"/>
      <c r="H78" s="46"/>
      <c r="I78" s="46"/>
      <c r="J78" s="48"/>
    </row>
    <row r="79" ht="120">
      <c r="A79" s="37" t="s">
        <v>248</v>
      </c>
      <c r="B79" s="45"/>
      <c r="C79" s="46"/>
      <c r="D79" s="46"/>
      <c r="E79" s="39" t="s">
        <v>2088</v>
      </c>
      <c r="F79" s="46"/>
      <c r="G79" s="46"/>
      <c r="H79" s="46"/>
      <c r="I79" s="46"/>
      <c r="J79" s="48"/>
    </row>
    <row r="80">
      <c r="A80" s="37" t="s">
        <v>240</v>
      </c>
      <c r="B80" s="37">
        <v>18</v>
      </c>
      <c r="C80" s="38" t="s">
        <v>2223</v>
      </c>
      <c r="D80" s="37" t="s">
        <v>245</v>
      </c>
      <c r="E80" s="39" t="s">
        <v>2224</v>
      </c>
      <c r="F80" s="40" t="s">
        <v>339</v>
      </c>
      <c r="G80" s="41">
        <v>0.41999999999999998</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3627</v>
      </c>
      <c r="F82" s="46"/>
      <c r="G82" s="46"/>
      <c r="H82" s="46"/>
      <c r="I82" s="46"/>
      <c r="J82" s="48"/>
    </row>
    <row r="83" ht="409.5">
      <c r="A83" s="37" t="s">
        <v>248</v>
      </c>
      <c r="B83" s="45"/>
      <c r="C83" s="46"/>
      <c r="D83" s="46"/>
      <c r="E83" s="39" t="s">
        <v>2227</v>
      </c>
      <c r="F83" s="46"/>
      <c r="G83" s="46"/>
      <c r="H83" s="46"/>
      <c r="I83" s="46"/>
      <c r="J83" s="48"/>
    </row>
    <row r="84">
      <c r="A84" s="37" t="s">
        <v>240</v>
      </c>
      <c r="B84" s="37">
        <v>19</v>
      </c>
      <c r="C84" s="38" t="s">
        <v>3628</v>
      </c>
      <c r="D84" s="37" t="s">
        <v>245</v>
      </c>
      <c r="E84" s="39" t="s">
        <v>3629</v>
      </c>
      <c r="F84" s="40" t="s">
        <v>939</v>
      </c>
      <c r="G84" s="41">
        <v>0.019</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3630</v>
      </c>
      <c r="F86" s="46"/>
      <c r="G86" s="46"/>
      <c r="H86" s="46"/>
      <c r="I86" s="46"/>
      <c r="J86" s="48"/>
    </row>
    <row r="87" ht="405">
      <c r="A87" s="37" t="s">
        <v>248</v>
      </c>
      <c r="B87" s="45"/>
      <c r="C87" s="46"/>
      <c r="D87" s="46"/>
      <c r="E87" s="39" t="s">
        <v>2231</v>
      </c>
      <c r="F87" s="46"/>
      <c r="G87" s="46"/>
      <c r="H87" s="46"/>
      <c r="I87" s="46"/>
      <c r="J87" s="48"/>
    </row>
    <row r="88">
      <c r="A88" s="31" t="s">
        <v>237</v>
      </c>
      <c r="B88" s="32"/>
      <c r="C88" s="33" t="s">
        <v>402</v>
      </c>
      <c r="D88" s="34"/>
      <c r="E88" s="31" t="s">
        <v>2645</v>
      </c>
      <c r="F88" s="34"/>
      <c r="G88" s="34"/>
      <c r="H88" s="34"/>
      <c r="I88" s="35">
        <f>SUMIFS(I89:I96,A89:A96,"P")</f>
        <v>0</v>
      </c>
      <c r="J88" s="36"/>
    </row>
    <row r="89">
      <c r="A89" s="37" t="s">
        <v>240</v>
      </c>
      <c r="B89" s="37">
        <v>20</v>
      </c>
      <c r="C89" s="38" t="s">
        <v>2830</v>
      </c>
      <c r="D89" s="37" t="s">
        <v>245</v>
      </c>
      <c r="E89" s="39" t="s">
        <v>2831</v>
      </c>
      <c r="F89" s="40" t="s">
        <v>339</v>
      </c>
      <c r="G89" s="41">
        <v>2.96</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3631</v>
      </c>
      <c r="F91" s="46"/>
      <c r="G91" s="46"/>
      <c r="H91" s="46"/>
      <c r="I91" s="46"/>
      <c r="J91" s="48"/>
    </row>
    <row r="92" ht="409.5">
      <c r="A92" s="37" t="s">
        <v>248</v>
      </c>
      <c r="B92" s="45"/>
      <c r="C92" s="46"/>
      <c r="D92" s="46"/>
      <c r="E92" s="39" t="s">
        <v>1835</v>
      </c>
      <c r="F92" s="46"/>
      <c r="G92" s="46"/>
      <c r="H92" s="46"/>
      <c r="I92" s="46"/>
      <c r="J92" s="48"/>
    </row>
    <row r="93">
      <c r="A93" s="37" t="s">
        <v>240</v>
      </c>
      <c r="B93" s="37">
        <v>21</v>
      </c>
      <c r="C93" s="38" t="s">
        <v>2833</v>
      </c>
      <c r="D93" s="37" t="s">
        <v>245</v>
      </c>
      <c r="E93" s="39" t="s">
        <v>2834</v>
      </c>
      <c r="F93" s="40" t="s">
        <v>939</v>
      </c>
      <c r="G93" s="41">
        <v>0.36799999999999999</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3632</v>
      </c>
      <c r="F95" s="46"/>
      <c r="G95" s="46"/>
      <c r="H95" s="46"/>
      <c r="I95" s="46"/>
      <c r="J95" s="48"/>
    </row>
    <row r="96" ht="375">
      <c r="A96" s="37" t="s">
        <v>248</v>
      </c>
      <c r="B96" s="45"/>
      <c r="C96" s="46"/>
      <c r="D96" s="46"/>
      <c r="E96" s="39" t="s">
        <v>2836</v>
      </c>
      <c r="F96" s="46"/>
      <c r="G96" s="46"/>
      <c r="H96" s="46"/>
      <c r="I96" s="46"/>
      <c r="J96" s="48"/>
    </row>
    <row r="97">
      <c r="A97" s="31" t="s">
        <v>237</v>
      </c>
      <c r="B97" s="32"/>
      <c r="C97" s="33" t="s">
        <v>926</v>
      </c>
      <c r="D97" s="34"/>
      <c r="E97" s="31" t="s">
        <v>2120</v>
      </c>
      <c r="F97" s="34"/>
      <c r="G97" s="34"/>
      <c r="H97" s="34"/>
      <c r="I97" s="35">
        <f>SUMIFS(I98:I113,A98:A113,"P")</f>
        <v>0</v>
      </c>
      <c r="J97" s="36"/>
    </row>
    <row r="98">
      <c r="A98" s="37" t="s">
        <v>240</v>
      </c>
      <c r="B98" s="37">
        <v>22</v>
      </c>
      <c r="C98" s="38" t="s">
        <v>2852</v>
      </c>
      <c r="D98" s="37" t="s">
        <v>245</v>
      </c>
      <c r="E98" s="39" t="s">
        <v>2853</v>
      </c>
      <c r="F98" s="40" t="s">
        <v>339</v>
      </c>
      <c r="G98" s="41">
        <v>6.3650000000000002</v>
      </c>
      <c r="H98" s="42">
        <v>0</v>
      </c>
      <c r="I98" s="43">
        <f>ROUND(G98*H98,P4)</f>
        <v>0</v>
      </c>
      <c r="J98" s="37"/>
      <c r="O98" s="44">
        <f>I98*0.21</f>
        <v>0</v>
      </c>
      <c r="P98">
        <v>3</v>
      </c>
    </row>
    <row r="99">
      <c r="A99" s="37" t="s">
        <v>244</v>
      </c>
      <c r="B99" s="45"/>
      <c r="C99" s="46"/>
      <c r="D99" s="46"/>
      <c r="E99" s="47" t="s">
        <v>245</v>
      </c>
      <c r="F99" s="46"/>
      <c r="G99" s="46"/>
      <c r="H99" s="46"/>
      <c r="I99" s="46"/>
      <c r="J99" s="48"/>
    </row>
    <row r="100" ht="120">
      <c r="A100" s="37" t="s">
        <v>246</v>
      </c>
      <c r="B100" s="45"/>
      <c r="C100" s="46"/>
      <c r="D100" s="46"/>
      <c r="E100" s="49" t="s">
        <v>3633</v>
      </c>
      <c r="F100" s="46"/>
      <c r="G100" s="46"/>
      <c r="H100" s="46"/>
      <c r="I100" s="46"/>
      <c r="J100" s="48"/>
    </row>
    <row r="101" ht="409.5">
      <c r="A101" s="37" t="s">
        <v>248</v>
      </c>
      <c r="B101" s="45"/>
      <c r="C101" s="46"/>
      <c r="D101" s="46"/>
      <c r="E101" s="39" t="s">
        <v>1835</v>
      </c>
      <c r="F101" s="46"/>
      <c r="G101" s="46"/>
      <c r="H101" s="46"/>
      <c r="I101" s="46"/>
      <c r="J101" s="48"/>
    </row>
    <row r="102">
      <c r="A102" s="37" t="s">
        <v>240</v>
      </c>
      <c r="B102" s="37">
        <v>23</v>
      </c>
      <c r="C102" s="38" t="s">
        <v>2855</v>
      </c>
      <c r="D102" s="37" t="s">
        <v>245</v>
      </c>
      <c r="E102" s="39" t="s">
        <v>2856</v>
      </c>
      <c r="F102" s="40" t="s">
        <v>939</v>
      </c>
      <c r="G102" s="41">
        <v>0.17999999999999999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3634</v>
      </c>
      <c r="F104" s="46"/>
      <c r="G104" s="46"/>
      <c r="H104" s="46"/>
      <c r="I104" s="46"/>
      <c r="J104" s="48"/>
    </row>
    <row r="105" ht="375">
      <c r="A105" s="37" t="s">
        <v>248</v>
      </c>
      <c r="B105" s="45"/>
      <c r="C105" s="46"/>
      <c r="D105" s="46"/>
      <c r="E105" s="39" t="s">
        <v>2836</v>
      </c>
      <c r="F105" s="46"/>
      <c r="G105" s="46"/>
      <c r="H105" s="46"/>
      <c r="I105" s="46"/>
      <c r="J105" s="48"/>
    </row>
    <row r="106">
      <c r="A106" s="37" t="s">
        <v>240</v>
      </c>
      <c r="B106" s="37">
        <v>24</v>
      </c>
      <c r="C106" s="38" t="s">
        <v>2124</v>
      </c>
      <c r="D106" s="37" t="s">
        <v>245</v>
      </c>
      <c r="E106" s="39" t="s">
        <v>2125</v>
      </c>
      <c r="F106" s="40" t="s">
        <v>339</v>
      </c>
      <c r="G106" s="41">
        <v>9.2479999999999993</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75">
      <c r="A108" s="37" t="s">
        <v>246</v>
      </c>
      <c r="B108" s="45"/>
      <c r="C108" s="46"/>
      <c r="D108" s="46"/>
      <c r="E108" s="49" t="s">
        <v>3635</v>
      </c>
      <c r="F108" s="46"/>
      <c r="G108" s="46"/>
      <c r="H108" s="46"/>
      <c r="I108" s="46"/>
      <c r="J108" s="48"/>
    </row>
    <row r="109" ht="150">
      <c r="A109" s="37" t="s">
        <v>248</v>
      </c>
      <c r="B109" s="45"/>
      <c r="C109" s="46"/>
      <c r="D109" s="46"/>
      <c r="E109" s="39" t="s">
        <v>2127</v>
      </c>
      <c r="F109" s="46"/>
      <c r="G109" s="46"/>
      <c r="H109" s="46"/>
      <c r="I109" s="46"/>
      <c r="J109" s="48"/>
    </row>
    <row r="110">
      <c r="A110" s="37" t="s">
        <v>240</v>
      </c>
      <c r="B110" s="37">
        <v>25</v>
      </c>
      <c r="C110" s="38" t="s">
        <v>3478</v>
      </c>
      <c r="D110" s="37" t="s">
        <v>245</v>
      </c>
      <c r="E110" s="39" t="s">
        <v>3479</v>
      </c>
      <c r="F110" s="40" t="s">
        <v>339</v>
      </c>
      <c r="G110" s="41">
        <v>1.081</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60">
      <c r="A112" s="37" t="s">
        <v>246</v>
      </c>
      <c r="B112" s="45"/>
      <c r="C112" s="46"/>
      <c r="D112" s="46"/>
      <c r="E112" s="49" t="s">
        <v>3636</v>
      </c>
      <c r="F112" s="46"/>
      <c r="G112" s="46"/>
      <c r="H112" s="46"/>
      <c r="I112" s="46"/>
      <c r="J112" s="48"/>
    </row>
    <row r="113" ht="165">
      <c r="A113" s="37" t="s">
        <v>248</v>
      </c>
      <c r="B113" s="45"/>
      <c r="C113" s="46"/>
      <c r="D113" s="46"/>
      <c r="E113" s="39" t="s">
        <v>3481</v>
      </c>
      <c r="F113" s="46"/>
      <c r="G113" s="46"/>
      <c r="H113" s="46"/>
      <c r="I113" s="46"/>
      <c r="J113" s="48"/>
    </row>
    <row r="114">
      <c r="A114" s="31" t="s">
        <v>237</v>
      </c>
      <c r="B114" s="32"/>
      <c r="C114" s="33" t="s">
        <v>1203</v>
      </c>
      <c r="D114" s="34"/>
      <c r="E114" s="31" t="s">
        <v>2866</v>
      </c>
      <c r="F114" s="34"/>
      <c r="G114" s="34"/>
      <c r="H114" s="34"/>
      <c r="I114" s="35">
        <f>SUMIFS(I115:I142,A115:A142,"P")</f>
        <v>0</v>
      </c>
      <c r="J114" s="36"/>
    </row>
    <row r="115" ht="30">
      <c r="A115" s="37" t="s">
        <v>240</v>
      </c>
      <c r="B115" s="37">
        <v>26</v>
      </c>
      <c r="C115" s="38" t="s">
        <v>3637</v>
      </c>
      <c r="D115" s="37" t="s">
        <v>245</v>
      </c>
      <c r="E115" s="39" t="s">
        <v>3638</v>
      </c>
      <c r="F115" s="40" t="s">
        <v>415</v>
      </c>
      <c r="G115" s="41">
        <v>34.024000000000001</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105">
      <c r="A117" s="37" t="s">
        <v>246</v>
      </c>
      <c r="B117" s="45"/>
      <c r="C117" s="46"/>
      <c r="D117" s="46"/>
      <c r="E117" s="49" t="s">
        <v>3639</v>
      </c>
      <c r="F117" s="46"/>
      <c r="G117" s="46"/>
      <c r="H117" s="46"/>
      <c r="I117" s="46"/>
      <c r="J117" s="48"/>
    </row>
    <row r="118" ht="120">
      <c r="A118" s="37" t="s">
        <v>248</v>
      </c>
      <c r="B118" s="45"/>
      <c r="C118" s="46"/>
      <c r="D118" s="46"/>
      <c r="E118" s="39" t="s">
        <v>2870</v>
      </c>
      <c r="F118" s="46"/>
      <c r="G118" s="46"/>
      <c r="H118" s="46"/>
      <c r="I118" s="46"/>
      <c r="J118" s="48"/>
    </row>
    <row r="119" ht="30">
      <c r="A119" s="37" t="s">
        <v>240</v>
      </c>
      <c r="B119" s="37">
        <v>27</v>
      </c>
      <c r="C119" s="38" t="s">
        <v>2867</v>
      </c>
      <c r="D119" s="37" t="s">
        <v>245</v>
      </c>
      <c r="E119" s="39" t="s">
        <v>2868</v>
      </c>
      <c r="F119" s="40" t="s">
        <v>415</v>
      </c>
      <c r="G119" s="41">
        <v>28.672000000000001</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45">
      <c r="A121" s="37" t="s">
        <v>246</v>
      </c>
      <c r="B121" s="45"/>
      <c r="C121" s="46"/>
      <c r="D121" s="46"/>
      <c r="E121" s="49" t="s">
        <v>3640</v>
      </c>
      <c r="F121" s="46"/>
      <c r="G121" s="46"/>
      <c r="H121" s="46"/>
      <c r="I121" s="46"/>
      <c r="J121" s="48"/>
    </row>
    <row r="122" ht="120">
      <c r="A122" s="37" t="s">
        <v>248</v>
      </c>
      <c r="B122" s="45"/>
      <c r="C122" s="46"/>
      <c r="D122" s="46"/>
      <c r="E122" s="39" t="s">
        <v>2870</v>
      </c>
      <c r="F122" s="46"/>
      <c r="G122" s="46"/>
      <c r="H122" s="46"/>
      <c r="I122" s="46"/>
      <c r="J122" s="48"/>
    </row>
    <row r="123">
      <c r="A123" s="37" t="s">
        <v>240</v>
      </c>
      <c r="B123" s="37">
        <v>28</v>
      </c>
      <c r="C123" s="38" t="s">
        <v>2883</v>
      </c>
      <c r="D123" s="37" t="s">
        <v>245</v>
      </c>
      <c r="E123" s="39" t="s">
        <v>2884</v>
      </c>
      <c r="F123" s="40" t="s">
        <v>415</v>
      </c>
      <c r="G123" s="41">
        <v>62.695999999999998</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3641</v>
      </c>
      <c r="F125" s="46"/>
      <c r="G125" s="46"/>
      <c r="H125" s="46"/>
      <c r="I125" s="46"/>
      <c r="J125" s="48"/>
    </row>
    <row r="126" ht="120">
      <c r="A126" s="37" t="s">
        <v>248</v>
      </c>
      <c r="B126" s="45"/>
      <c r="C126" s="46"/>
      <c r="D126" s="46"/>
      <c r="E126" s="39" t="s">
        <v>2870</v>
      </c>
      <c r="F126" s="46"/>
      <c r="G126" s="46"/>
      <c r="H126" s="46"/>
      <c r="I126" s="46"/>
      <c r="J126" s="48"/>
    </row>
    <row r="127">
      <c r="A127" s="37" t="s">
        <v>240</v>
      </c>
      <c r="B127" s="37">
        <v>29</v>
      </c>
      <c r="C127" s="38" t="s">
        <v>2886</v>
      </c>
      <c r="D127" s="37" t="s">
        <v>245</v>
      </c>
      <c r="E127" s="39" t="s">
        <v>2887</v>
      </c>
      <c r="F127" s="40" t="s">
        <v>415</v>
      </c>
      <c r="G127" s="41">
        <v>43.671999999999997</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135">
      <c r="A129" s="37" t="s">
        <v>246</v>
      </c>
      <c r="B129" s="45"/>
      <c r="C129" s="46"/>
      <c r="D129" s="46"/>
      <c r="E129" s="49" t="s">
        <v>3642</v>
      </c>
      <c r="F129" s="46"/>
      <c r="G129" s="46"/>
      <c r="H129" s="46"/>
      <c r="I129" s="46"/>
      <c r="J129" s="48"/>
    </row>
    <row r="130" ht="120">
      <c r="A130" s="37" t="s">
        <v>248</v>
      </c>
      <c r="B130" s="45"/>
      <c r="C130" s="46"/>
      <c r="D130" s="46"/>
      <c r="E130" s="39" t="s">
        <v>2870</v>
      </c>
      <c r="F130" s="46"/>
      <c r="G130" s="46"/>
      <c r="H130" s="46"/>
      <c r="I130" s="46"/>
      <c r="J130" s="48"/>
    </row>
    <row r="131">
      <c r="A131" s="37" t="s">
        <v>240</v>
      </c>
      <c r="B131" s="37">
        <v>30</v>
      </c>
      <c r="C131" s="38" t="s">
        <v>3490</v>
      </c>
      <c r="D131" s="37" t="s">
        <v>245</v>
      </c>
      <c r="E131" s="39" t="s">
        <v>3491</v>
      </c>
      <c r="F131" s="40" t="s">
        <v>1326</v>
      </c>
      <c r="G131" s="41">
        <v>6.0800000000000001</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30">
      <c r="A133" s="37" t="s">
        <v>246</v>
      </c>
      <c r="B133" s="45"/>
      <c r="C133" s="46"/>
      <c r="D133" s="46"/>
      <c r="E133" s="49" t="s">
        <v>3492</v>
      </c>
      <c r="F133" s="46"/>
      <c r="G133" s="46"/>
      <c r="H133" s="46"/>
      <c r="I133" s="46"/>
      <c r="J133" s="48"/>
    </row>
    <row r="134" ht="120">
      <c r="A134" s="37" t="s">
        <v>248</v>
      </c>
      <c r="B134" s="45"/>
      <c r="C134" s="46"/>
      <c r="D134" s="46"/>
      <c r="E134" s="39" t="s">
        <v>2897</v>
      </c>
      <c r="F134" s="46"/>
      <c r="G134" s="46"/>
      <c r="H134" s="46"/>
      <c r="I134" s="46"/>
      <c r="J134" s="48"/>
    </row>
    <row r="135">
      <c r="A135" s="37" t="s">
        <v>240</v>
      </c>
      <c r="B135" s="37">
        <v>31</v>
      </c>
      <c r="C135" s="38" t="s">
        <v>3248</v>
      </c>
      <c r="D135" s="37" t="s">
        <v>245</v>
      </c>
      <c r="E135" s="39" t="s">
        <v>3249</v>
      </c>
      <c r="F135" s="40" t="s">
        <v>415</v>
      </c>
      <c r="G135" s="41">
        <v>17.474</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90">
      <c r="A137" s="37" t="s">
        <v>246</v>
      </c>
      <c r="B137" s="45"/>
      <c r="C137" s="46"/>
      <c r="D137" s="46"/>
      <c r="E137" s="49" t="s">
        <v>3643</v>
      </c>
      <c r="F137" s="46"/>
      <c r="G137" s="46"/>
      <c r="H137" s="46"/>
      <c r="I137" s="46"/>
      <c r="J137" s="48"/>
    </row>
    <row r="138" ht="135">
      <c r="A138" s="37" t="s">
        <v>248</v>
      </c>
      <c r="B138" s="45"/>
      <c r="C138" s="46"/>
      <c r="D138" s="46"/>
      <c r="E138" s="39" t="s">
        <v>2901</v>
      </c>
      <c r="F138" s="46"/>
      <c r="G138" s="46"/>
      <c r="H138" s="46"/>
      <c r="I138" s="46"/>
      <c r="J138" s="48"/>
    </row>
    <row r="139">
      <c r="A139" s="37" t="s">
        <v>240</v>
      </c>
      <c r="B139" s="37">
        <v>32</v>
      </c>
      <c r="C139" s="38" t="s">
        <v>3493</v>
      </c>
      <c r="D139" s="37" t="s">
        <v>245</v>
      </c>
      <c r="E139" s="39" t="s">
        <v>3494</v>
      </c>
      <c r="F139" s="40" t="s">
        <v>415</v>
      </c>
      <c r="G139" s="41">
        <v>65.593000000000004</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75">
      <c r="A141" s="37" t="s">
        <v>246</v>
      </c>
      <c r="B141" s="45"/>
      <c r="C141" s="46"/>
      <c r="D141" s="46"/>
      <c r="E141" s="49" t="s">
        <v>3644</v>
      </c>
      <c r="F141" s="46"/>
      <c r="G141" s="46"/>
      <c r="H141" s="46"/>
      <c r="I141" s="46"/>
      <c r="J141" s="48"/>
    </row>
    <row r="142" ht="135">
      <c r="A142" s="37" t="s">
        <v>248</v>
      </c>
      <c r="B142" s="45"/>
      <c r="C142" s="46"/>
      <c r="D142" s="46"/>
      <c r="E142" s="39" t="s">
        <v>2901</v>
      </c>
      <c r="F142" s="46"/>
      <c r="G142" s="46"/>
      <c r="H142" s="46"/>
      <c r="I142" s="46"/>
      <c r="J142" s="48"/>
    </row>
    <row r="143">
      <c r="A143" s="31" t="s">
        <v>237</v>
      </c>
      <c r="B143" s="32"/>
      <c r="C143" s="33" t="s">
        <v>644</v>
      </c>
      <c r="D143" s="34"/>
      <c r="E143" s="31" t="s">
        <v>645</v>
      </c>
      <c r="F143" s="34"/>
      <c r="G143" s="34"/>
      <c r="H143" s="34"/>
      <c r="I143" s="35">
        <f>SUMIFS(I144:I147,A144:A147,"P")</f>
        <v>0</v>
      </c>
      <c r="J143" s="36"/>
    </row>
    <row r="144">
      <c r="A144" s="37" t="s">
        <v>240</v>
      </c>
      <c r="B144" s="37">
        <v>33</v>
      </c>
      <c r="C144" s="38" t="s">
        <v>2921</v>
      </c>
      <c r="D144" s="37" t="s">
        <v>245</v>
      </c>
      <c r="E144" s="39" t="s">
        <v>2922</v>
      </c>
      <c r="F144" s="40" t="s">
        <v>415</v>
      </c>
      <c r="G144" s="41">
        <v>255.36600000000001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135">
      <c r="A146" s="37" t="s">
        <v>246</v>
      </c>
      <c r="B146" s="45"/>
      <c r="C146" s="46"/>
      <c r="D146" s="46"/>
      <c r="E146" s="49" t="s">
        <v>3645</v>
      </c>
      <c r="F146" s="46"/>
      <c r="G146" s="46"/>
      <c r="H146" s="46"/>
      <c r="I146" s="46"/>
      <c r="J146" s="48"/>
    </row>
    <row r="147" ht="120">
      <c r="A147" s="37" t="s">
        <v>248</v>
      </c>
      <c r="B147" s="45"/>
      <c r="C147" s="46"/>
      <c r="D147" s="46"/>
      <c r="E147" s="39" t="s">
        <v>2923</v>
      </c>
      <c r="F147" s="46"/>
      <c r="G147" s="46"/>
      <c r="H147" s="46"/>
      <c r="I147" s="46"/>
      <c r="J147" s="48"/>
    </row>
    <row r="148">
      <c r="A148" s="31" t="s">
        <v>237</v>
      </c>
      <c r="B148" s="32"/>
      <c r="C148" s="33" t="s">
        <v>1213</v>
      </c>
      <c r="D148" s="34"/>
      <c r="E148" s="31" t="s">
        <v>2355</v>
      </c>
      <c r="F148" s="34"/>
      <c r="G148" s="34"/>
      <c r="H148" s="34"/>
      <c r="I148" s="35">
        <f>SUMIFS(I149:I188,A149:A188,"P")</f>
        <v>0</v>
      </c>
      <c r="J148" s="36"/>
    </row>
    <row r="149" ht="30">
      <c r="A149" s="37" t="s">
        <v>240</v>
      </c>
      <c r="B149" s="37">
        <v>34</v>
      </c>
      <c r="C149" s="38" t="s">
        <v>2734</v>
      </c>
      <c r="D149" s="37" t="s">
        <v>245</v>
      </c>
      <c r="E149" s="39" t="s">
        <v>2735</v>
      </c>
      <c r="F149" s="40" t="s">
        <v>1326</v>
      </c>
      <c r="G149" s="41">
        <v>36.25</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3646</v>
      </c>
      <c r="F151" s="46"/>
      <c r="G151" s="46"/>
      <c r="H151" s="46"/>
      <c r="I151" s="46"/>
      <c r="J151" s="48"/>
    </row>
    <row r="152" ht="90">
      <c r="A152" s="37" t="s">
        <v>248</v>
      </c>
      <c r="B152" s="45"/>
      <c r="C152" s="46"/>
      <c r="D152" s="46"/>
      <c r="E152" s="39" t="s">
        <v>2149</v>
      </c>
      <c r="F152" s="46"/>
      <c r="G152" s="46"/>
      <c r="H152" s="46"/>
      <c r="I152" s="46"/>
      <c r="J152" s="48"/>
    </row>
    <row r="153">
      <c r="A153" s="37" t="s">
        <v>240</v>
      </c>
      <c r="B153" s="37">
        <v>35</v>
      </c>
      <c r="C153" s="38" t="s">
        <v>3498</v>
      </c>
      <c r="D153" s="37" t="s">
        <v>245</v>
      </c>
      <c r="E153" s="39" t="s">
        <v>3499</v>
      </c>
      <c r="F153" s="40" t="s">
        <v>1326</v>
      </c>
      <c r="G153" s="41">
        <v>26.670000000000002</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45">
      <c r="A155" s="37" t="s">
        <v>246</v>
      </c>
      <c r="B155" s="45"/>
      <c r="C155" s="46"/>
      <c r="D155" s="46"/>
      <c r="E155" s="49" t="s">
        <v>3647</v>
      </c>
      <c r="F155" s="46"/>
      <c r="G155" s="46"/>
      <c r="H155" s="46"/>
      <c r="I155" s="46"/>
      <c r="J155" s="48"/>
    </row>
    <row r="156" ht="75">
      <c r="A156" s="37" t="s">
        <v>248</v>
      </c>
      <c r="B156" s="45"/>
      <c r="C156" s="46"/>
      <c r="D156" s="46"/>
      <c r="E156" s="39" t="s">
        <v>3501</v>
      </c>
      <c r="F156" s="46"/>
      <c r="G156" s="46"/>
      <c r="H156" s="46"/>
      <c r="I156" s="46"/>
      <c r="J156" s="48"/>
    </row>
    <row r="157" ht="30">
      <c r="A157" s="37" t="s">
        <v>240</v>
      </c>
      <c r="B157" s="37">
        <v>36</v>
      </c>
      <c r="C157" s="38" t="s">
        <v>3502</v>
      </c>
      <c r="D157" s="37" t="s">
        <v>245</v>
      </c>
      <c r="E157" s="39" t="s">
        <v>3503</v>
      </c>
      <c r="F157" s="40" t="s">
        <v>1326</v>
      </c>
      <c r="G157" s="41">
        <v>9.3000000000000007</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3648</v>
      </c>
      <c r="F159" s="46"/>
      <c r="G159" s="46"/>
      <c r="H159" s="46"/>
      <c r="I159" s="46"/>
      <c r="J159" s="48"/>
    </row>
    <row r="160" ht="90">
      <c r="A160" s="37" t="s">
        <v>248</v>
      </c>
      <c r="B160" s="45"/>
      <c r="C160" s="46"/>
      <c r="D160" s="46"/>
      <c r="E160" s="39" t="s">
        <v>3265</v>
      </c>
      <c r="F160" s="46"/>
      <c r="G160" s="46"/>
      <c r="H160" s="46"/>
      <c r="I160" s="46"/>
      <c r="J160" s="48"/>
    </row>
    <row r="161" ht="30">
      <c r="A161" s="37" t="s">
        <v>240</v>
      </c>
      <c r="B161" s="37">
        <v>37</v>
      </c>
      <c r="C161" s="38" t="s">
        <v>3259</v>
      </c>
      <c r="D161" s="37" t="s">
        <v>245</v>
      </c>
      <c r="E161" s="39" t="s">
        <v>3260</v>
      </c>
      <c r="F161" s="40" t="s">
        <v>1326</v>
      </c>
      <c r="G161" s="41">
        <v>26.670000000000002</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45">
      <c r="A163" s="37" t="s">
        <v>246</v>
      </c>
      <c r="B163" s="45"/>
      <c r="C163" s="46"/>
      <c r="D163" s="46"/>
      <c r="E163" s="49" t="s">
        <v>3647</v>
      </c>
      <c r="F163" s="46"/>
      <c r="G163" s="46"/>
      <c r="H163" s="46"/>
      <c r="I163" s="46"/>
      <c r="J163" s="48"/>
    </row>
    <row r="164" ht="90">
      <c r="A164" s="37" t="s">
        <v>248</v>
      </c>
      <c r="B164" s="45"/>
      <c r="C164" s="46"/>
      <c r="D164" s="46"/>
      <c r="E164" s="39" t="s">
        <v>3262</v>
      </c>
      <c r="F164" s="46"/>
      <c r="G164" s="46"/>
      <c r="H164" s="46"/>
      <c r="I164" s="46"/>
      <c r="J164" s="48"/>
    </row>
    <row r="165">
      <c r="A165" s="37" t="s">
        <v>240</v>
      </c>
      <c r="B165" s="37">
        <v>38</v>
      </c>
      <c r="C165" s="38" t="s">
        <v>3263</v>
      </c>
      <c r="D165" s="37" t="s">
        <v>245</v>
      </c>
      <c r="E165" s="39" t="s">
        <v>3264</v>
      </c>
      <c r="F165" s="40" t="s">
        <v>1326</v>
      </c>
      <c r="G165" s="41">
        <v>26.670000000000002</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3647</v>
      </c>
      <c r="F167" s="46"/>
      <c r="G167" s="46"/>
      <c r="H167" s="46"/>
      <c r="I167" s="46"/>
      <c r="J167" s="48"/>
    </row>
    <row r="168" ht="90">
      <c r="A168" s="37" t="s">
        <v>248</v>
      </c>
      <c r="B168" s="45"/>
      <c r="C168" s="46"/>
      <c r="D168" s="46"/>
      <c r="E168" s="39" t="s">
        <v>3265</v>
      </c>
      <c r="F168" s="46"/>
      <c r="G168" s="46"/>
      <c r="H168" s="46"/>
      <c r="I168" s="46"/>
      <c r="J168" s="48"/>
    </row>
    <row r="169" ht="30">
      <c r="A169" s="37" t="s">
        <v>240</v>
      </c>
      <c r="B169" s="37">
        <v>39</v>
      </c>
      <c r="C169" s="38" t="s">
        <v>2751</v>
      </c>
      <c r="D169" s="37" t="s">
        <v>245</v>
      </c>
      <c r="E169" s="39" t="s">
        <v>2752</v>
      </c>
      <c r="F169" s="40" t="s">
        <v>1326</v>
      </c>
      <c r="G169" s="41">
        <v>11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3649</v>
      </c>
      <c r="F171" s="46"/>
      <c r="G171" s="46"/>
      <c r="H171" s="46"/>
      <c r="I171" s="46"/>
      <c r="J171" s="48"/>
    </row>
    <row r="172" ht="165">
      <c r="A172" s="37" t="s">
        <v>248</v>
      </c>
      <c r="B172" s="45"/>
      <c r="C172" s="46"/>
      <c r="D172" s="46"/>
      <c r="E172" s="39" t="s">
        <v>2153</v>
      </c>
      <c r="F172" s="46"/>
      <c r="G172" s="46"/>
      <c r="H172" s="46"/>
      <c r="I172" s="46"/>
      <c r="J172" s="48"/>
    </row>
    <row r="173">
      <c r="A173" s="37" t="s">
        <v>240</v>
      </c>
      <c r="B173" s="37">
        <v>40</v>
      </c>
      <c r="C173" s="38" t="s">
        <v>3506</v>
      </c>
      <c r="D173" s="37" t="s">
        <v>245</v>
      </c>
      <c r="E173" s="39" t="s">
        <v>3507</v>
      </c>
      <c r="F173" s="40" t="s">
        <v>415</v>
      </c>
      <c r="G173" s="41">
        <v>80</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60">
      <c r="A175" s="37" t="s">
        <v>246</v>
      </c>
      <c r="B175" s="45"/>
      <c r="C175" s="46"/>
      <c r="D175" s="46"/>
      <c r="E175" s="49" t="s">
        <v>3650</v>
      </c>
      <c r="F175" s="46"/>
      <c r="G175" s="46"/>
      <c r="H175" s="46"/>
      <c r="I175" s="46"/>
      <c r="J175" s="48"/>
    </row>
    <row r="176" ht="75">
      <c r="A176" s="37" t="s">
        <v>248</v>
      </c>
      <c r="B176" s="45"/>
      <c r="C176" s="46"/>
      <c r="D176" s="46"/>
      <c r="E176" s="39" t="s">
        <v>2938</v>
      </c>
      <c r="F176" s="46"/>
      <c r="G176" s="46"/>
      <c r="H176" s="46"/>
      <c r="I176" s="46"/>
      <c r="J176" s="48"/>
    </row>
    <row r="177">
      <c r="A177" s="37" t="s">
        <v>240</v>
      </c>
      <c r="B177" s="37">
        <v>41</v>
      </c>
      <c r="C177" s="38" t="s">
        <v>2936</v>
      </c>
      <c r="D177" s="37" t="s">
        <v>245</v>
      </c>
      <c r="E177" s="39" t="s">
        <v>2937</v>
      </c>
      <c r="F177" s="40" t="s">
        <v>415</v>
      </c>
      <c r="G177" s="41">
        <v>279.83999999999997</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120">
      <c r="A179" s="37" t="s">
        <v>246</v>
      </c>
      <c r="B179" s="45"/>
      <c r="C179" s="46"/>
      <c r="D179" s="46"/>
      <c r="E179" s="49" t="s">
        <v>3651</v>
      </c>
      <c r="F179" s="46"/>
      <c r="G179" s="46"/>
      <c r="H179" s="46"/>
      <c r="I179" s="46"/>
      <c r="J179" s="48"/>
    </row>
    <row r="180" ht="75">
      <c r="A180" s="37" t="s">
        <v>248</v>
      </c>
      <c r="B180" s="45"/>
      <c r="C180" s="46"/>
      <c r="D180" s="46"/>
      <c r="E180" s="39" t="s">
        <v>2938</v>
      </c>
      <c r="F180" s="46"/>
      <c r="G180" s="46"/>
      <c r="H180" s="46"/>
      <c r="I180" s="46"/>
      <c r="J180" s="48"/>
    </row>
    <row r="181">
      <c r="A181" s="37" t="s">
        <v>240</v>
      </c>
      <c r="B181" s="37">
        <v>42</v>
      </c>
      <c r="C181" s="38" t="s">
        <v>3513</v>
      </c>
      <c r="D181" s="37" t="s">
        <v>245</v>
      </c>
      <c r="E181" s="39" t="s">
        <v>3514</v>
      </c>
      <c r="F181" s="40" t="s">
        <v>339</v>
      </c>
      <c r="G181" s="41">
        <v>1.833</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60">
      <c r="A183" s="37" t="s">
        <v>246</v>
      </c>
      <c r="B183" s="45"/>
      <c r="C183" s="46"/>
      <c r="D183" s="46"/>
      <c r="E183" s="49" t="s">
        <v>3652</v>
      </c>
      <c r="F183" s="46"/>
      <c r="G183" s="46"/>
      <c r="H183" s="46"/>
      <c r="I183" s="46"/>
      <c r="J183" s="48"/>
    </row>
    <row r="184" ht="150">
      <c r="A184" s="37" t="s">
        <v>248</v>
      </c>
      <c r="B184" s="45"/>
      <c r="C184" s="46"/>
      <c r="D184" s="46"/>
      <c r="E184" s="39" t="s">
        <v>2763</v>
      </c>
      <c r="F184" s="46"/>
      <c r="G184" s="46"/>
      <c r="H184" s="46"/>
      <c r="I184" s="46"/>
      <c r="J184" s="48"/>
    </row>
    <row r="185">
      <c r="A185" s="37" t="s">
        <v>240</v>
      </c>
      <c r="B185" s="37">
        <v>43</v>
      </c>
      <c r="C185" s="38" t="s">
        <v>2959</v>
      </c>
      <c r="D185" s="37" t="s">
        <v>245</v>
      </c>
      <c r="E185" s="39" t="s">
        <v>2960</v>
      </c>
      <c r="F185" s="40" t="s">
        <v>339</v>
      </c>
      <c r="G185" s="41">
        <v>1.6599999999999999</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45">
      <c r="A187" s="37" t="s">
        <v>246</v>
      </c>
      <c r="B187" s="45"/>
      <c r="C187" s="46"/>
      <c r="D187" s="46"/>
      <c r="E187" s="49" t="s">
        <v>3653</v>
      </c>
      <c r="F187" s="46"/>
      <c r="G187" s="46"/>
      <c r="H187" s="46"/>
      <c r="I187" s="46"/>
      <c r="J187" s="48"/>
    </row>
    <row r="188" ht="150">
      <c r="A188" s="37" t="s">
        <v>248</v>
      </c>
      <c r="B188" s="50"/>
      <c r="C188" s="51"/>
      <c r="D188" s="51"/>
      <c r="E188" s="39" t="s">
        <v>1553</v>
      </c>
      <c r="F188" s="51"/>
      <c r="G188" s="51"/>
      <c r="H188" s="51"/>
      <c r="I188" s="51"/>
      <c r="J188" s="52"/>
    </row>
  </sheetData>
  <sheetProtection sheet="1" objects="1" scenarios="1" spinCount="100000" saltValue="QSvRqSkrcC3AdozFMAz93adwCtDKQq+H7+gRyFAUx+vyjQ/I1xDPcn3EdveWuaQT9mA4Zz+UNfXsHPVsUZ1hwQ==" hashValue="EPqmS9b0xMkc9JxBNMwB6A2IVC8YtwM864zMTZ4P6ofsNu7RswxnRh2QyXZQa4+MwGnNSFt4gvUZtg4s2YZ5W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3654</v>
      </c>
      <c r="I3" s="25">
        <f>SUMIFS(I9:I180,A9:A180,"SD")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3654</v>
      </c>
      <c r="D5" s="22"/>
      <c r="E5" s="23" t="s">
        <v>108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936</v>
      </c>
      <c r="D10" s="37" t="s">
        <v>937</v>
      </c>
      <c r="E10" s="39" t="s">
        <v>938</v>
      </c>
      <c r="F10" s="40" t="s">
        <v>939</v>
      </c>
      <c r="G10" s="41">
        <v>334.68000000000001</v>
      </c>
      <c r="H10" s="42">
        <v>0</v>
      </c>
      <c r="I10" s="43">
        <f>ROUND(G10*H10,P4)</f>
        <v>0</v>
      </c>
      <c r="J10" s="37"/>
      <c r="O10" s="44">
        <f>I10*0.21</f>
        <v>0</v>
      </c>
      <c r="P10">
        <v>3</v>
      </c>
    </row>
    <row r="11" ht="30">
      <c r="A11" s="37" t="s">
        <v>244</v>
      </c>
      <c r="B11" s="45"/>
      <c r="C11" s="46"/>
      <c r="D11" s="46"/>
      <c r="E11" s="39" t="s">
        <v>940</v>
      </c>
      <c r="F11" s="46"/>
      <c r="G11" s="46"/>
      <c r="H11" s="46"/>
      <c r="I11" s="46"/>
      <c r="J11" s="48"/>
    </row>
    <row r="12" ht="90">
      <c r="A12" s="37" t="s">
        <v>246</v>
      </c>
      <c r="B12" s="45"/>
      <c r="C12" s="46"/>
      <c r="D12" s="46"/>
      <c r="E12" s="49" t="s">
        <v>3655</v>
      </c>
      <c r="F12" s="46"/>
      <c r="G12" s="46"/>
      <c r="H12" s="46"/>
      <c r="I12" s="46"/>
      <c r="J12" s="48"/>
    </row>
    <row r="13" ht="225">
      <c r="A13" s="37" t="s">
        <v>248</v>
      </c>
      <c r="B13" s="45"/>
      <c r="C13" s="46"/>
      <c r="D13" s="46"/>
      <c r="E13" s="39" t="s">
        <v>941</v>
      </c>
      <c r="F13" s="46"/>
      <c r="G13" s="46"/>
      <c r="H13" s="46"/>
      <c r="I13" s="46"/>
      <c r="J13" s="48"/>
    </row>
    <row r="14" ht="30">
      <c r="A14" s="37" t="s">
        <v>240</v>
      </c>
      <c r="B14" s="37">
        <v>2</v>
      </c>
      <c r="C14" s="38" t="s">
        <v>2784</v>
      </c>
      <c r="D14" s="37" t="s">
        <v>2785</v>
      </c>
      <c r="E14" s="39" t="s">
        <v>2786</v>
      </c>
      <c r="F14" s="40" t="s">
        <v>939</v>
      </c>
      <c r="G14" s="41">
        <v>6.3179999999999996</v>
      </c>
      <c r="H14" s="42">
        <v>0</v>
      </c>
      <c r="I14" s="43">
        <f>ROUND(G14*H14,P4)</f>
        <v>0</v>
      </c>
      <c r="J14" s="37"/>
      <c r="O14" s="44">
        <f>I14*0.21</f>
        <v>0</v>
      </c>
      <c r="P14">
        <v>3</v>
      </c>
    </row>
    <row r="15" ht="30">
      <c r="A15" s="37" t="s">
        <v>244</v>
      </c>
      <c r="B15" s="45"/>
      <c r="C15" s="46"/>
      <c r="D15" s="46"/>
      <c r="E15" s="39" t="s">
        <v>940</v>
      </c>
      <c r="F15" s="46"/>
      <c r="G15" s="46"/>
      <c r="H15" s="46"/>
      <c r="I15" s="46"/>
      <c r="J15" s="48"/>
    </row>
    <row r="16" ht="60">
      <c r="A16" s="37" t="s">
        <v>246</v>
      </c>
      <c r="B16" s="45"/>
      <c r="C16" s="46"/>
      <c r="D16" s="46"/>
      <c r="E16" s="49" t="s">
        <v>3656</v>
      </c>
      <c r="F16" s="46"/>
      <c r="G16" s="46"/>
      <c r="H16" s="46"/>
      <c r="I16" s="46"/>
      <c r="J16" s="48"/>
    </row>
    <row r="17" ht="225">
      <c r="A17" s="37" t="s">
        <v>248</v>
      </c>
      <c r="B17" s="45"/>
      <c r="C17" s="46"/>
      <c r="D17" s="46"/>
      <c r="E17" s="39" t="s">
        <v>941</v>
      </c>
      <c r="F17" s="46"/>
      <c r="G17" s="46"/>
      <c r="H17" s="46"/>
      <c r="I17" s="46"/>
      <c r="J17" s="48"/>
    </row>
    <row r="18">
      <c r="A18" s="31" t="s">
        <v>237</v>
      </c>
      <c r="B18" s="32"/>
      <c r="C18" s="33" t="s">
        <v>238</v>
      </c>
      <c r="D18" s="34"/>
      <c r="E18" s="31" t="s">
        <v>336</v>
      </c>
      <c r="F18" s="34"/>
      <c r="G18" s="34"/>
      <c r="H18" s="34"/>
      <c r="I18" s="35">
        <f>SUMIFS(I19:I58,A19:A58,"P")</f>
        <v>0</v>
      </c>
      <c r="J18" s="36"/>
    </row>
    <row r="19">
      <c r="A19" s="37" t="s">
        <v>240</v>
      </c>
      <c r="B19" s="37">
        <v>3</v>
      </c>
      <c r="C19" s="38" t="s">
        <v>954</v>
      </c>
      <c r="D19" s="37" t="s">
        <v>245</v>
      </c>
      <c r="E19" s="39" t="s">
        <v>955</v>
      </c>
      <c r="F19" s="40" t="s">
        <v>415</v>
      </c>
      <c r="G19" s="41">
        <v>340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3657</v>
      </c>
      <c r="F21" s="46"/>
      <c r="G21" s="46"/>
      <c r="H21" s="46"/>
      <c r="I21" s="46"/>
      <c r="J21" s="48"/>
    </row>
    <row r="22" ht="90">
      <c r="A22" s="37" t="s">
        <v>248</v>
      </c>
      <c r="B22" s="45"/>
      <c r="C22" s="46"/>
      <c r="D22" s="46"/>
      <c r="E22" s="39" t="s">
        <v>957</v>
      </c>
      <c r="F22" s="46"/>
      <c r="G22" s="46"/>
      <c r="H22" s="46"/>
      <c r="I22" s="46"/>
      <c r="J22" s="48"/>
    </row>
    <row r="23">
      <c r="A23" s="37" t="s">
        <v>240</v>
      </c>
      <c r="B23" s="37">
        <v>4</v>
      </c>
      <c r="C23" s="38" t="s">
        <v>2977</v>
      </c>
      <c r="D23" s="37" t="s">
        <v>245</v>
      </c>
      <c r="E23" s="39" t="s">
        <v>2978</v>
      </c>
      <c r="F23" s="40" t="s">
        <v>339</v>
      </c>
      <c r="G23" s="41">
        <v>8.6999999999999993</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3658</v>
      </c>
      <c r="F25" s="46"/>
      <c r="G25" s="46"/>
      <c r="H25" s="46"/>
      <c r="I25" s="46"/>
      <c r="J25" s="48"/>
    </row>
    <row r="26" ht="75">
      <c r="A26" s="37" t="s">
        <v>248</v>
      </c>
      <c r="B26" s="45"/>
      <c r="C26" s="46"/>
      <c r="D26" s="46"/>
      <c r="E26" s="39" t="s">
        <v>2626</v>
      </c>
      <c r="F26" s="46"/>
      <c r="G26" s="46"/>
      <c r="H26" s="46"/>
      <c r="I26" s="46"/>
      <c r="J26" s="48"/>
    </row>
    <row r="27">
      <c r="A27" s="37" t="s">
        <v>240</v>
      </c>
      <c r="B27" s="37">
        <v>5</v>
      </c>
      <c r="C27" s="38" t="s">
        <v>3287</v>
      </c>
      <c r="D27" s="37" t="s">
        <v>245</v>
      </c>
      <c r="E27" s="39" t="s">
        <v>3288</v>
      </c>
      <c r="F27" s="40" t="s">
        <v>339</v>
      </c>
      <c r="G27" s="41">
        <v>148.74000000000001</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3659</v>
      </c>
      <c r="F29" s="46"/>
      <c r="G29" s="46"/>
      <c r="H29" s="46"/>
      <c r="I29" s="46"/>
      <c r="J29" s="48"/>
    </row>
    <row r="30" ht="409.5">
      <c r="A30" s="37" t="s">
        <v>248</v>
      </c>
      <c r="B30" s="45"/>
      <c r="C30" s="46"/>
      <c r="D30" s="46"/>
      <c r="E30" s="39" t="s">
        <v>2046</v>
      </c>
      <c r="F30" s="46"/>
      <c r="G30" s="46"/>
      <c r="H30" s="46"/>
      <c r="I30" s="46"/>
      <c r="J30" s="48"/>
    </row>
    <row r="31">
      <c r="A31" s="37" t="s">
        <v>240</v>
      </c>
      <c r="B31" s="37">
        <v>6</v>
      </c>
      <c r="C31" s="38" t="s">
        <v>1321</v>
      </c>
      <c r="D31" s="37" t="s">
        <v>245</v>
      </c>
      <c r="E31" s="39" t="s">
        <v>1322</v>
      </c>
      <c r="F31" s="40" t="s">
        <v>339</v>
      </c>
      <c r="G31" s="41">
        <v>8.6999999999999993</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3660</v>
      </c>
      <c r="F33" s="46"/>
      <c r="G33" s="46"/>
      <c r="H33" s="46"/>
      <c r="I33" s="46"/>
      <c r="J33" s="48"/>
    </row>
    <row r="34" ht="405">
      <c r="A34" s="37" t="s">
        <v>248</v>
      </c>
      <c r="B34" s="45"/>
      <c r="C34" s="46"/>
      <c r="D34" s="46"/>
      <c r="E34" s="39" t="s">
        <v>1325</v>
      </c>
      <c r="F34" s="46"/>
      <c r="G34" s="46"/>
      <c r="H34" s="46"/>
      <c r="I34" s="46"/>
      <c r="J34" s="48"/>
    </row>
    <row r="35">
      <c r="A35" s="37" t="s">
        <v>240</v>
      </c>
      <c r="B35" s="37">
        <v>7</v>
      </c>
      <c r="C35" s="38" t="s">
        <v>3452</v>
      </c>
      <c r="D35" s="37" t="s">
        <v>245</v>
      </c>
      <c r="E35" s="39" t="s">
        <v>3453</v>
      </c>
      <c r="F35" s="40" t="s">
        <v>339</v>
      </c>
      <c r="G35" s="41">
        <v>18.600000000000001</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3661</v>
      </c>
      <c r="F37" s="46"/>
      <c r="G37" s="46"/>
      <c r="H37" s="46"/>
      <c r="I37" s="46"/>
      <c r="J37" s="48"/>
    </row>
    <row r="38" ht="120">
      <c r="A38" s="37" t="s">
        <v>248</v>
      </c>
      <c r="B38" s="45"/>
      <c r="C38" s="46"/>
      <c r="D38" s="46"/>
      <c r="E38" s="39" t="s">
        <v>3397</v>
      </c>
      <c r="F38" s="46"/>
      <c r="G38" s="46"/>
      <c r="H38" s="46"/>
      <c r="I38" s="46"/>
      <c r="J38" s="48"/>
    </row>
    <row r="39">
      <c r="A39" s="37" t="s">
        <v>240</v>
      </c>
      <c r="B39" s="37">
        <v>8</v>
      </c>
      <c r="C39" s="38" t="s">
        <v>667</v>
      </c>
      <c r="D39" s="37" t="s">
        <v>245</v>
      </c>
      <c r="E39" s="39" t="s">
        <v>668</v>
      </c>
      <c r="F39" s="40" t="s">
        <v>339</v>
      </c>
      <c r="G39" s="41">
        <v>167.34</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3662</v>
      </c>
      <c r="F41" s="46"/>
      <c r="G41" s="46"/>
      <c r="H41" s="46"/>
      <c r="I41" s="46"/>
      <c r="J41" s="48"/>
    </row>
    <row r="42" ht="270">
      <c r="A42" s="37" t="s">
        <v>248</v>
      </c>
      <c r="B42" s="45"/>
      <c r="C42" s="46"/>
      <c r="D42" s="46"/>
      <c r="E42" s="39" t="s">
        <v>671</v>
      </c>
      <c r="F42" s="46"/>
      <c r="G42" s="46"/>
      <c r="H42" s="46"/>
      <c r="I42" s="46"/>
      <c r="J42" s="48"/>
    </row>
    <row r="43">
      <c r="A43" s="37" t="s">
        <v>240</v>
      </c>
      <c r="B43" s="37">
        <v>9</v>
      </c>
      <c r="C43" s="38" t="s">
        <v>3402</v>
      </c>
      <c r="D43" s="37" t="s">
        <v>245</v>
      </c>
      <c r="E43" s="39" t="s">
        <v>3403</v>
      </c>
      <c r="F43" s="40" t="s">
        <v>339</v>
      </c>
      <c r="G43" s="41">
        <v>39</v>
      </c>
      <c r="H43" s="42">
        <v>0</v>
      </c>
      <c r="I43" s="43">
        <f>ROUND(G43*H43,P4)</f>
        <v>0</v>
      </c>
      <c r="J43" s="37"/>
      <c r="O43" s="44">
        <f>I43*0.21</f>
        <v>0</v>
      </c>
      <c r="P43">
        <v>3</v>
      </c>
    </row>
    <row r="44">
      <c r="A44" s="37" t="s">
        <v>244</v>
      </c>
      <c r="B44" s="45"/>
      <c r="C44" s="46"/>
      <c r="D44" s="46"/>
      <c r="E44" s="47" t="s">
        <v>245</v>
      </c>
      <c r="F44" s="46"/>
      <c r="G44" s="46"/>
      <c r="H44" s="46"/>
      <c r="I44" s="46"/>
      <c r="J44" s="48"/>
    </row>
    <row r="45" ht="60">
      <c r="A45" s="37" t="s">
        <v>246</v>
      </c>
      <c r="B45" s="45"/>
      <c r="C45" s="46"/>
      <c r="D45" s="46"/>
      <c r="E45" s="49" t="s">
        <v>3663</v>
      </c>
      <c r="F45" s="46"/>
      <c r="G45" s="46"/>
      <c r="H45" s="46"/>
      <c r="I45" s="46"/>
      <c r="J45" s="48"/>
    </row>
    <row r="46" ht="330">
      <c r="A46" s="37" t="s">
        <v>248</v>
      </c>
      <c r="B46" s="45"/>
      <c r="C46" s="46"/>
      <c r="D46" s="46"/>
      <c r="E46" s="39" t="s">
        <v>3405</v>
      </c>
      <c r="F46" s="46"/>
      <c r="G46" s="46"/>
      <c r="H46" s="46"/>
      <c r="I46" s="46"/>
      <c r="J46" s="48"/>
    </row>
    <row r="47">
      <c r="A47" s="37" t="s">
        <v>240</v>
      </c>
      <c r="B47" s="37">
        <v>10</v>
      </c>
      <c r="C47" s="38" t="s">
        <v>2631</v>
      </c>
      <c r="D47" s="37" t="s">
        <v>245</v>
      </c>
      <c r="E47" s="39" t="s">
        <v>2632</v>
      </c>
      <c r="F47" s="40" t="s">
        <v>415</v>
      </c>
      <c r="G47" s="41">
        <v>58</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3664</v>
      </c>
      <c r="F49" s="46"/>
      <c r="G49" s="46"/>
      <c r="H49" s="46"/>
      <c r="I49" s="46"/>
      <c r="J49" s="48"/>
    </row>
    <row r="50" ht="75">
      <c r="A50" s="37" t="s">
        <v>248</v>
      </c>
      <c r="B50" s="45"/>
      <c r="C50" s="46"/>
      <c r="D50" s="46"/>
      <c r="E50" s="39" t="s">
        <v>2424</v>
      </c>
      <c r="F50" s="46"/>
      <c r="G50" s="46"/>
      <c r="H50" s="46"/>
      <c r="I50" s="46"/>
      <c r="J50" s="48"/>
    </row>
    <row r="51">
      <c r="A51" s="37" t="s">
        <v>240</v>
      </c>
      <c r="B51" s="37">
        <v>11</v>
      </c>
      <c r="C51" s="38" t="s">
        <v>2425</v>
      </c>
      <c r="D51" s="37" t="s">
        <v>245</v>
      </c>
      <c r="E51" s="39" t="s">
        <v>2426</v>
      </c>
      <c r="F51" s="40" t="s">
        <v>415</v>
      </c>
      <c r="G51" s="41">
        <v>58</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3665</v>
      </c>
      <c r="F53" s="46"/>
      <c r="G53" s="46"/>
      <c r="H53" s="46"/>
      <c r="I53" s="46"/>
      <c r="J53" s="48"/>
    </row>
    <row r="54" ht="75">
      <c r="A54" s="37" t="s">
        <v>248</v>
      </c>
      <c r="B54" s="45"/>
      <c r="C54" s="46"/>
      <c r="D54" s="46"/>
      <c r="E54" s="39" t="s">
        <v>2428</v>
      </c>
      <c r="F54" s="46"/>
      <c r="G54" s="46"/>
      <c r="H54" s="46"/>
      <c r="I54" s="46"/>
      <c r="J54" s="48"/>
    </row>
    <row r="55">
      <c r="A55" s="37" t="s">
        <v>240</v>
      </c>
      <c r="B55" s="37">
        <v>12</v>
      </c>
      <c r="C55" s="38" t="s">
        <v>2988</v>
      </c>
      <c r="D55" s="37" t="s">
        <v>245</v>
      </c>
      <c r="E55" s="39" t="s">
        <v>2989</v>
      </c>
      <c r="F55" s="40" t="s">
        <v>415</v>
      </c>
      <c r="G55" s="41">
        <v>58</v>
      </c>
      <c r="H55" s="42">
        <v>0</v>
      </c>
      <c r="I55" s="43">
        <f>ROUND(G55*H55,P4)</f>
        <v>0</v>
      </c>
      <c r="J55" s="37"/>
      <c r="O55" s="44">
        <f>I55*0.21</f>
        <v>0</v>
      </c>
      <c r="P55">
        <v>3</v>
      </c>
    </row>
    <row r="56">
      <c r="A56" s="37" t="s">
        <v>244</v>
      </c>
      <c r="B56" s="45"/>
      <c r="C56" s="46"/>
      <c r="D56" s="46"/>
      <c r="E56" s="47" t="s">
        <v>245</v>
      </c>
      <c r="F56" s="46"/>
      <c r="G56" s="46"/>
      <c r="H56" s="46"/>
      <c r="I56" s="46"/>
      <c r="J56" s="48"/>
    </row>
    <row r="57" ht="45">
      <c r="A57" s="37" t="s">
        <v>246</v>
      </c>
      <c r="B57" s="45"/>
      <c r="C57" s="46"/>
      <c r="D57" s="46"/>
      <c r="E57" s="49" t="s">
        <v>3666</v>
      </c>
      <c r="F57" s="46"/>
      <c r="G57" s="46"/>
      <c r="H57" s="46"/>
      <c r="I57" s="46"/>
      <c r="J57" s="48"/>
    </row>
    <row r="58" ht="90">
      <c r="A58" s="37" t="s">
        <v>248</v>
      </c>
      <c r="B58" s="45"/>
      <c r="C58" s="46"/>
      <c r="D58" s="46"/>
      <c r="E58" s="39" t="s">
        <v>2991</v>
      </c>
      <c r="F58" s="46"/>
      <c r="G58" s="46"/>
      <c r="H58" s="46"/>
      <c r="I58" s="46"/>
      <c r="J58" s="48"/>
    </row>
    <row r="59">
      <c r="A59" s="31" t="s">
        <v>237</v>
      </c>
      <c r="B59" s="32"/>
      <c r="C59" s="33" t="s">
        <v>320</v>
      </c>
      <c r="D59" s="34"/>
      <c r="E59" s="31" t="s">
        <v>2433</v>
      </c>
      <c r="F59" s="34"/>
      <c r="G59" s="34"/>
      <c r="H59" s="34"/>
      <c r="I59" s="35">
        <f>SUMIFS(I60:I87,A60:A87,"P")</f>
        <v>0</v>
      </c>
      <c r="J59" s="36"/>
    </row>
    <row r="60">
      <c r="A60" s="37" t="s">
        <v>240</v>
      </c>
      <c r="B60" s="37">
        <v>13</v>
      </c>
      <c r="C60" s="38" t="s">
        <v>3117</v>
      </c>
      <c r="D60" s="37" t="s">
        <v>245</v>
      </c>
      <c r="E60" s="39" t="s">
        <v>3118</v>
      </c>
      <c r="F60" s="40" t="s">
        <v>339</v>
      </c>
      <c r="G60" s="41">
        <v>41</v>
      </c>
      <c r="H60" s="42">
        <v>0</v>
      </c>
      <c r="I60" s="43">
        <f>ROUND(G60*H60,P4)</f>
        <v>0</v>
      </c>
      <c r="J60" s="37"/>
      <c r="O60" s="44">
        <f>I60*0.21</f>
        <v>0</v>
      </c>
      <c r="P60">
        <v>3</v>
      </c>
    </row>
    <row r="61">
      <c r="A61" s="37" t="s">
        <v>244</v>
      </c>
      <c r="B61" s="45"/>
      <c r="C61" s="46"/>
      <c r="D61" s="46"/>
      <c r="E61" s="47" t="s">
        <v>245</v>
      </c>
      <c r="F61" s="46"/>
      <c r="G61" s="46"/>
      <c r="H61" s="46"/>
      <c r="I61" s="46"/>
      <c r="J61" s="48"/>
    </row>
    <row r="62" ht="30">
      <c r="A62" s="37" t="s">
        <v>246</v>
      </c>
      <c r="B62" s="45"/>
      <c r="C62" s="46"/>
      <c r="D62" s="46"/>
      <c r="E62" s="49" t="s">
        <v>3667</v>
      </c>
      <c r="F62" s="46"/>
      <c r="G62" s="46"/>
      <c r="H62" s="46"/>
      <c r="I62" s="46"/>
      <c r="J62" s="48"/>
    </row>
    <row r="63" ht="409.5">
      <c r="A63" s="37" t="s">
        <v>248</v>
      </c>
      <c r="B63" s="45"/>
      <c r="C63" s="46"/>
      <c r="D63" s="46"/>
      <c r="E63" s="39" t="s">
        <v>3120</v>
      </c>
      <c r="F63" s="46"/>
      <c r="G63" s="46"/>
      <c r="H63" s="46"/>
      <c r="I63" s="46"/>
      <c r="J63" s="48"/>
    </row>
    <row r="64">
      <c r="A64" s="37" t="s">
        <v>240</v>
      </c>
      <c r="B64" s="37">
        <v>14</v>
      </c>
      <c r="C64" s="38" t="s">
        <v>3121</v>
      </c>
      <c r="D64" s="37" t="s">
        <v>245</v>
      </c>
      <c r="E64" s="39" t="s">
        <v>3122</v>
      </c>
      <c r="F64" s="40" t="s">
        <v>939</v>
      </c>
      <c r="G64" s="41">
        <v>2.2919999999999998</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3668</v>
      </c>
      <c r="F66" s="46"/>
      <c r="G66" s="46"/>
      <c r="H66" s="46"/>
      <c r="I66" s="46"/>
      <c r="J66" s="48"/>
    </row>
    <row r="67" ht="360">
      <c r="A67" s="37" t="s">
        <v>248</v>
      </c>
      <c r="B67" s="45"/>
      <c r="C67" s="46"/>
      <c r="D67" s="46"/>
      <c r="E67" s="39" t="s">
        <v>3124</v>
      </c>
      <c r="F67" s="46"/>
      <c r="G67" s="46"/>
      <c r="H67" s="46"/>
      <c r="I67" s="46"/>
      <c r="J67" s="48"/>
    </row>
    <row r="68">
      <c r="A68" s="37" t="s">
        <v>240</v>
      </c>
      <c r="B68" s="37">
        <v>15</v>
      </c>
      <c r="C68" s="38" t="s">
        <v>3669</v>
      </c>
      <c r="D68" s="37" t="s">
        <v>245</v>
      </c>
      <c r="E68" s="39" t="s">
        <v>3670</v>
      </c>
      <c r="F68" s="40" t="s">
        <v>1326</v>
      </c>
      <c r="G68" s="41">
        <v>64.799999999999997</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3671</v>
      </c>
      <c r="F70" s="46"/>
      <c r="G70" s="46"/>
      <c r="H70" s="46"/>
      <c r="I70" s="46"/>
      <c r="J70" s="48"/>
    </row>
    <row r="71" ht="255">
      <c r="A71" s="37" t="s">
        <v>248</v>
      </c>
      <c r="B71" s="45"/>
      <c r="C71" s="46"/>
      <c r="D71" s="46"/>
      <c r="E71" s="39" t="s">
        <v>2819</v>
      </c>
      <c r="F71" s="46"/>
      <c r="G71" s="46"/>
      <c r="H71" s="46"/>
      <c r="I71" s="46"/>
      <c r="J71" s="48"/>
    </row>
    <row r="72">
      <c r="A72" s="37" t="s">
        <v>240</v>
      </c>
      <c r="B72" s="37">
        <v>16</v>
      </c>
      <c r="C72" s="38" t="s">
        <v>3672</v>
      </c>
      <c r="D72" s="37" t="s">
        <v>245</v>
      </c>
      <c r="E72" s="39" t="s">
        <v>3673</v>
      </c>
      <c r="F72" s="40" t="s">
        <v>1326</v>
      </c>
      <c r="G72" s="41">
        <v>7.2000000000000002</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3674</v>
      </c>
      <c r="F74" s="46"/>
      <c r="G74" s="46"/>
      <c r="H74" s="46"/>
      <c r="I74" s="46"/>
      <c r="J74" s="48"/>
    </row>
    <row r="75" ht="255">
      <c r="A75" s="37" t="s">
        <v>248</v>
      </c>
      <c r="B75" s="45"/>
      <c r="C75" s="46"/>
      <c r="D75" s="46"/>
      <c r="E75" s="39" t="s">
        <v>2819</v>
      </c>
      <c r="F75" s="46"/>
      <c r="G75" s="46"/>
      <c r="H75" s="46"/>
      <c r="I75" s="46"/>
      <c r="J75" s="48"/>
    </row>
    <row r="76">
      <c r="A76" s="37" t="s">
        <v>240</v>
      </c>
      <c r="B76" s="37">
        <v>17</v>
      </c>
      <c r="C76" s="38" t="s">
        <v>3138</v>
      </c>
      <c r="D76" s="37" t="s">
        <v>245</v>
      </c>
      <c r="E76" s="39" t="s">
        <v>3139</v>
      </c>
      <c r="F76" s="40" t="s">
        <v>339</v>
      </c>
      <c r="G76" s="41">
        <v>32.649999999999999</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3675</v>
      </c>
      <c r="F78" s="46"/>
      <c r="G78" s="46"/>
      <c r="H78" s="46"/>
      <c r="I78" s="46"/>
      <c r="J78" s="48"/>
    </row>
    <row r="79" ht="409.5">
      <c r="A79" s="37" t="s">
        <v>248</v>
      </c>
      <c r="B79" s="45"/>
      <c r="C79" s="46"/>
      <c r="D79" s="46"/>
      <c r="E79" s="39" t="s">
        <v>1835</v>
      </c>
      <c r="F79" s="46"/>
      <c r="G79" s="46"/>
      <c r="H79" s="46"/>
      <c r="I79" s="46"/>
      <c r="J79" s="48"/>
    </row>
    <row r="80">
      <c r="A80" s="37" t="s">
        <v>240</v>
      </c>
      <c r="B80" s="37">
        <v>18</v>
      </c>
      <c r="C80" s="38" t="s">
        <v>2077</v>
      </c>
      <c r="D80" s="37" t="s">
        <v>245</v>
      </c>
      <c r="E80" s="39" t="s">
        <v>2078</v>
      </c>
      <c r="F80" s="40" t="s">
        <v>939</v>
      </c>
      <c r="G80" s="41">
        <v>4</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3676</v>
      </c>
      <c r="F82" s="46"/>
      <c r="G82" s="46"/>
      <c r="H82" s="46"/>
      <c r="I82" s="46"/>
      <c r="J82" s="48"/>
    </row>
    <row r="83" ht="375">
      <c r="A83" s="37" t="s">
        <v>248</v>
      </c>
      <c r="B83" s="45"/>
      <c r="C83" s="46"/>
      <c r="D83" s="46"/>
      <c r="E83" s="39" t="s">
        <v>2080</v>
      </c>
      <c r="F83" s="46"/>
      <c r="G83" s="46"/>
      <c r="H83" s="46"/>
      <c r="I83" s="46"/>
      <c r="J83" s="48"/>
    </row>
    <row r="84" ht="30">
      <c r="A84" s="37" t="s">
        <v>240</v>
      </c>
      <c r="B84" s="37">
        <v>19</v>
      </c>
      <c r="C84" s="38" t="s">
        <v>2085</v>
      </c>
      <c r="D84" s="37" t="s">
        <v>245</v>
      </c>
      <c r="E84" s="39" t="s">
        <v>2086</v>
      </c>
      <c r="F84" s="40" t="s">
        <v>243</v>
      </c>
      <c r="G84" s="41">
        <v>28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3677</v>
      </c>
      <c r="F86" s="46"/>
      <c r="G86" s="46"/>
      <c r="H86" s="46"/>
      <c r="I86" s="46"/>
      <c r="J86" s="48"/>
    </row>
    <row r="87" ht="120">
      <c r="A87" s="37" t="s">
        <v>248</v>
      </c>
      <c r="B87" s="45"/>
      <c r="C87" s="46"/>
      <c r="D87" s="46"/>
      <c r="E87" s="39" t="s">
        <v>2088</v>
      </c>
      <c r="F87" s="46"/>
      <c r="G87" s="46"/>
      <c r="H87" s="46"/>
      <c r="I87" s="46"/>
      <c r="J87" s="48"/>
    </row>
    <row r="88">
      <c r="A88" s="31" t="s">
        <v>237</v>
      </c>
      <c r="B88" s="32"/>
      <c r="C88" s="33" t="s">
        <v>402</v>
      </c>
      <c r="D88" s="34"/>
      <c r="E88" s="31" t="s">
        <v>2645</v>
      </c>
      <c r="F88" s="34"/>
      <c r="G88" s="34"/>
      <c r="H88" s="34"/>
      <c r="I88" s="35">
        <f>SUMIFS(I89:I116,A89:A116,"P")</f>
        <v>0</v>
      </c>
      <c r="J88" s="36"/>
    </row>
    <row r="89">
      <c r="A89" s="37" t="s">
        <v>240</v>
      </c>
      <c r="B89" s="37">
        <v>20</v>
      </c>
      <c r="C89" s="38" t="s">
        <v>2830</v>
      </c>
      <c r="D89" s="37" t="s">
        <v>245</v>
      </c>
      <c r="E89" s="39" t="s">
        <v>2831</v>
      </c>
      <c r="F89" s="40" t="s">
        <v>339</v>
      </c>
      <c r="G89" s="41">
        <v>6.6699999999999999</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3678</v>
      </c>
      <c r="F91" s="46"/>
      <c r="G91" s="46"/>
      <c r="H91" s="46"/>
      <c r="I91" s="46"/>
      <c r="J91" s="48"/>
    </row>
    <row r="92" ht="409.5">
      <c r="A92" s="37" t="s">
        <v>248</v>
      </c>
      <c r="B92" s="45"/>
      <c r="C92" s="46"/>
      <c r="D92" s="46"/>
      <c r="E92" s="39" t="s">
        <v>1835</v>
      </c>
      <c r="F92" s="46"/>
      <c r="G92" s="46"/>
      <c r="H92" s="46"/>
      <c r="I92" s="46"/>
      <c r="J92" s="48"/>
    </row>
    <row r="93">
      <c r="A93" s="37" t="s">
        <v>240</v>
      </c>
      <c r="B93" s="37">
        <v>21</v>
      </c>
      <c r="C93" s="38" t="s">
        <v>2833</v>
      </c>
      <c r="D93" s="37" t="s">
        <v>245</v>
      </c>
      <c r="E93" s="39" t="s">
        <v>2834</v>
      </c>
      <c r="F93" s="40" t="s">
        <v>939</v>
      </c>
      <c r="G93" s="41">
        <v>0.498</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3679</v>
      </c>
      <c r="F95" s="46"/>
      <c r="G95" s="46"/>
      <c r="H95" s="46"/>
      <c r="I95" s="46"/>
      <c r="J95" s="48"/>
    </row>
    <row r="96" ht="375">
      <c r="A96" s="37" t="s">
        <v>248</v>
      </c>
      <c r="B96" s="45"/>
      <c r="C96" s="46"/>
      <c r="D96" s="46"/>
      <c r="E96" s="39" t="s">
        <v>2836</v>
      </c>
      <c r="F96" s="46"/>
      <c r="G96" s="46"/>
      <c r="H96" s="46"/>
      <c r="I96" s="46"/>
      <c r="J96" s="48"/>
    </row>
    <row r="97" ht="30">
      <c r="A97" s="37" t="s">
        <v>240</v>
      </c>
      <c r="B97" s="37">
        <v>22</v>
      </c>
      <c r="C97" s="38" t="s">
        <v>3680</v>
      </c>
      <c r="D97" s="37" t="s">
        <v>245</v>
      </c>
      <c r="E97" s="39" t="s">
        <v>3681</v>
      </c>
      <c r="F97" s="40" t="s">
        <v>339</v>
      </c>
      <c r="G97" s="41">
        <v>36.090000000000003</v>
      </c>
      <c r="H97" s="42">
        <v>0</v>
      </c>
      <c r="I97" s="43">
        <f>ROUND(G97*H97,P4)</f>
        <v>0</v>
      </c>
      <c r="J97" s="37"/>
      <c r="O97" s="44">
        <f>I97*0.21</f>
        <v>0</v>
      </c>
      <c r="P97">
        <v>3</v>
      </c>
    </row>
    <row r="98">
      <c r="A98" s="37" t="s">
        <v>244</v>
      </c>
      <c r="B98" s="45"/>
      <c r="C98" s="46"/>
      <c r="D98" s="46"/>
      <c r="E98" s="47" t="s">
        <v>245</v>
      </c>
      <c r="F98" s="46"/>
      <c r="G98" s="46"/>
      <c r="H98" s="46"/>
      <c r="I98" s="46"/>
      <c r="J98" s="48"/>
    </row>
    <row r="99" ht="75">
      <c r="A99" s="37" t="s">
        <v>246</v>
      </c>
      <c r="B99" s="45"/>
      <c r="C99" s="46"/>
      <c r="D99" s="46"/>
      <c r="E99" s="49" t="s">
        <v>3682</v>
      </c>
      <c r="F99" s="46"/>
      <c r="G99" s="46"/>
      <c r="H99" s="46"/>
      <c r="I99" s="46"/>
      <c r="J99" s="48"/>
    </row>
    <row r="100" ht="409.5">
      <c r="A100" s="37" t="s">
        <v>248</v>
      </c>
      <c r="B100" s="45"/>
      <c r="C100" s="46"/>
      <c r="D100" s="46"/>
      <c r="E100" s="39" t="s">
        <v>1835</v>
      </c>
      <c r="F100" s="46"/>
      <c r="G100" s="46"/>
      <c r="H100" s="46"/>
      <c r="I100" s="46"/>
      <c r="J100" s="48"/>
    </row>
    <row r="101">
      <c r="A101" s="37" t="s">
        <v>240</v>
      </c>
      <c r="B101" s="37">
        <v>23</v>
      </c>
      <c r="C101" s="38" t="s">
        <v>3683</v>
      </c>
      <c r="D101" s="37" t="s">
        <v>245</v>
      </c>
      <c r="E101" s="39" t="s">
        <v>3684</v>
      </c>
      <c r="F101" s="40" t="s">
        <v>939</v>
      </c>
      <c r="G101" s="41">
        <v>2.3999999999999999</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3685</v>
      </c>
      <c r="F103" s="46"/>
      <c r="G103" s="46"/>
      <c r="H103" s="46"/>
      <c r="I103" s="46"/>
      <c r="J103" s="48"/>
    </row>
    <row r="104" ht="375">
      <c r="A104" s="37" t="s">
        <v>248</v>
      </c>
      <c r="B104" s="45"/>
      <c r="C104" s="46"/>
      <c r="D104" s="46"/>
      <c r="E104" s="39" t="s">
        <v>2836</v>
      </c>
      <c r="F104" s="46"/>
      <c r="G104" s="46"/>
      <c r="H104" s="46"/>
      <c r="I104" s="46"/>
      <c r="J104" s="48"/>
    </row>
    <row r="105">
      <c r="A105" s="37" t="s">
        <v>240</v>
      </c>
      <c r="B105" s="37">
        <v>24</v>
      </c>
      <c r="C105" s="38" t="s">
        <v>2843</v>
      </c>
      <c r="D105" s="37" t="s">
        <v>245</v>
      </c>
      <c r="E105" s="39" t="s">
        <v>2844</v>
      </c>
      <c r="F105" s="40" t="s">
        <v>2845</v>
      </c>
      <c r="G105" s="41">
        <v>402.56999999999999</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3686</v>
      </c>
      <c r="F107" s="46"/>
      <c r="G107" s="46"/>
      <c r="H107" s="46"/>
      <c r="I107" s="46"/>
      <c r="J107" s="48"/>
    </row>
    <row r="108" ht="409.5">
      <c r="A108" s="37" t="s">
        <v>248</v>
      </c>
      <c r="B108" s="45"/>
      <c r="C108" s="46"/>
      <c r="D108" s="46"/>
      <c r="E108" s="39" t="s">
        <v>2847</v>
      </c>
      <c r="F108" s="46"/>
      <c r="G108" s="46"/>
      <c r="H108" s="46"/>
      <c r="I108" s="46"/>
      <c r="J108" s="48"/>
    </row>
    <row r="109">
      <c r="A109" s="37" t="s">
        <v>240</v>
      </c>
      <c r="B109" s="37">
        <v>25</v>
      </c>
      <c r="C109" s="38" t="s">
        <v>3023</v>
      </c>
      <c r="D109" s="37" t="s">
        <v>245</v>
      </c>
      <c r="E109" s="39" t="s">
        <v>3024</v>
      </c>
      <c r="F109" s="40" t="s">
        <v>339</v>
      </c>
      <c r="G109" s="41">
        <v>10.859999999999999</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3687</v>
      </c>
      <c r="F111" s="46"/>
      <c r="G111" s="46"/>
      <c r="H111" s="46"/>
      <c r="I111" s="46"/>
      <c r="J111" s="48"/>
    </row>
    <row r="112" ht="409.5">
      <c r="A112" s="37" t="s">
        <v>248</v>
      </c>
      <c r="B112" s="45"/>
      <c r="C112" s="46"/>
      <c r="D112" s="46"/>
      <c r="E112" s="39" t="s">
        <v>1835</v>
      </c>
      <c r="F112" s="46"/>
      <c r="G112" s="46"/>
      <c r="H112" s="46"/>
      <c r="I112" s="46"/>
      <c r="J112" s="48"/>
    </row>
    <row r="113">
      <c r="A113" s="37" t="s">
        <v>240</v>
      </c>
      <c r="B113" s="37">
        <v>26</v>
      </c>
      <c r="C113" s="38" t="s">
        <v>3026</v>
      </c>
      <c r="D113" s="37" t="s">
        <v>245</v>
      </c>
      <c r="E113" s="39" t="s">
        <v>3027</v>
      </c>
      <c r="F113" s="40" t="s">
        <v>939</v>
      </c>
      <c r="G113" s="41">
        <v>1.6000000000000001</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3688</v>
      </c>
      <c r="F115" s="46"/>
      <c r="G115" s="46"/>
      <c r="H115" s="46"/>
      <c r="I115" s="46"/>
      <c r="J115" s="48"/>
    </row>
    <row r="116" ht="375">
      <c r="A116" s="37" t="s">
        <v>248</v>
      </c>
      <c r="B116" s="45"/>
      <c r="C116" s="46"/>
      <c r="D116" s="46"/>
      <c r="E116" s="39" t="s">
        <v>2836</v>
      </c>
      <c r="F116" s="46"/>
      <c r="G116" s="46"/>
      <c r="H116" s="46"/>
      <c r="I116" s="46"/>
      <c r="J116" s="48"/>
    </row>
    <row r="117">
      <c r="A117" s="31" t="s">
        <v>237</v>
      </c>
      <c r="B117" s="32"/>
      <c r="C117" s="33" t="s">
        <v>926</v>
      </c>
      <c r="D117" s="34"/>
      <c r="E117" s="31" t="s">
        <v>2120</v>
      </c>
      <c r="F117" s="34"/>
      <c r="G117" s="34"/>
      <c r="H117" s="34"/>
      <c r="I117" s="35">
        <f>SUMIFS(I118:I137,A118:A137,"P")</f>
        <v>0</v>
      </c>
      <c r="J117" s="36"/>
    </row>
    <row r="118">
      <c r="A118" s="37" t="s">
        <v>240</v>
      </c>
      <c r="B118" s="37">
        <v>27</v>
      </c>
      <c r="C118" s="38" t="s">
        <v>2449</v>
      </c>
      <c r="D118" s="37" t="s">
        <v>245</v>
      </c>
      <c r="E118" s="39" t="s">
        <v>2450</v>
      </c>
      <c r="F118" s="40" t="s">
        <v>339</v>
      </c>
      <c r="G118" s="41">
        <v>6.96</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30">
      <c r="A120" s="37" t="s">
        <v>246</v>
      </c>
      <c r="B120" s="45"/>
      <c r="C120" s="46"/>
      <c r="D120" s="46"/>
      <c r="E120" s="49" t="s">
        <v>3689</v>
      </c>
      <c r="F120" s="46"/>
      <c r="G120" s="46"/>
      <c r="H120" s="46"/>
      <c r="I120" s="46"/>
      <c r="J120" s="48"/>
    </row>
    <row r="121" ht="409.5">
      <c r="A121" s="37" t="s">
        <v>248</v>
      </c>
      <c r="B121" s="45"/>
      <c r="C121" s="46"/>
      <c r="D121" s="46"/>
      <c r="E121" s="39" t="s">
        <v>2076</v>
      </c>
      <c r="F121" s="46"/>
      <c r="G121" s="46"/>
      <c r="H121" s="46"/>
      <c r="I121" s="46"/>
      <c r="J121" s="48"/>
    </row>
    <row r="122">
      <c r="A122" s="37" t="s">
        <v>240</v>
      </c>
      <c r="B122" s="37">
        <v>28</v>
      </c>
      <c r="C122" s="38" t="s">
        <v>2852</v>
      </c>
      <c r="D122" s="37" t="s">
        <v>245</v>
      </c>
      <c r="E122" s="39" t="s">
        <v>2853</v>
      </c>
      <c r="F122" s="40" t="s">
        <v>339</v>
      </c>
      <c r="G122" s="41">
        <v>5.2649999999999997</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60">
      <c r="A124" s="37" t="s">
        <v>246</v>
      </c>
      <c r="B124" s="45"/>
      <c r="C124" s="46"/>
      <c r="D124" s="46"/>
      <c r="E124" s="49" t="s">
        <v>3690</v>
      </c>
      <c r="F124" s="46"/>
      <c r="G124" s="46"/>
      <c r="H124" s="46"/>
      <c r="I124" s="46"/>
      <c r="J124" s="48"/>
    </row>
    <row r="125" ht="409.5">
      <c r="A125" s="37" t="s">
        <v>248</v>
      </c>
      <c r="B125" s="45"/>
      <c r="C125" s="46"/>
      <c r="D125" s="46"/>
      <c r="E125" s="39" t="s">
        <v>1835</v>
      </c>
      <c r="F125" s="46"/>
      <c r="G125" s="46"/>
      <c r="H125" s="46"/>
      <c r="I125" s="46"/>
      <c r="J125" s="48"/>
    </row>
    <row r="126">
      <c r="A126" s="37" t="s">
        <v>240</v>
      </c>
      <c r="B126" s="37">
        <v>29</v>
      </c>
      <c r="C126" s="38" t="s">
        <v>2855</v>
      </c>
      <c r="D126" s="37" t="s">
        <v>245</v>
      </c>
      <c r="E126" s="39" t="s">
        <v>2856</v>
      </c>
      <c r="F126" s="40" t="s">
        <v>939</v>
      </c>
      <c r="G126" s="41">
        <v>0.17999999999999999</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30">
      <c r="A128" s="37" t="s">
        <v>246</v>
      </c>
      <c r="B128" s="45"/>
      <c r="C128" s="46"/>
      <c r="D128" s="46"/>
      <c r="E128" s="49" t="s">
        <v>3634</v>
      </c>
      <c r="F128" s="46"/>
      <c r="G128" s="46"/>
      <c r="H128" s="46"/>
      <c r="I128" s="46"/>
      <c r="J128" s="48"/>
    </row>
    <row r="129" ht="375">
      <c r="A129" s="37" t="s">
        <v>248</v>
      </c>
      <c r="B129" s="45"/>
      <c r="C129" s="46"/>
      <c r="D129" s="46"/>
      <c r="E129" s="39" t="s">
        <v>2836</v>
      </c>
      <c r="F129" s="46"/>
      <c r="G129" s="46"/>
      <c r="H129" s="46"/>
      <c r="I129" s="46"/>
      <c r="J129" s="48"/>
    </row>
    <row r="130">
      <c r="A130" s="37" t="s">
        <v>240</v>
      </c>
      <c r="B130" s="37">
        <v>30</v>
      </c>
      <c r="C130" s="38" t="s">
        <v>2124</v>
      </c>
      <c r="D130" s="37" t="s">
        <v>245</v>
      </c>
      <c r="E130" s="39" t="s">
        <v>2125</v>
      </c>
      <c r="F130" s="40" t="s">
        <v>339</v>
      </c>
      <c r="G130" s="41">
        <v>10.529999999999999</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60">
      <c r="A132" s="37" t="s">
        <v>246</v>
      </c>
      <c r="B132" s="45"/>
      <c r="C132" s="46"/>
      <c r="D132" s="46"/>
      <c r="E132" s="49" t="s">
        <v>3691</v>
      </c>
      <c r="F132" s="46"/>
      <c r="G132" s="46"/>
      <c r="H132" s="46"/>
      <c r="I132" s="46"/>
      <c r="J132" s="48"/>
    </row>
    <row r="133" ht="150">
      <c r="A133" s="37" t="s">
        <v>248</v>
      </c>
      <c r="B133" s="45"/>
      <c r="C133" s="46"/>
      <c r="D133" s="46"/>
      <c r="E133" s="39" t="s">
        <v>2127</v>
      </c>
      <c r="F133" s="46"/>
      <c r="G133" s="46"/>
      <c r="H133" s="46"/>
      <c r="I133" s="46"/>
      <c r="J133" s="48"/>
    </row>
    <row r="134">
      <c r="A134" s="37" t="s">
        <v>240</v>
      </c>
      <c r="B134" s="37">
        <v>31</v>
      </c>
      <c r="C134" s="38" t="s">
        <v>3478</v>
      </c>
      <c r="D134" s="37" t="s">
        <v>245</v>
      </c>
      <c r="E134" s="39" t="s">
        <v>3479</v>
      </c>
      <c r="F134" s="40" t="s">
        <v>339</v>
      </c>
      <c r="G134" s="41">
        <v>5.3250000000000002</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75">
      <c r="A136" s="37" t="s">
        <v>246</v>
      </c>
      <c r="B136" s="45"/>
      <c r="C136" s="46"/>
      <c r="D136" s="46"/>
      <c r="E136" s="49" t="s">
        <v>3692</v>
      </c>
      <c r="F136" s="46"/>
      <c r="G136" s="46"/>
      <c r="H136" s="46"/>
      <c r="I136" s="46"/>
      <c r="J136" s="48"/>
    </row>
    <row r="137" ht="165">
      <c r="A137" s="37" t="s">
        <v>248</v>
      </c>
      <c r="B137" s="45"/>
      <c r="C137" s="46"/>
      <c r="D137" s="46"/>
      <c r="E137" s="39" t="s">
        <v>3481</v>
      </c>
      <c r="F137" s="46"/>
      <c r="G137" s="46"/>
      <c r="H137" s="46"/>
      <c r="I137" s="46"/>
      <c r="J137" s="48"/>
    </row>
    <row r="138">
      <c r="A138" s="31" t="s">
        <v>237</v>
      </c>
      <c r="B138" s="32"/>
      <c r="C138" s="33" t="s">
        <v>1203</v>
      </c>
      <c r="D138" s="34"/>
      <c r="E138" s="31" t="s">
        <v>2866</v>
      </c>
      <c r="F138" s="34"/>
      <c r="G138" s="34"/>
      <c r="H138" s="34"/>
      <c r="I138" s="35">
        <f>SUMIFS(I139:I162,A139:A162,"P")</f>
        <v>0</v>
      </c>
      <c r="J138" s="36"/>
    </row>
    <row r="139" ht="30">
      <c r="A139" s="37" t="s">
        <v>240</v>
      </c>
      <c r="B139" s="37">
        <v>32</v>
      </c>
      <c r="C139" s="38" t="s">
        <v>3637</v>
      </c>
      <c r="D139" s="37" t="s">
        <v>245</v>
      </c>
      <c r="E139" s="39" t="s">
        <v>3638</v>
      </c>
      <c r="F139" s="40" t="s">
        <v>415</v>
      </c>
      <c r="G139" s="41">
        <v>14.523</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60">
      <c r="A141" s="37" t="s">
        <v>246</v>
      </c>
      <c r="B141" s="45"/>
      <c r="C141" s="46"/>
      <c r="D141" s="46"/>
      <c r="E141" s="49" t="s">
        <v>3693</v>
      </c>
      <c r="F141" s="46"/>
      <c r="G141" s="46"/>
      <c r="H141" s="46"/>
      <c r="I141" s="46"/>
      <c r="J141" s="48"/>
    </row>
    <row r="142" ht="120">
      <c r="A142" s="37" t="s">
        <v>248</v>
      </c>
      <c r="B142" s="45"/>
      <c r="C142" s="46"/>
      <c r="D142" s="46"/>
      <c r="E142" s="39" t="s">
        <v>2870</v>
      </c>
      <c r="F142" s="46"/>
      <c r="G142" s="46"/>
      <c r="H142" s="46"/>
      <c r="I142" s="46"/>
      <c r="J142" s="48"/>
    </row>
    <row r="143">
      <c r="A143" s="37" t="s">
        <v>240</v>
      </c>
      <c r="B143" s="37">
        <v>33</v>
      </c>
      <c r="C143" s="38" t="s">
        <v>2883</v>
      </c>
      <c r="D143" s="37" t="s">
        <v>245</v>
      </c>
      <c r="E143" s="39" t="s">
        <v>2884</v>
      </c>
      <c r="F143" s="40" t="s">
        <v>415</v>
      </c>
      <c r="G143" s="41">
        <v>14.523</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60">
      <c r="A145" s="37" t="s">
        <v>246</v>
      </c>
      <c r="B145" s="45"/>
      <c r="C145" s="46"/>
      <c r="D145" s="46"/>
      <c r="E145" s="49" t="s">
        <v>3693</v>
      </c>
      <c r="F145" s="46"/>
      <c r="G145" s="46"/>
      <c r="H145" s="46"/>
      <c r="I145" s="46"/>
      <c r="J145" s="48"/>
    </row>
    <row r="146" ht="120">
      <c r="A146" s="37" t="s">
        <v>248</v>
      </c>
      <c r="B146" s="45"/>
      <c r="C146" s="46"/>
      <c r="D146" s="46"/>
      <c r="E146" s="39" t="s">
        <v>2870</v>
      </c>
      <c r="F146" s="46"/>
      <c r="G146" s="46"/>
      <c r="H146" s="46"/>
      <c r="I146" s="46"/>
      <c r="J146" s="48"/>
    </row>
    <row r="147">
      <c r="A147" s="37" t="s">
        <v>240</v>
      </c>
      <c r="B147" s="37">
        <v>34</v>
      </c>
      <c r="C147" s="38" t="s">
        <v>2886</v>
      </c>
      <c r="D147" s="37" t="s">
        <v>245</v>
      </c>
      <c r="E147" s="39" t="s">
        <v>2887</v>
      </c>
      <c r="F147" s="40" t="s">
        <v>415</v>
      </c>
      <c r="G147" s="41">
        <v>14.523</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60">
      <c r="A149" s="37" t="s">
        <v>246</v>
      </c>
      <c r="B149" s="45"/>
      <c r="C149" s="46"/>
      <c r="D149" s="46"/>
      <c r="E149" s="49" t="s">
        <v>3693</v>
      </c>
      <c r="F149" s="46"/>
      <c r="G149" s="46"/>
      <c r="H149" s="46"/>
      <c r="I149" s="46"/>
      <c r="J149" s="48"/>
    </row>
    <row r="150" ht="120">
      <c r="A150" s="37" t="s">
        <v>248</v>
      </c>
      <c r="B150" s="45"/>
      <c r="C150" s="46"/>
      <c r="D150" s="46"/>
      <c r="E150" s="39" t="s">
        <v>2870</v>
      </c>
      <c r="F150" s="46"/>
      <c r="G150" s="46"/>
      <c r="H150" s="46"/>
      <c r="I150" s="46"/>
      <c r="J150" s="48"/>
    </row>
    <row r="151">
      <c r="A151" s="37" t="s">
        <v>240</v>
      </c>
      <c r="B151" s="37">
        <v>35</v>
      </c>
      <c r="C151" s="38" t="s">
        <v>3490</v>
      </c>
      <c r="D151" s="37" t="s">
        <v>245</v>
      </c>
      <c r="E151" s="39" t="s">
        <v>3491</v>
      </c>
      <c r="F151" s="40" t="s">
        <v>1326</v>
      </c>
      <c r="G151" s="41">
        <v>10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30">
      <c r="A153" s="37" t="s">
        <v>246</v>
      </c>
      <c r="B153" s="45"/>
      <c r="C153" s="46"/>
      <c r="D153" s="46"/>
      <c r="E153" s="49" t="s">
        <v>3694</v>
      </c>
      <c r="F153" s="46"/>
      <c r="G153" s="46"/>
      <c r="H153" s="46"/>
      <c r="I153" s="46"/>
      <c r="J153" s="48"/>
    </row>
    <row r="154" ht="120">
      <c r="A154" s="37" t="s">
        <v>248</v>
      </c>
      <c r="B154" s="45"/>
      <c r="C154" s="46"/>
      <c r="D154" s="46"/>
      <c r="E154" s="39" t="s">
        <v>2897</v>
      </c>
      <c r="F154" s="46"/>
      <c r="G154" s="46"/>
      <c r="H154" s="46"/>
      <c r="I154" s="46"/>
      <c r="J154" s="48"/>
    </row>
    <row r="155">
      <c r="A155" s="37" t="s">
        <v>240</v>
      </c>
      <c r="B155" s="37">
        <v>36</v>
      </c>
      <c r="C155" s="38" t="s">
        <v>3248</v>
      </c>
      <c r="D155" s="37" t="s">
        <v>245</v>
      </c>
      <c r="E155" s="39" t="s">
        <v>3249</v>
      </c>
      <c r="F155" s="40" t="s">
        <v>415</v>
      </c>
      <c r="G155" s="41">
        <v>105.422</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75">
      <c r="A157" s="37" t="s">
        <v>246</v>
      </c>
      <c r="B157" s="45"/>
      <c r="C157" s="46"/>
      <c r="D157" s="46"/>
      <c r="E157" s="49" t="s">
        <v>3695</v>
      </c>
      <c r="F157" s="46"/>
      <c r="G157" s="46"/>
      <c r="H157" s="46"/>
      <c r="I157" s="46"/>
      <c r="J157" s="48"/>
    </row>
    <row r="158" ht="135">
      <c r="A158" s="37" t="s">
        <v>248</v>
      </c>
      <c r="B158" s="45"/>
      <c r="C158" s="46"/>
      <c r="D158" s="46"/>
      <c r="E158" s="39" t="s">
        <v>2901</v>
      </c>
      <c r="F158" s="46"/>
      <c r="G158" s="46"/>
      <c r="H158" s="46"/>
      <c r="I158" s="46"/>
      <c r="J158" s="48"/>
    </row>
    <row r="159">
      <c r="A159" s="37" t="s">
        <v>240</v>
      </c>
      <c r="B159" s="37">
        <v>37</v>
      </c>
      <c r="C159" s="38" t="s">
        <v>3493</v>
      </c>
      <c r="D159" s="37" t="s">
        <v>245</v>
      </c>
      <c r="E159" s="39" t="s">
        <v>3494</v>
      </c>
      <c r="F159" s="40" t="s">
        <v>415</v>
      </c>
      <c r="G159" s="41">
        <v>92.519999999999996</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30">
      <c r="A161" s="37" t="s">
        <v>246</v>
      </c>
      <c r="B161" s="45"/>
      <c r="C161" s="46"/>
      <c r="D161" s="46"/>
      <c r="E161" s="49" t="s">
        <v>3696</v>
      </c>
      <c r="F161" s="46"/>
      <c r="G161" s="46"/>
      <c r="H161" s="46"/>
      <c r="I161" s="46"/>
      <c r="J161" s="48"/>
    </row>
    <row r="162" ht="135">
      <c r="A162" s="37" t="s">
        <v>248</v>
      </c>
      <c r="B162" s="45"/>
      <c r="C162" s="46"/>
      <c r="D162" s="46"/>
      <c r="E162" s="39" t="s">
        <v>2901</v>
      </c>
      <c r="F162" s="46"/>
      <c r="G162" s="46"/>
      <c r="H162" s="46"/>
      <c r="I162" s="46"/>
      <c r="J162" s="48"/>
    </row>
    <row r="163">
      <c r="A163" s="31" t="s">
        <v>237</v>
      </c>
      <c r="B163" s="32"/>
      <c r="C163" s="33" t="s">
        <v>644</v>
      </c>
      <c r="D163" s="34"/>
      <c r="E163" s="31" t="s">
        <v>645</v>
      </c>
      <c r="F163" s="34"/>
      <c r="G163" s="34"/>
      <c r="H163" s="34"/>
      <c r="I163" s="35">
        <f>SUMIFS(I164:I167,A164:A167,"P")</f>
        <v>0</v>
      </c>
      <c r="J163" s="36"/>
    </row>
    <row r="164">
      <c r="A164" s="37" t="s">
        <v>240</v>
      </c>
      <c r="B164" s="37">
        <v>38</v>
      </c>
      <c r="C164" s="38" t="s">
        <v>2921</v>
      </c>
      <c r="D164" s="37" t="s">
        <v>245</v>
      </c>
      <c r="E164" s="39" t="s">
        <v>2922</v>
      </c>
      <c r="F164" s="40" t="s">
        <v>415</v>
      </c>
      <c r="G164" s="41">
        <v>145.22499999999999</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ht="45">
      <c r="A166" s="37" t="s">
        <v>246</v>
      </c>
      <c r="B166" s="45"/>
      <c r="C166" s="46"/>
      <c r="D166" s="46"/>
      <c r="E166" s="49" t="s">
        <v>3697</v>
      </c>
      <c r="F166" s="46"/>
      <c r="G166" s="46"/>
      <c r="H166" s="46"/>
      <c r="I166" s="46"/>
      <c r="J166" s="48"/>
    </row>
    <row r="167" ht="120">
      <c r="A167" s="37" t="s">
        <v>248</v>
      </c>
      <c r="B167" s="45"/>
      <c r="C167" s="46"/>
      <c r="D167" s="46"/>
      <c r="E167" s="39" t="s">
        <v>2923</v>
      </c>
      <c r="F167" s="46"/>
      <c r="G167" s="46"/>
      <c r="H167" s="46"/>
      <c r="I167" s="46"/>
      <c r="J167" s="48"/>
    </row>
    <row r="168">
      <c r="A168" s="31" t="s">
        <v>237</v>
      </c>
      <c r="B168" s="32"/>
      <c r="C168" s="33" t="s">
        <v>1213</v>
      </c>
      <c r="D168" s="34"/>
      <c r="E168" s="31" t="s">
        <v>2355</v>
      </c>
      <c r="F168" s="34"/>
      <c r="G168" s="34"/>
      <c r="H168" s="34"/>
      <c r="I168" s="35">
        <f>SUMIFS(I169:I180,A169:A180,"P")</f>
        <v>0</v>
      </c>
      <c r="J168" s="36"/>
    </row>
    <row r="169" ht="30">
      <c r="A169" s="37" t="s">
        <v>240</v>
      </c>
      <c r="B169" s="37">
        <v>39</v>
      </c>
      <c r="C169" s="38" t="s">
        <v>2734</v>
      </c>
      <c r="D169" s="37" t="s">
        <v>245</v>
      </c>
      <c r="E169" s="39" t="s">
        <v>2735</v>
      </c>
      <c r="F169" s="40" t="s">
        <v>1326</v>
      </c>
      <c r="G169" s="41">
        <v>36.25</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3646</v>
      </c>
      <c r="F171" s="46"/>
      <c r="G171" s="46"/>
      <c r="H171" s="46"/>
      <c r="I171" s="46"/>
      <c r="J171" s="48"/>
    </row>
    <row r="172" ht="90">
      <c r="A172" s="37" t="s">
        <v>248</v>
      </c>
      <c r="B172" s="45"/>
      <c r="C172" s="46"/>
      <c r="D172" s="46"/>
      <c r="E172" s="39" t="s">
        <v>2149</v>
      </c>
      <c r="F172" s="46"/>
      <c r="G172" s="46"/>
      <c r="H172" s="46"/>
      <c r="I172" s="46"/>
      <c r="J172" s="48"/>
    </row>
    <row r="173">
      <c r="A173" s="37" t="s">
        <v>240</v>
      </c>
      <c r="B173" s="37">
        <v>40</v>
      </c>
      <c r="C173" s="38" t="s">
        <v>2936</v>
      </c>
      <c r="D173" s="37" t="s">
        <v>245</v>
      </c>
      <c r="E173" s="39" t="s">
        <v>2937</v>
      </c>
      <c r="F173" s="40" t="s">
        <v>415</v>
      </c>
      <c r="G173" s="41">
        <v>378.41300000000001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20">
      <c r="A175" s="37" t="s">
        <v>246</v>
      </c>
      <c r="B175" s="45"/>
      <c r="C175" s="46"/>
      <c r="D175" s="46"/>
      <c r="E175" s="49" t="s">
        <v>3698</v>
      </c>
      <c r="F175" s="46"/>
      <c r="G175" s="46"/>
      <c r="H175" s="46"/>
      <c r="I175" s="46"/>
      <c r="J175" s="48"/>
    </row>
    <row r="176" ht="75">
      <c r="A176" s="37" t="s">
        <v>248</v>
      </c>
      <c r="B176" s="45"/>
      <c r="C176" s="46"/>
      <c r="D176" s="46"/>
      <c r="E176" s="39" t="s">
        <v>2938</v>
      </c>
      <c r="F176" s="46"/>
      <c r="G176" s="46"/>
      <c r="H176" s="46"/>
      <c r="I176" s="46"/>
      <c r="J176" s="48"/>
    </row>
    <row r="177">
      <c r="A177" s="37" t="s">
        <v>240</v>
      </c>
      <c r="B177" s="37">
        <v>41</v>
      </c>
      <c r="C177" s="38" t="s">
        <v>3699</v>
      </c>
      <c r="D177" s="37" t="s">
        <v>245</v>
      </c>
      <c r="E177" s="39" t="s">
        <v>3700</v>
      </c>
      <c r="F177" s="40" t="s">
        <v>339</v>
      </c>
      <c r="G177" s="41">
        <v>2.4300000000000002</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3701</v>
      </c>
      <c r="F179" s="46"/>
      <c r="G179" s="46"/>
      <c r="H179" s="46"/>
      <c r="I179" s="46"/>
      <c r="J179" s="48"/>
    </row>
    <row r="180" ht="165">
      <c r="A180" s="37" t="s">
        <v>248</v>
      </c>
      <c r="B180" s="50"/>
      <c r="C180" s="51"/>
      <c r="D180" s="51"/>
      <c r="E180" s="39" t="s">
        <v>3702</v>
      </c>
      <c r="F180" s="51"/>
      <c r="G180" s="51"/>
      <c r="H180" s="51"/>
      <c r="I180" s="51"/>
      <c r="J180" s="52"/>
    </row>
  </sheetData>
  <sheetProtection sheet="1" objects="1" scenarios="1" spinCount="100000" saltValue="3ssmNwU9cofhcfLJ3r0fNnj110D3CamfcLFVhvHumA7QQ+io58bubGWL8W+wGYEHldd7DFgVPfhTlp8ydKLxiA==" hashValue="F2DhSk4KNF2HoVT/F2wA/N0tWpSFJnf8mCbPKCHWAkpEzI/t+ITX5oIRwJyJ40Uut/iDWugd4LoDYCPrY5ph9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3703</v>
      </c>
      <c r="I3" s="25">
        <f>SUMIFS(I9:I188,A9:A188,"SD")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3703</v>
      </c>
      <c r="D5" s="22"/>
      <c r="E5" s="23" t="s">
        <v>110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SUMIFS(I10:I25,A10:A25,"P")</f>
        <v>0</v>
      </c>
      <c r="J9" s="36"/>
    </row>
    <row r="10">
      <c r="A10" s="37" t="s">
        <v>240</v>
      </c>
      <c r="B10" s="37">
        <v>1</v>
      </c>
      <c r="C10" s="38" t="s">
        <v>3434</v>
      </c>
      <c r="D10" s="37" t="s">
        <v>245</v>
      </c>
      <c r="E10" s="39" t="s">
        <v>3435</v>
      </c>
      <c r="F10" s="40" t="s">
        <v>415</v>
      </c>
      <c r="G10" s="41">
        <v>195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3436</v>
      </c>
      <c r="F12" s="46"/>
      <c r="G12" s="46"/>
      <c r="H12" s="46"/>
      <c r="I12" s="46"/>
      <c r="J12" s="48"/>
    </row>
    <row r="13" ht="60">
      <c r="A13" s="37" t="s">
        <v>248</v>
      </c>
      <c r="B13" s="45"/>
      <c r="C13" s="46"/>
      <c r="D13" s="46"/>
      <c r="E13" s="39" t="s">
        <v>3437</v>
      </c>
      <c r="F13" s="46"/>
      <c r="G13" s="46"/>
      <c r="H13" s="46"/>
      <c r="I13" s="46"/>
      <c r="J13" s="48"/>
    </row>
    <row r="14">
      <c r="A14" s="37" t="s">
        <v>240</v>
      </c>
      <c r="B14" s="37">
        <v>2</v>
      </c>
      <c r="C14" s="38" t="s">
        <v>3438</v>
      </c>
      <c r="D14" s="37" t="s">
        <v>245</v>
      </c>
      <c r="E14" s="39" t="s">
        <v>3439</v>
      </c>
      <c r="F14" s="40" t="s">
        <v>415</v>
      </c>
      <c r="G14" s="41">
        <v>195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3704</v>
      </c>
      <c r="F16" s="46"/>
      <c r="G16" s="46"/>
      <c r="H16" s="46"/>
      <c r="I16" s="46"/>
      <c r="J16" s="48"/>
    </row>
    <row r="17" ht="60">
      <c r="A17" s="37" t="s">
        <v>248</v>
      </c>
      <c r="B17" s="45"/>
      <c r="C17" s="46"/>
      <c r="D17" s="46"/>
      <c r="E17" s="39" t="s">
        <v>3440</v>
      </c>
      <c r="F17" s="46"/>
      <c r="G17" s="46"/>
      <c r="H17" s="46"/>
      <c r="I17" s="46"/>
      <c r="J17" s="48"/>
    </row>
    <row r="18" ht="45">
      <c r="A18" s="37" t="s">
        <v>240</v>
      </c>
      <c r="B18" s="37">
        <v>3</v>
      </c>
      <c r="C18" s="38" t="s">
        <v>936</v>
      </c>
      <c r="D18" s="37" t="s">
        <v>937</v>
      </c>
      <c r="E18" s="39" t="s">
        <v>938</v>
      </c>
      <c r="F18" s="40" t="s">
        <v>939</v>
      </c>
      <c r="G18" s="41">
        <v>63.299999999999997</v>
      </c>
      <c r="H18" s="42">
        <v>0</v>
      </c>
      <c r="I18" s="43">
        <f>ROUND(G18*H18,P4)</f>
        <v>0</v>
      </c>
      <c r="J18" s="37"/>
      <c r="O18" s="44">
        <f>I18*0.21</f>
        <v>0</v>
      </c>
      <c r="P18">
        <v>3</v>
      </c>
    </row>
    <row r="19" ht="30">
      <c r="A19" s="37" t="s">
        <v>244</v>
      </c>
      <c r="B19" s="45"/>
      <c r="C19" s="46"/>
      <c r="D19" s="46"/>
      <c r="E19" s="39" t="s">
        <v>940</v>
      </c>
      <c r="F19" s="46"/>
      <c r="G19" s="46"/>
      <c r="H19" s="46"/>
      <c r="I19" s="46"/>
      <c r="J19" s="48"/>
    </row>
    <row r="20" ht="60">
      <c r="A20" s="37" t="s">
        <v>246</v>
      </c>
      <c r="B20" s="45"/>
      <c r="C20" s="46"/>
      <c r="D20" s="46"/>
      <c r="E20" s="49" t="s">
        <v>3705</v>
      </c>
      <c r="F20" s="46"/>
      <c r="G20" s="46"/>
      <c r="H20" s="46"/>
      <c r="I20" s="46"/>
      <c r="J20" s="48"/>
    </row>
    <row r="21" ht="225">
      <c r="A21" s="37" t="s">
        <v>248</v>
      </c>
      <c r="B21" s="45"/>
      <c r="C21" s="46"/>
      <c r="D21" s="46"/>
      <c r="E21" s="39" t="s">
        <v>941</v>
      </c>
      <c r="F21" s="46"/>
      <c r="G21" s="46"/>
      <c r="H21" s="46"/>
      <c r="I21" s="46"/>
      <c r="J21" s="48"/>
    </row>
    <row r="22" ht="45">
      <c r="A22" s="37" t="s">
        <v>240</v>
      </c>
      <c r="B22" s="37">
        <v>4</v>
      </c>
      <c r="C22" s="38" t="s">
        <v>1377</v>
      </c>
      <c r="D22" s="37" t="s">
        <v>1378</v>
      </c>
      <c r="E22" s="39" t="s">
        <v>1379</v>
      </c>
      <c r="F22" s="40" t="s">
        <v>939</v>
      </c>
      <c r="G22" s="41">
        <v>11.087</v>
      </c>
      <c r="H22" s="42">
        <v>0</v>
      </c>
      <c r="I22" s="43">
        <f>ROUND(G22*H22,P4)</f>
        <v>0</v>
      </c>
      <c r="J22" s="37"/>
      <c r="O22" s="44">
        <f>I22*0.21</f>
        <v>0</v>
      </c>
      <c r="P22">
        <v>3</v>
      </c>
    </row>
    <row r="23" ht="30">
      <c r="A23" s="37" t="s">
        <v>244</v>
      </c>
      <c r="B23" s="45"/>
      <c r="C23" s="46"/>
      <c r="D23" s="46"/>
      <c r="E23" s="39" t="s">
        <v>940</v>
      </c>
      <c r="F23" s="46"/>
      <c r="G23" s="46"/>
      <c r="H23" s="46"/>
      <c r="I23" s="46"/>
      <c r="J23" s="48"/>
    </row>
    <row r="24" ht="90">
      <c r="A24" s="37" t="s">
        <v>246</v>
      </c>
      <c r="B24" s="45"/>
      <c r="C24" s="46"/>
      <c r="D24" s="46"/>
      <c r="E24" s="49" t="s">
        <v>3706</v>
      </c>
      <c r="F24" s="46"/>
      <c r="G24" s="46"/>
      <c r="H24" s="46"/>
      <c r="I24" s="46"/>
      <c r="J24" s="48"/>
    </row>
    <row r="25" ht="225">
      <c r="A25" s="37" t="s">
        <v>248</v>
      </c>
      <c r="B25" s="45"/>
      <c r="C25" s="46"/>
      <c r="D25" s="46"/>
      <c r="E25" s="39" t="s">
        <v>941</v>
      </c>
      <c r="F25" s="46"/>
      <c r="G25" s="46"/>
      <c r="H25" s="46"/>
      <c r="I25" s="46"/>
      <c r="J25" s="48"/>
    </row>
    <row r="26">
      <c r="A26" s="31" t="s">
        <v>237</v>
      </c>
      <c r="B26" s="32"/>
      <c r="C26" s="33" t="s">
        <v>238</v>
      </c>
      <c r="D26" s="34"/>
      <c r="E26" s="31" t="s">
        <v>336</v>
      </c>
      <c r="F26" s="34"/>
      <c r="G26" s="34"/>
      <c r="H26" s="34"/>
      <c r="I26" s="35">
        <f>SUMIFS(I27:I70,A27:A70,"P")</f>
        <v>0</v>
      </c>
      <c r="J26" s="36"/>
    </row>
    <row r="27">
      <c r="A27" s="37" t="s">
        <v>240</v>
      </c>
      <c r="B27" s="37">
        <v>5</v>
      </c>
      <c r="C27" s="38" t="s">
        <v>954</v>
      </c>
      <c r="D27" s="37" t="s">
        <v>245</v>
      </c>
      <c r="E27" s="39" t="s">
        <v>955</v>
      </c>
      <c r="F27" s="40" t="s">
        <v>415</v>
      </c>
      <c r="G27" s="41">
        <v>742.79999999999995</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3707</v>
      </c>
      <c r="F29" s="46"/>
      <c r="G29" s="46"/>
      <c r="H29" s="46"/>
      <c r="I29" s="46"/>
      <c r="J29" s="48"/>
    </row>
    <row r="30" ht="90">
      <c r="A30" s="37" t="s">
        <v>248</v>
      </c>
      <c r="B30" s="45"/>
      <c r="C30" s="46"/>
      <c r="D30" s="46"/>
      <c r="E30" s="39" t="s">
        <v>957</v>
      </c>
      <c r="F30" s="46"/>
      <c r="G30" s="46"/>
      <c r="H30" s="46"/>
      <c r="I30" s="46"/>
      <c r="J30" s="48"/>
    </row>
    <row r="31">
      <c r="A31" s="37" t="s">
        <v>240</v>
      </c>
      <c r="B31" s="37">
        <v>6</v>
      </c>
      <c r="C31" s="38" t="s">
        <v>3445</v>
      </c>
      <c r="D31" s="37" t="s">
        <v>245</v>
      </c>
      <c r="E31" s="39" t="s">
        <v>3446</v>
      </c>
      <c r="F31" s="40" t="s">
        <v>1326</v>
      </c>
      <c r="G31" s="41">
        <v>74</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3708</v>
      </c>
      <c r="F33" s="46"/>
      <c r="G33" s="46"/>
      <c r="H33" s="46"/>
      <c r="I33" s="46"/>
      <c r="J33" s="48"/>
    </row>
    <row r="34" ht="120">
      <c r="A34" s="37" t="s">
        <v>248</v>
      </c>
      <c r="B34" s="45"/>
      <c r="C34" s="46"/>
      <c r="D34" s="46"/>
      <c r="E34" s="39" t="s">
        <v>3448</v>
      </c>
      <c r="F34" s="46"/>
      <c r="G34" s="46"/>
      <c r="H34" s="46"/>
      <c r="I34" s="46"/>
      <c r="J34" s="48"/>
    </row>
    <row r="35">
      <c r="A35" s="37" t="s">
        <v>240</v>
      </c>
      <c r="B35" s="37">
        <v>7</v>
      </c>
      <c r="C35" s="38" t="s">
        <v>2977</v>
      </c>
      <c r="D35" s="37" t="s">
        <v>245</v>
      </c>
      <c r="E35" s="39" t="s">
        <v>2978</v>
      </c>
      <c r="F35" s="40" t="s">
        <v>339</v>
      </c>
      <c r="G35" s="41">
        <v>13.65</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3709</v>
      </c>
      <c r="F37" s="46"/>
      <c r="G37" s="46"/>
      <c r="H37" s="46"/>
      <c r="I37" s="46"/>
      <c r="J37" s="48"/>
    </row>
    <row r="38" ht="75">
      <c r="A38" s="37" t="s">
        <v>248</v>
      </c>
      <c r="B38" s="45"/>
      <c r="C38" s="46"/>
      <c r="D38" s="46"/>
      <c r="E38" s="39" t="s">
        <v>2626</v>
      </c>
      <c r="F38" s="46"/>
      <c r="G38" s="46"/>
      <c r="H38" s="46"/>
      <c r="I38" s="46"/>
      <c r="J38" s="48"/>
    </row>
    <row r="39">
      <c r="A39" s="37" t="s">
        <v>240</v>
      </c>
      <c r="B39" s="37">
        <v>8</v>
      </c>
      <c r="C39" s="38" t="s">
        <v>3287</v>
      </c>
      <c r="D39" s="37" t="s">
        <v>245</v>
      </c>
      <c r="E39" s="39" t="s">
        <v>3288</v>
      </c>
      <c r="F39" s="40" t="s">
        <v>339</v>
      </c>
      <c r="G39" s="41">
        <v>42.5</v>
      </c>
      <c r="H39" s="42">
        <v>0</v>
      </c>
      <c r="I39" s="43">
        <f>ROUND(G39*H39,P4)</f>
        <v>0</v>
      </c>
      <c r="J39" s="37"/>
      <c r="O39" s="44">
        <f>I39*0.21</f>
        <v>0</v>
      </c>
      <c r="P39">
        <v>3</v>
      </c>
    </row>
    <row r="40">
      <c r="A40" s="37" t="s">
        <v>244</v>
      </c>
      <c r="B40" s="45"/>
      <c r="C40" s="46"/>
      <c r="D40" s="46"/>
      <c r="E40" s="47" t="s">
        <v>245</v>
      </c>
      <c r="F40" s="46"/>
      <c r="G40" s="46"/>
      <c r="H40" s="46"/>
      <c r="I40" s="46"/>
      <c r="J40" s="48"/>
    </row>
    <row r="41" ht="90">
      <c r="A41" s="37" t="s">
        <v>246</v>
      </c>
      <c r="B41" s="45"/>
      <c r="C41" s="46"/>
      <c r="D41" s="46"/>
      <c r="E41" s="49" t="s">
        <v>3710</v>
      </c>
      <c r="F41" s="46"/>
      <c r="G41" s="46"/>
      <c r="H41" s="46"/>
      <c r="I41" s="46"/>
      <c r="J41" s="48"/>
    </row>
    <row r="42" ht="409.5">
      <c r="A42" s="37" t="s">
        <v>248</v>
      </c>
      <c r="B42" s="45"/>
      <c r="C42" s="46"/>
      <c r="D42" s="46"/>
      <c r="E42" s="39" t="s">
        <v>2046</v>
      </c>
      <c r="F42" s="46"/>
      <c r="G42" s="46"/>
      <c r="H42" s="46"/>
      <c r="I42" s="46"/>
      <c r="J42" s="48"/>
    </row>
    <row r="43">
      <c r="A43" s="37" t="s">
        <v>240</v>
      </c>
      <c r="B43" s="37">
        <v>9</v>
      </c>
      <c r="C43" s="38" t="s">
        <v>1321</v>
      </c>
      <c r="D43" s="37" t="s">
        <v>245</v>
      </c>
      <c r="E43" s="39" t="s">
        <v>1322</v>
      </c>
      <c r="F43" s="40" t="s">
        <v>339</v>
      </c>
      <c r="G43" s="41">
        <v>13.65</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3711</v>
      </c>
      <c r="F45" s="46"/>
      <c r="G45" s="46"/>
      <c r="H45" s="46"/>
      <c r="I45" s="46"/>
      <c r="J45" s="48"/>
    </row>
    <row r="46" ht="405">
      <c r="A46" s="37" t="s">
        <v>248</v>
      </c>
      <c r="B46" s="45"/>
      <c r="C46" s="46"/>
      <c r="D46" s="46"/>
      <c r="E46" s="39" t="s">
        <v>1325</v>
      </c>
      <c r="F46" s="46"/>
      <c r="G46" s="46"/>
      <c r="H46" s="46"/>
      <c r="I46" s="46"/>
      <c r="J46" s="48"/>
    </row>
    <row r="47">
      <c r="A47" s="37" t="s">
        <v>240</v>
      </c>
      <c r="B47" s="37">
        <v>10</v>
      </c>
      <c r="C47" s="38" t="s">
        <v>3452</v>
      </c>
      <c r="D47" s="37" t="s">
        <v>245</v>
      </c>
      <c r="E47" s="39" t="s">
        <v>3453</v>
      </c>
      <c r="F47" s="40" t="s">
        <v>339</v>
      </c>
      <c r="G47" s="41">
        <v>7.1500000000000004</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3712</v>
      </c>
      <c r="F49" s="46"/>
      <c r="G49" s="46"/>
      <c r="H49" s="46"/>
      <c r="I49" s="46"/>
      <c r="J49" s="48"/>
    </row>
    <row r="50" ht="120">
      <c r="A50" s="37" t="s">
        <v>248</v>
      </c>
      <c r="B50" s="45"/>
      <c r="C50" s="46"/>
      <c r="D50" s="46"/>
      <c r="E50" s="39" t="s">
        <v>3397</v>
      </c>
      <c r="F50" s="46"/>
      <c r="G50" s="46"/>
      <c r="H50" s="46"/>
      <c r="I50" s="46"/>
      <c r="J50" s="48"/>
    </row>
    <row r="51">
      <c r="A51" s="37" t="s">
        <v>240</v>
      </c>
      <c r="B51" s="37">
        <v>11</v>
      </c>
      <c r="C51" s="38" t="s">
        <v>667</v>
      </c>
      <c r="D51" s="37" t="s">
        <v>245</v>
      </c>
      <c r="E51" s="39" t="s">
        <v>668</v>
      </c>
      <c r="F51" s="40" t="s">
        <v>339</v>
      </c>
      <c r="G51" s="41">
        <v>56.149999999999999</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3713</v>
      </c>
      <c r="F53" s="46"/>
      <c r="G53" s="46"/>
      <c r="H53" s="46"/>
      <c r="I53" s="46"/>
      <c r="J53" s="48"/>
    </row>
    <row r="54" ht="270">
      <c r="A54" s="37" t="s">
        <v>248</v>
      </c>
      <c r="B54" s="45"/>
      <c r="C54" s="46"/>
      <c r="D54" s="46"/>
      <c r="E54" s="39" t="s">
        <v>671</v>
      </c>
      <c r="F54" s="46"/>
      <c r="G54" s="46"/>
      <c r="H54" s="46"/>
      <c r="I54" s="46"/>
      <c r="J54" s="48"/>
    </row>
    <row r="55">
      <c r="A55" s="37" t="s">
        <v>240</v>
      </c>
      <c r="B55" s="37">
        <v>12</v>
      </c>
      <c r="C55" s="38" t="s">
        <v>3456</v>
      </c>
      <c r="D55" s="37" t="s">
        <v>245</v>
      </c>
      <c r="E55" s="39" t="s">
        <v>3457</v>
      </c>
      <c r="F55" s="40" t="s">
        <v>339</v>
      </c>
      <c r="G55" s="41">
        <v>2.1000000000000001</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3714</v>
      </c>
      <c r="F57" s="46"/>
      <c r="G57" s="46"/>
      <c r="H57" s="46"/>
      <c r="I57" s="46"/>
      <c r="J57" s="48"/>
    </row>
    <row r="58" ht="360">
      <c r="A58" s="37" t="s">
        <v>248</v>
      </c>
      <c r="B58" s="45"/>
      <c r="C58" s="46"/>
      <c r="D58" s="46"/>
      <c r="E58" s="39" t="s">
        <v>3459</v>
      </c>
      <c r="F58" s="46"/>
      <c r="G58" s="46"/>
      <c r="H58" s="46"/>
      <c r="I58" s="46"/>
      <c r="J58" s="48"/>
    </row>
    <row r="59">
      <c r="A59" s="37" t="s">
        <v>240</v>
      </c>
      <c r="B59" s="37">
        <v>13</v>
      </c>
      <c r="C59" s="38" t="s">
        <v>2631</v>
      </c>
      <c r="D59" s="37" t="s">
        <v>245</v>
      </c>
      <c r="E59" s="39" t="s">
        <v>2632</v>
      </c>
      <c r="F59" s="40" t="s">
        <v>415</v>
      </c>
      <c r="G59" s="41">
        <v>91</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3715</v>
      </c>
      <c r="F61" s="46"/>
      <c r="G61" s="46"/>
      <c r="H61" s="46"/>
      <c r="I61" s="46"/>
      <c r="J61" s="48"/>
    </row>
    <row r="62" ht="75">
      <c r="A62" s="37" t="s">
        <v>248</v>
      </c>
      <c r="B62" s="45"/>
      <c r="C62" s="46"/>
      <c r="D62" s="46"/>
      <c r="E62" s="39" t="s">
        <v>2424</v>
      </c>
      <c r="F62" s="46"/>
      <c r="G62" s="46"/>
      <c r="H62" s="46"/>
      <c r="I62" s="46"/>
      <c r="J62" s="48"/>
    </row>
    <row r="63">
      <c r="A63" s="37" t="s">
        <v>240</v>
      </c>
      <c r="B63" s="37">
        <v>14</v>
      </c>
      <c r="C63" s="38" t="s">
        <v>2425</v>
      </c>
      <c r="D63" s="37" t="s">
        <v>245</v>
      </c>
      <c r="E63" s="39" t="s">
        <v>2426</v>
      </c>
      <c r="F63" s="40" t="s">
        <v>415</v>
      </c>
      <c r="G63" s="41">
        <v>91</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3716</v>
      </c>
      <c r="F65" s="46"/>
      <c r="G65" s="46"/>
      <c r="H65" s="46"/>
      <c r="I65" s="46"/>
      <c r="J65" s="48"/>
    </row>
    <row r="66" ht="75">
      <c r="A66" s="37" t="s">
        <v>248</v>
      </c>
      <c r="B66" s="45"/>
      <c r="C66" s="46"/>
      <c r="D66" s="46"/>
      <c r="E66" s="39" t="s">
        <v>2428</v>
      </c>
      <c r="F66" s="46"/>
      <c r="G66" s="46"/>
      <c r="H66" s="46"/>
      <c r="I66" s="46"/>
      <c r="J66" s="48"/>
    </row>
    <row r="67">
      <c r="A67" s="37" t="s">
        <v>240</v>
      </c>
      <c r="B67" s="37">
        <v>15</v>
      </c>
      <c r="C67" s="38" t="s">
        <v>2988</v>
      </c>
      <c r="D67" s="37" t="s">
        <v>245</v>
      </c>
      <c r="E67" s="39" t="s">
        <v>2989</v>
      </c>
      <c r="F67" s="40" t="s">
        <v>415</v>
      </c>
      <c r="G67" s="41">
        <v>91</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3717</v>
      </c>
      <c r="F69" s="46"/>
      <c r="G69" s="46"/>
      <c r="H69" s="46"/>
      <c r="I69" s="46"/>
      <c r="J69" s="48"/>
    </row>
    <row r="70" ht="90">
      <c r="A70" s="37" t="s">
        <v>248</v>
      </c>
      <c r="B70" s="45"/>
      <c r="C70" s="46"/>
      <c r="D70" s="46"/>
      <c r="E70" s="39" t="s">
        <v>2991</v>
      </c>
      <c r="F70" s="46"/>
      <c r="G70" s="46"/>
      <c r="H70" s="46"/>
      <c r="I70" s="46"/>
      <c r="J70" s="48"/>
    </row>
    <row r="71">
      <c r="A71" s="31" t="s">
        <v>237</v>
      </c>
      <c r="B71" s="32"/>
      <c r="C71" s="33" t="s">
        <v>320</v>
      </c>
      <c r="D71" s="34"/>
      <c r="E71" s="31" t="s">
        <v>2433</v>
      </c>
      <c r="F71" s="34"/>
      <c r="G71" s="34"/>
      <c r="H71" s="34"/>
      <c r="I71" s="35">
        <f>SUMIFS(I72:I75,A72:A75,"P")</f>
        <v>0</v>
      </c>
      <c r="J71" s="36"/>
    </row>
    <row r="72" ht="30">
      <c r="A72" s="37" t="s">
        <v>240</v>
      </c>
      <c r="B72" s="37">
        <v>16</v>
      </c>
      <c r="C72" s="38" t="s">
        <v>2827</v>
      </c>
      <c r="D72" s="37" t="s">
        <v>245</v>
      </c>
      <c r="E72" s="39" t="s">
        <v>2828</v>
      </c>
      <c r="F72" s="40" t="s">
        <v>243</v>
      </c>
      <c r="G72" s="41">
        <v>20</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3718</v>
      </c>
      <c r="F74" s="46"/>
      <c r="G74" s="46"/>
      <c r="H74" s="46"/>
      <c r="I74" s="46"/>
      <c r="J74" s="48"/>
    </row>
    <row r="75" ht="120">
      <c r="A75" s="37" t="s">
        <v>248</v>
      </c>
      <c r="B75" s="45"/>
      <c r="C75" s="46"/>
      <c r="D75" s="46"/>
      <c r="E75" s="39" t="s">
        <v>2088</v>
      </c>
      <c r="F75" s="46"/>
      <c r="G75" s="46"/>
      <c r="H75" s="46"/>
      <c r="I75" s="46"/>
      <c r="J75" s="48"/>
    </row>
    <row r="76">
      <c r="A76" s="31" t="s">
        <v>237</v>
      </c>
      <c r="B76" s="32"/>
      <c r="C76" s="33" t="s">
        <v>402</v>
      </c>
      <c r="D76" s="34"/>
      <c r="E76" s="31" t="s">
        <v>2645</v>
      </c>
      <c r="F76" s="34"/>
      <c r="G76" s="34"/>
      <c r="H76" s="34"/>
      <c r="I76" s="35">
        <f>SUMIFS(I77:I84,A77:A84,"P")</f>
        <v>0</v>
      </c>
      <c r="J76" s="36"/>
    </row>
    <row r="77">
      <c r="A77" s="37" t="s">
        <v>240</v>
      </c>
      <c r="B77" s="37">
        <v>17</v>
      </c>
      <c r="C77" s="38" t="s">
        <v>2830</v>
      </c>
      <c r="D77" s="37" t="s">
        <v>245</v>
      </c>
      <c r="E77" s="39" t="s">
        <v>2831</v>
      </c>
      <c r="F77" s="40" t="s">
        <v>339</v>
      </c>
      <c r="G77" s="41">
        <v>0.90000000000000002</v>
      </c>
      <c r="H77" s="42">
        <v>0</v>
      </c>
      <c r="I77" s="43">
        <f>ROUND(G77*H77,P4)</f>
        <v>0</v>
      </c>
      <c r="J77" s="37"/>
      <c r="O77" s="44">
        <f>I77*0.21</f>
        <v>0</v>
      </c>
      <c r="P77">
        <v>3</v>
      </c>
    </row>
    <row r="78">
      <c r="A78" s="37" t="s">
        <v>244</v>
      </c>
      <c r="B78" s="45"/>
      <c r="C78" s="46"/>
      <c r="D78" s="46"/>
      <c r="E78" s="47" t="s">
        <v>245</v>
      </c>
      <c r="F78" s="46"/>
      <c r="G78" s="46"/>
      <c r="H78" s="46"/>
      <c r="I78" s="46"/>
      <c r="J78" s="48"/>
    </row>
    <row r="79" ht="60">
      <c r="A79" s="37" t="s">
        <v>246</v>
      </c>
      <c r="B79" s="45"/>
      <c r="C79" s="46"/>
      <c r="D79" s="46"/>
      <c r="E79" s="49" t="s">
        <v>3719</v>
      </c>
      <c r="F79" s="46"/>
      <c r="G79" s="46"/>
      <c r="H79" s="46"/>
      <c r="I79" s="46"/>
      <c r="J79" s="48"/>
    </row>
    <row r="80" ht="409.5">
      <c r="A80" s="37" t="s">
        <v>248</v>
      </c>
      <c r="B80" s="45"/>
      <c r="C80" s="46"/>
      <c r="D80" s="46"/>
      <c r="E80" s="39" t="s">
        <v>1835</v>
      </c>
      <c r="F80" s="46"/>
      <c r="G80" s="46"/>
      <c r="H80" s="46"/>
      <c r="I80" s="46"/>
      <c r="J80" s="48"/>
    </row>
    <row r="81">
      <c r="A81" s="37" t="s">
        <v>240</v>
      </c>
      <c r="B81" s="37">
        <v>18</v>
      </c>
      <c r="C81" s="38" t="s">
        <v>2833</v>
      </c>
      <c r="D81" s="37" t="s">
        <v>245</v>
      </c>
      <c r="E81" s="39" t="s">
        <v>2834</v>
      </c>
      <c r="F81" s="40" t="s">
        <v>939</v>
      </c>
      <c r="G81" s="41">
        <v>0.115</v>
      </c>
      <c r="H81" s="42">
        <v>0</v>
      </c>
      <c r="I81" s="43">
        <f>ROUND(G81*H81,P4)</f>
        <v>0</v>
      </c>
      <c r="J81" s="37"/>
      <c r="O81" s="44">
        <f>I81*0.21</f>
        <v>0</v>
      </c>
      <c r="P81">
        <v>3</v>
      </c>
    </row>
    <row r="82">
      <c r="A82" s="37" t="s">
        <v>244</v>
      </c>
      <c r="B82" s="45"/>
      <c r="C82" s="46"/>
      <c r="D82" s="46"/>
      <c r="E82" s="47" t="s">
        <v>245</v>
      </c>
      <c r="F82" s="46"/>
      <c r="G82" s="46"/>
      <c r="H82" s="46"/>
      <c r="I82" s="46"/>
      <c r="J82" s="48"/>
    </row>
    <row r="83" ht="30">
      <c r="A83" s="37" t="s">
        <v>246</v>
      </c>
      <c r="B83" s="45"/>
      <c r="C83" s="46"/>
      <c r="D83" s="46"/>
      <c r="E83" s="49" t="s">
        <v>3720</v>
      </c>
      <c r="F83" s="46"/>
      <c r="G83" s="46"/>
      <c r="H83" s="46"/>
      <c r="I83" s="46"/>
      <c r="J83" s="48"/>
    </row>
    <row r="84" ht="375">
      <c r="A84" s="37" t="s">
        <v>248</v>
      </c>
      <c r="B84" s="45"/>
      <c r="C84" s="46"/>
      <c r="D84" s="46"/>
      <c r="E84" s="39" t="s">
        <v>2836</v>
      </c>
      <c r="F84" s="46"/>
      <c r="G84" s="46"/>
      <c r="H84" s="46"/>
      <c r="I84" s="46"/>
      <c r="J84" s="48"/>
    </row>
    <row r="85">
      <c r="A85" s="31" t="s">
        <v>237</v>
      </c>
      <c r="B85" s="32"/>
      <c r="C85" s="33" t="s">
        <v>926</v>
      </c>
      <c r="D85" s="34"/>
      <c r="E85" s="31" t="s">
        <v>2120</v>
      </c>
      <c r="F85" s="34"/>
      <c r="G85" s="34"/>
      <c r="H85" s="34"/>
      <c r="I85" s="35">
        <f>SUMIFS(I86:I105,A86:A105,"P")</f>
        <v>0</v>
      </c>
      <c r="J85" s="36"/>
    </row>
    <row r="86">
      <c r="A86" s="37" t="s">
        <v>240</v>
      </c>
      <c r="B86" s="37">
        <v>19</v>
      </c>
      <c r="C86" s="38" t="s">
        <v>2852</v>
      </c>
      <c r="D86" s="37" t="s">
        <v>245</v>
      </c>
      <c r="E86" s="39" t="s">
        <v>2853</v>
      </c>
      <c r="F86" s="40" t="s">
        <v>339</v>
      </c>
      <c r="G86" s="41">
        <v>8.0129999999999999</v>
      </c>
      <c r="H86" s="42">
        <v>0</v>
      </c>
      <c r="I86" s="43">
        <f>ROUND(G86*H86,P4)</f>
        <v>0</v>
      </c>
      <c r="J86" s="37"/>
      <c r="O86" s="44">
        <f>I86*0.21</f>
        <v>0</v>
      </c>
      <c r="P86">
        <v>3</v>
      </c>
    </row>
    <row r="87">
      <c r="A87" s="37" t="s">
        <v>244</v>
      </c>
      <c r="B87" s="45"/>
      <c r="C87" s="46"/>
      <c r="D87" s="46"/>
      <c r="E87" s="47" t="s">
        <v>245</v>
      </c>
      <c r="F87" s="46"/>
      <c r="G87" s="46"/>
      <c r="H87" s="46"/>
      <c r="I87" s="46"/>
      <c r="J87" s="48"/>
    </row>
    <row r="88" ht="135">
      <c r="A88" s="37" t="s">
        <v>246</v>
      </c>
      <c r="B88" s="45"/>
      <c r="C88" s="46"/>
      <c r="D88" s="46"/>
      <c r="E88" s="49" t="s">
        <v>3721</v>
      </c>
      <c r="F88" s="46"/>
      <c r="G88" s="46"/>
      <c r="H88" s="46"/>
      <c r="I88" s="46"/>
      <c r="J88" s="48"/>
    </row>
    <row r="89" ht="409.5">
      <c r="A89" s="37" t="s">
        <v>248</v>
      </c>
      <c r="B89" s="45"/>
      <c r="C89" s="46"/>
      <c r="D89" s="46"/>
      <c r="E89" s="39" t="s">
        <v>1835</v>
      </c>
      <c r="F89" s="46"/>
      <c r="G89" s="46"/>
      <c r="H89" s="46"/>
      <c r="I89" s="46"/>
      <c r="J89" s="48"/>
    </row>
    <row r="90">
      <c r="A90" s="37" t="s">
        <v>240</v>
      </c>
      <c r="B90" s="37">
        <v>20</v>
      </c>
      <c r="C90" s="38" t="s">
        <v>2855</v>
      </c>
      <c r="D90" s="37" t="s">
        <v>245</v>
      </c>
      <c r="E90" s="39" t="s">
        <v>2856</v>
      </c>
      <c r="F90" s="40" t="s">
        <v>939</v>
      </c>
      <c r="G90" s="41">
        <v>0.27900000000000003</v>
      </c>
      <c r="H90" s="42">
        <v>0</v>
      </c>
      <c r="I90" s="43">
        <f>ROUND(G90*H90,P4)</f>
        <v>0</v>
      </c>
      <c r="J90" s="37"/>
      <c r="O90" s="44">
        <f>I90*0.21</f>
        <v>0</v>
      </c>
      <c r="P90">
        <v>3</v>
      </c>
    </row>
    <row r="91">
      <c r="A91" s="37" t="s">
        <v>244</v>
      </c>
      <c r="B91" s="45"/>
      <c r="C91" s="46"/>
      <c r="D91" s="46"/>
      <c r="E91" s="47" t="s">
        <v>245</v>
      </c>
      <c r="F91" s="46"/>
      <c r="G91" s="46"/>
      <c r="H91" s="46"/>
      <c r="I91" s="46"/>
      <c r="J91" s="48"/>
    </row>
    <row r="92" ht="30">
      <c r="A92" s="37" t="s">
        <v>246</v>
      </c>
      <c r="B92" s="45"/>
      <c r="C92" s="46"/>
      <c r="D92" s="46"/>
      <c r="E92" s="49" t="s">
        <v>3722</v>
      </c>
      <c r="F92" s="46"/>
      <c r="G92" s="46"/>
      <c r="H92" s="46"/>
      <c r="I92" s="46"/>
      <c r="J92" s="48"/>
    </row>
    <row r="93" ht="375">
      <c r="A93" s="37" t="s">
        <v>248</v>
      </c>
      <c r="B93" s="45"/>
      <c r="C93" s="46"/>
      <c r="D93" s="46"/>
      <c r="E93" s="39" t="s">
        <v>2836</v>
      </c>
      <c r="F93" s="46"/>
      <c r="G93" s="46"/>
      <c r="H93" s="46"/>
      <c r="I93" s="46"/>
      <c r="J93" s="48"/>
    </row>
    <row r="94">
      <c r="A94" s="37" t="s">
        <v>240</v>
      </c>
      <c r="B94" s="37">
        <v>21</v>
      </c>
      <c r="C94" s="38" t="s">
        <v>3723</v>
      </c>
      <c r="D94" s="37" t="s">
        <v>245</v>
      </c>
      <c r="E94" s="39" t="s">
        <v>3724</v>
      </c>
      <c r="F94" s="40" t="s">
        <v>339</v>
      </c>
      <c r="G94" s="41">
        <v>11.1</v>
      </c>
      <c r="H94" s="42">
        <v>0</v>
      </c>
      <c r="I94" s="43">
        <f>ROUND(G94*H94,P4)</f>
        <v>0</v>
      </c>
      <c r="J94" s="37"/>
      <c r="O94" s="44">
        <f>I94*0.21</f>
        <v>0</v>
      </c>
      <c r="P94">
        <v>3</v>
      </c>
    </row>
    <row r="95">
      <c r="A95" s="37" t="s">
        <v>244</v>
      </c>
      <c r="B95" s="45"/>
      <c r="C95" s="46"/>
      <c r="D95" s="46"/>
      <c r="E95" s="47" t="s">
        <v>245</v>
      </c>
      <c r="F95" s="46"/>
      <c r="G95" s="46"/>
      <c r="H95" s="46"/>
      <c r="I95" s="46"/>
      <c r="J95" s="48"/>
    </row>
    <row r="96" ht="45">
      <c r="A96" s="37" t="s">
        <v>246</v>
      </c>
      <c r="B96" s="45"/>
      <c r="C96" s="46"/>
      <c r="D96" s="46"/>
      <c r="E96" s="49" t="s">
        <v>3725</v>
      </c>
      <c r="F96" s="46"/>
      <c r="G96" s="46"/>
      <c r="H96" s="46"/>
      <c r="I96" s="46"/>
      <c r="J96" s="48"/>
    </row>
    <row r="97" ht="105">
      <c r="A97" s="37" t="s">
        <v>248</v>
      </c>
      <c r="B97" s="45"/>
      <c r="C97" s="46"/>
      <c r="D97" s="46"/>
      <c r="E97" s="39" t="s">
        <v>2455</v>
      </c>
      <c r="F97" s="46"/>
      <c r="G97" s="46"/>
      <c r="H97" s="46"/>
      <c r="I97" s="46"/>
      <c r="J97" s="48"/>
    </row>
    <row r="98">
      <c r="A98" s="37" t="s">
        <v>240</v>
      </c>
      <c r="B98" s="37">
        <v>22</v>
      </c>
      <c r="C98" s="38" t="s">
        <v>2124</v>
      </c>
      <c r="D98" s="37" t="s">
        <v>245</v>
      </c>
      <c r="E98" s="39" t="s">
        <v>2125</v>
      </c>
      <c r="F98" s="40" t="s">
        <v>339</v>
      </c>
      <c r="G98" s="41">
        <v>10.85</v>
      </c>
      <c r="H98" s="42">
        <v>0</v>
      </c>
      <c r="I98" s="43">
        <f>ROUND(G98*H98,P4)</f>
        <v>0</v>
      </c>
      <c r="J98" s="37"/>
      <c r="O98" s="44">
        <f>I98*0.21</f>
        <v>0</v>
      </c>
      <c r="P98">
        <v>3</v>
      </c>
    </row>
    <row r="99">
      <c r="A99" s="37" t="s">
        <v>244</v>
      </c>
      <c r="B99" s="45"/>
      <c r="C99" s="46"/>
      <c r="D99" s="46"/>
      <c r="E99" s="47" t="s">
        <v>245</v>
      </c>
      <c r="F99" s="46"/>
      <c r="G99" s="46"/>
      <c r="H99" s="46"/>
      <c r="I99" s="46"/>
      <c r="J99" s="48"/>
    </row>
    <row r="100" ht="90">
      <c r="A100" s="37" t="s">
        <v>246</v>
      </c>
      <c r="B100" s="45"/>
      <c r="C100" s="46"/>
      <c r="D100" s="46"/>
      <c r="E100" s="49" t="s">
        <v>3726</v>
      </c>
      <c r="F100" s="46"/>
      <c r="G100" s="46"/>
      <c r="H100" s="46"/>
      <c r="I100" s="46"/>
      <c r="J100" s="48"/>
    </row>
    <row r="101" ht="150">
      <c r="A101" s="37" t="s">
        <v>248</v>
      </c>
      <c r="B101" s="45"/>
      <c r="C101" s="46"/>
      <c r="D101" s="46"/>
      <c r="E101" s="39" t="s">
        <v>2127</v>
      </c>
      <c r="F101" s="46"/>
      <c r="G101" s="46"/>
      <c r="H101" s="46"/>
      <c r="I101" s="46"/>
      <c r="J101" s="48"/>
    </row>
    <row r="102">
      <c r="A102" s="37" t="s">
        <v>240</v>
      </c>
      <c r="B102" s="37">
        <v>23</v>
      </c>
      <c r="C102" s="38" t="s">
        <v>3478</v>
      </c>
      <c r="D102" s="37" t="s">
        <v>245</v>
      </c>
      <c r="E102" s="39" t="s">
        <v>3479</v>
      </c>
      <c r="F102" s="40" t="s">
        <v>339</v>
      </c>
      <c r="G102" s="41">
        <v>5.1749999999999998</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75">
      <c r="A104" s="37" t="s">
        <v>246</v>
      </c>
      <c r="B104" s="45"/>
      <c r="C104" s="46"/>
      <c r="D104" s="46"/>
      <c r="E104" s="49" t="s">
        <v>3727</v>
      </c>
      <c r="F104" s="46"/>
      <c r="G104" s="46"/>
      <c r="H104" s="46"/>
      <c r="I104" s="46"/>
      <c r="J104" s="48"/>
    </row>
    <row r="105" ht="165">
      <c r="A105" s="37" t="s">
        <v>248</v>
      </c>
      <c r="B105" s="45"/>
      <c r="C105" s="46"/>
      <c r="D105" s="46"/>
      <c r="E105" s="39" t="s">
        <v>3481</v>
      </c>
      <c r="F105" s="46"/>
      <c r="G105" s="46"/>
      <c r="H105" s="46"/>
      <c r="I105" s="46"/>
      <c r="J105" s="48"/>
    </row>
    <row r="106">
      <c r="A106" s="31" t="s">
        <v>237</v>
      </c>
      <c r="B106" s="32"/>
      <c r="C106" s="33" t="s">
        <v>1203</v>
      </c>
      <c r="D106" s="34"/>
      <c r="E106" s="31" t="s">
        <v>2866</v>
      </c>
      <c r="F106" s="34"/>
      <c r="G106" s="34"/>
      <c r="H106" s="34"/>
      <c r="I106" s="35">
        <f>SUMIFS(I107:I138,A107:A138,"P")</f>
        <v>0</v>
      </c>
      <c r="J106" s="36"/>
    </row>
    <row r="107" ht="30">
      <c r="A107" s="37" t="s">
        <v>240</v>
      </c>
      <c r="B107" s="37">
        <v>24</v>
      </c>
      <c r="C107" s="38" t="s">
        <v>3637</v>
      </c>
      <c r="D107" s="37" t="s">
        <v>245</v>
      </c>
      <c r="E107" s="39" t="s">
        <v>3638</v>
      </c>
      <c r="F107" s="40" t="s">
        <v>415</v>
      </c>
      <c r="G107" s="41">
        <v>23.015000000000001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90">
      <c r="A109" s="37" t="s">
        <v>246</v>
      </c>
      <c r="B109" s="45"/>
      <c r="C109" s="46"/>
      <c r="D109" s="46"/>
      <c r="E109" s="49" t="s">
        <v>3728</v>
      </c>
      <c r="F109" s="46"/>
      <c r="G109" s="46"/>
      <c r="H109" s="46"/>
      <c r="I109" s="46"/>
      <c r="J109" s="48"/>
    </row>
    <row r="110" ht="120">
      <c r="A110" s="37" t="s">
        <v>248</v>
      </c>
      <c r="B110" s="45"/>
      <c r="C110" s="46"/>
      <c r="D110" s="46"/>
      <c r="E110" s="39" t="s">
        <v>2870</v>
      </c>
      <c r="F110" s="46"/>
      <c r="G110" s="46"/>
      <c r="H110" s="46"/>
      <c r="I110" s="46"/>
      <c r="J110" s="48"/>
    </row>
    <row r="111" ht="30">
      <c r="A111" s="37" t="s">
        <v>240</v>
      </c>
      <c r="B111" s="37">
        <v>25</v>
      </c>
      <c r="C111" s="38" t="s">
        <v>2867</v>
      </c>
      <c r="D111" s="37" t="s">
        <v>245</v>
      </c>
      <c r="E111" s="39" t="s">
        <v>2868</v>
      </c>
      <c r="F111" s="40" t="s">
        <v>415</v>
      </c>
      <c r="G111" s="41">
        <v>80</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30">
      <c r="A113" s="37" t="s">
        <v>246</v>
      </c>
      <c r="B113" s="45"/>
      <c r="C113" s="46"/>
      <c r="D113" s="46"/>
      <c r="E113" s="49" t="s">
        <v>3729</v>
      </c>
      <c r="F113" s="46"/>
      <c r="G113" s="46"/>
      <c r="H113" s="46"/>
      <c r="I113" s="46"/>
      <c r="J113" s="48"/>
    </row>
    <row r="114" ht="120">
      <c r="A114" s="37" t="s">
        <v>248</v>
      </c>
      <c r="B114" s="45"/>
      <c r="C114" s="46"/>
      <c r="D114" s="46"/>
      <c r="E114" s="39" t="s">
        <v>2870</v>
      </c>
      <c r="F114" s="46"/>
      <c r="G114" s="46"/>
      <c r="H114" s="46"/>
      <c r="I114" s="46"/>
      <c r="J114" s="48"/>
    </row>
    <row r="115">
      <c r="A115" s="37" t="s">
        <v>240</v>
      </c>
      <c r="B115" s="37">
        <v>26</v>
      </c>
      <c r="C115" s="38" t="s">
        <v>3486</v>
      </c>
      <c r="D115" s="37" t="s">
        <v>245</v>
      </c>
      <c r="E115" s="39" t="s">
        <v>3487</v>
      </c>
      <c r="F115" s="40" t="s">
        <v>415</v>
      </c>
      <c r="G115" s="41">
        <v>20</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3730</v>
      </c>
      <c r="F117" s="46"/>
      <c r="G117" s="46"/>
      <c r="H117" s="46"/>
      <c r="I117" s="46"/>
      <c r="J117" s="48"/>
    </row>
    <row r="118" ht="120">
      <c r="A118" s="37" t="s">
        <v>248</v>
      </c>
      <c r="B118" s="45"/>
      <c r="C118" s="46"/>
      <c r="D118" s="46"/>
      <c r="E118" s="39" t="s">
        <v>2870</v>
      </c>
      <c r="F118" s="46"/>
      <c r="G118" s="46"/>
      <c r="H118" s="46"/>
      <c r="I118" s="46"/>
      <c r="J118" s="48"/>
    </row>
    <row r="119">
      <c r="A119" s="37" t="s">
        <v>240</v>
      </c>
      <c r="B119" s="37">
        <v>27</v>
      </c>
      <c r="C119" s="38" t="s">
        <v>2883</v>
      </c>
      <c r="D119" s="37" t="s">
        <v>245</v>
      </c>
      <c r="E119" s="39" t="s">
        <v>2884</v>
      </c>
      <c r="F119" s="40" t="s">
        <v>415</v>
      </c>
      <c r="G119" s="41">
        <v>123.015</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3731</v>
      </c>
      <c r="F121" s="46"/>
      <c r="G121" s="46"/>
      <c r="H121" s="46"/>
      <c r="I121" s="46"/>
      <c r="J121" s="48"/>
    </row>
    <row r="122" ht="120">
      <c r="A122" s="37" t="s">
        <v>248</v>
      </c>
      <c r="B122" s="45"/>
      <c r="C122" s="46"/>
      <c r="D122" s="46"/>
      <c r="E122" s="39" t="s">
        <v>2870</v>
      </c>
      <c r="F122" s="46"/>
      <c r="G122" s="46"/>
      <c r="H122" s="46"/>
      <c r="I122" s="46"/>
      <c r="J122" s="48"/>
    </row>
    <row r="123">
      <c r="A123" s="37" t="s">
        <v>240</v>
      </c>
      <c r="B123" s="37">
        <v>28</v>
      </c>
      <c r="C123" s="38" t="s">
        <v>2886</v>
      </c>
      <c r="D123" s="37" t="s">
        <v>245</v>
      </c>
      <c r="E123" s="39" t="s">
        <v>2887</v>
      </c>
      <c r="F123" s="40" t="s">
        <v>415</v>
      </c>
      <c r="G123" s="41">
        <v>200.28299999999999</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90">
      <c r="A125" s="37" t="s">
        <v>246</v>
      </c>
      <c r="B125" s="45"/>
      <c r="C125" s="46"/>
      <c r="D125" s="46"/>
      <c r="E125" s="49" t="s">
        <v>3732</v>
      </c>
      <c r="F125" s="46"/>
      <c r="G125" s="46"/>
      <c r="H125" s="46"/>
      <c r="I125" s="46"/>
      <c r="J125" s="48"/>
    </row>
    <row r="126" ht="120">
      <c r="A126" s="37" t="s">
        <v>248</v>
      </c>
      <c r="B126" s="45"/>
      <c r="C126" s="46"/>
      <c r="D126" s="46"/>
      <c r="E126" s="39" t="s">
        <v>2870</v>
      </c>
      <c r="F126" s="46"/>
      <c r="G126" s="46"/>
      <c r="H126" s="46"/>
      <c r="I126" s="46"/>
      <c r="J126" s="48"/>
    </row>
    <row r="127">
      <c r="A127" s="37" t="s">
        <v>240</v>
      </c>
      <c r="B127" s="37">
        <v>29</v>
      </c>
      <c r="C127" s="38" t="s">
        <v>3490</v>
      </c>
      <c r="D127" s="37" t="s">
        <v>245</v>
      </c>
      <c r="E127" s="39" t="s">
        <v>3491</v>
      </c>
      <c r="F127" s="40" t="s">
        <v>1326</v>
      </c>
      <c r="G127" s="41">
        <v>6.0800000000000001</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3492</v>
      </c>
      <c r="F129" s="46"/>
      <c r="G129" s="46"/>
      <c r="H129" s="46"/>
      <c r="I129" s="46"/>
      <c r="J129" s="48"/>
    </row>
    <row r="130" ht="120">
      <c r="A130" s="37" t="s">
        <v>248</v>
      </c>
      <c r="B130" s="45"/>
      <c r="C130" s="46"/>
      <c r="D130" s="46"/>
      <c r="E130" s="39" t="s">
        <v>2897</v>
      </c>
      <c r="F130" s="46"/>
      <c r="G130" s="46"/>
      <c r="H130" s="46"/>
      <c r="I130" s="46"/>
      <c r="J130" s="48"/>
    </row>
    <row r="131">
      <c r="A131" s="37" t="s">
        <v>240</v>
      </c>
      <c r="B131" s="37">
        <v>30</v>
      </c>
      <c r="C131" s="38" t="s">
        <v>3248</v>
      </c>
      <c r="D131" s="37" t="s">
        <v>245</v>
      </c>
      <c r="E131" s="39" t="s">
        <v>3249</v>
      </c>
      <c r="F131" s="40" t="s">
        <v>415</v>
      </c>
      <c r="G131" s="41">
        <v>1.2709999999999999</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90">
      <c r="A133" s="37" t="s">
        <v>246</v>
      </c>
      <c r="B133" s="45"/>
      <c r="C133" s="46"/>
      <c r="D133" s="46"/>
      <c r="E133" s="49" t="s">
        <v>3733</v>
      </c>
      <c r="F133" s="46"/>
      <c r="G133" s="46"/>
      <c r="H133" s="46"/>
      <c r="I133" s="46"/>
      <c r="J133" s="48"/>
    </row>
    <row r="134" ht="135">
      <c r="A134" s="37" t="s">
        <v>248</v>
      </c>
      <c r="B134" s="45"/>
      <c r="C134" s="46"/>
      <c r="D134" s="46"/>
      <c r="E134" s="39" t="s">
        <v>2901</v>
      </c>
      <c r="F134" s="46"/>
      <c r="G134" s="46"/>
      <c r="H134" s="46"/>
      <c r="I134" s="46"/>
      <c r="J134" s="48"/>
    </row>
    <row r="135">
      <c r="A135" s="37" t="s">
        <v>240</v>
      </c>
      <c r="B135" s="37">
        <v>31</v>
      </c>
      <c r="C135" s="38" t="s">
        <v>3493</v>
      </c>
      <c r="D135" s="37" t="s">
        <v>245</v>
      </c>
      <c r="E135" s="39" t="s">
        <v>3494</v>
      </c>
      <c r="F135" s="40" t="s">
        <v>415</v>
      </c>
      <c r="G135" s="41">
        <v>15.5</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105">
      <c r="A137" s="37" t="s">
        <v>246</v>
      </c>
      <c r="B137" s="45"/>
      <c r="C137" s="46"/>
      <c r="D137" s="46"/>
      <c r="E137" s="49" t="s">
        <v>3734</v>
      </c>
      <c r="F137" s="46"/>
      <c r="G137" s="46"/>
      <c r="H137" s="46"/>
      <c r="I137" s="46"/>
      <c r="J137" s="48"/>
    </row>
    <row r="138" ht="135">
      <c r="A138" s="37" t="s">
        <v>248</v>
      </c>
      <c r="B138" s="45"/>
      <c r="C138" s="46"/>
      <c r="D138" s="46"/>
      <c r="E138" s="39" t="s">
        <v>2901</v>
      </c>
      <c r="F138" s="46"/>
      <c r="G138" s="46"/>
      <c r="H138" s="46"/>
      <c r="I138" s="46"/>
      <c r="J138" s="48"/>
    </row>
    <row r="139">
      <c r="A139" s="31" t="s">
        <v>237</v>
      </c>
      <c r="B139" s="32"/>
      <c r="C139" s="33" t="s">
        <v>644</v>
      </c>
      <c r="D139" s="34"/>
      <c r="E139" s="31" t="s">
        <v>645</v>
      </c>
      <c r="F139" s="34"/>
      <c r="G139" s="34"/>
      <c r="H139" s="34"/>
      <c r="I139" s="35">
        <f>SUMIFS(I140:I143,A140:A143,"P")</f>
        <v>0</v>
      </c>
      <c r="J139" s="36"/>
    </row>
    <row r="140">
      <c r="A140" s="37" t="s">
        <v>240</v>
      </c>
      <c r="B140" s="37">
        <v>32</v>
      </c>
      <c r="C140" s="38" t="s">
        <v>2921</v>
      </c>
      <c r="D140" s="37" t="s">
        <v>245</v>
      </c>
      <c r="E140" s="39" t="s">
        <v>2922</v>
      </c>
      <c r="F140" s="40" t="s">
        <v>415</v>
      </c>
      <c r="G140" s="41">
        <v>216.44</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105">
      <c r="A142" s="37" t="s">
        <v>246</v>
      </c>
      <c r="B142" s="45"/>
      <c r="C142" s="46"/>
      <c r="D142" s="46"/>
      <c r="E142" s="49" t="s">
        <v>3735</v>
      </c>
      <c r="F142" s="46"/>
      <c r="G142" s="46"/>
      <c r="H142" s="46"/>
      <c r="I142" s="46"/>
      <c r="J142" s="48"/>
    </row>
    <row r="143" ht="120">
      <c r="A143" s="37" t="s">
        <v>248</v>
      </c>
      <c r="B143" s="45"/>
      <c r="C143" s="46"/>
      <c r="D143" s="46"/>
      <c r="E143" s="39" t="s">
        <v>2923</v>
      </c>
      <c r="F143" s="46"/>
      <c r="G143" s="46"/>
      <c r="H143" s="46"/>
      <c r="I143" s="46"/>
      <c r="J143" s="48"/>
    </row>
    <row r="144">
      <c r="A144" s="31" t="s">
        <v>237</v>
      </c>
      <c r="B144" s="32"/>
      <c r="C144" s="33" t="s">
        <v>1213</v>
      </c>
      <c r="D144" s="34"/>
      <c r="E144" s="31" t="s">
        <v>2355</v>
      </c>
      <c r="F144" s="34"/>
      <c r="G144" s="34"/>
      <c r="H144" s="34"/>
      <c r="I144" s="35">
        <f>SUMIFS(I145:I188,A145:A188,"P")</f>
        <v>0</v>
      </c>
      <c r="J144" s="36"/>
    </row>
    <row r="145" ht="30">
      <c r="A145" s="37" t="s">
        <v>240</v>
      </c>
      <c r="B145" s="37">
        <v>33</v>
      </c>
      <c r="C145" s="38" t="s">
        <v>2734</v>
      </c>
      <c r="D145" s="37" t="s">
        <v>245</v>
      </c>
      <c r="E145" s="39" t="s">
        <v>2735</v>
      </c>
      <c r="F145" s="40" t="s">
        <v>1326</v>
      </c>
      <c r="G145" s="41">
        <v>34.5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3736</v>
      </c>
      <c r="F147" s="46"/>
      <c r="G147" s="46"/>
      <c r="H147" s="46"/>
      <c r="I147" s="46"/>
      <c r="J147" s="48"/>
    </row>
    <row r="148" ht="90">
      <c r="A148" s="37" t="s">
        <v>248</v>
      </c>
      <c r="B148" s="45"/>
      <c r="C148" s="46"/>
      <c r="D148" s="46"/>
      <c r="E148" s="39" t="s">
        <v>2149</v>
      </c>
      <c r="F148" s="46"/>
      <c r="G148" s="46"/>
      <c r="H148" s="46"/>
      <c r="I148" s="46"/>
      <c r="J148" s="48"/>
    </row>
    <row r="149">
      <c r="A149" s="37" t="s">
        <v>240</v>
      </c>
      <c r="B149" s="37">
        <v>34</v>
      </c>
      <c r="C149" s="38" t="s">
        <v>3498</v>
      </c>
      <c r="D149" s="37" t="s">
        <v>245</v>
      </c>
      <c r="E149" s="39" t="s">
        <v>3499</v>
      </c>
      <c r="F149" s="40" t="s">
        <v>1326</v>
      </c>
      <c r="G149" s="41">
        <v>39.270000000000003</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45">
      <c r="A151" s="37" t="s">
        <v>246</v>
      </c>
      <c r="B151" s="45"/>
      <c r="C151" s="46"/>
      <c r="D151" s="46"/>
      <c r="E151" s="49" t="s">
        <v>3737</v>
      </c>
      <c r="F151" s="46"/>
      <c r="G151" s="46"/>
      <c r="H151" s="46"/>
      <c r="I151" s="46"/>
      <c r="J151" s="48"/>
    </row>
    <row r="152" ht="75">
      <c r="A152" s="37" t="s">
        <v>248</v>
      </c>
      <c r="B152" s="45"/>
      <c r="C152" s="46"/>
      <c r="D152" s="46"/>
      <c r="E152" s="39" t="s">
        <v>3501</v>
      </c>
      <c r="F152" s="46"/>
      <c r="G152" s="46"/>
      <c r="H152" s="46"/>
      <c r="I152" s="46"/>
      <c r="J152" s="48"/>
    </row>
    <row r="153" ht="30">
      <c r="A153" s="37" t="s">
        <v>240</v>
      </c>
      <c r="B153" s="37">
        <v>35</v>
      </c>
      <c r="C153" s="38" t="s">
        <v>3502</v>
      </c>
      <c r="D153" s="37" t="s">
        <v>245</v>
      </c>
      <c r="E153" s="39" t="s">
        <v>3503</v>
      </c>
      <c r="F153" s="40" t="s">
        <v>1326</v>
      </c>
      <c r="G153" s="41">
        <v>6</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45">
      <c r="A155" s="37" t="s">
        <v>246</v>
      </c>
      <c r="B155" s="45"/>
      <c r="C155" s="46"/>
      <c r="D155" s="46"/>
      <c r="E155" s="49" t="s">
        <v>3738</v>
      </c>
      <c r="F155" s="46"/>
      <c r="G155" s="46"/>
      <c r="H155" s="46"/>
      <c r="I155" s="46"/>
      <c r="J155" s="48"/>
    </row>
    <row r="156" ht="90">
      <c r="A156" s="37" t="s">
        <v>248</v>
      </c>
      <c r="B156" s="45"/>
      <c r="C156" s="46"/>
      <c r="D156" s="46"/>
      <c r="E156" s="39" t="s">
        <v>3265</v>
      </c>
      <c r="F156" s="46"/>
      <c r="G156" s="46"/>
      <c r="H156" s="46"/>
      <c r="I156" s="46"/>
      <c r="J156" s="48"/>
    </row>
    <row r="157" ht="30">
      <c r="A157" s="37" t="s">
        <v>240</v>
      </c>
      <c r="B157" s="37">
        <v>36</v>
      </c>
      <c r="C157" s="38" t="s">
        <v>3259</v>
      </c>
      <c r="D157" s="37" t="s">
        <v>245</v>
      </c>
      <c r="E157" s="39" t="s">
        <v>3260</v>
      </c>
      <c r="F157" s="40" t="s">
        <v>1326</v>
      </c>
      <c r="G157" s="41">
        <v>39.270000000000003</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3737</v>
      </c>
      <c r="F159" s="46"/>
      <c r="G159" s="46"/>
      <c r="H159" s="46"/>
      <c r="I159" s="46"/>
      <c r="J159" s="48"/>
    </row>
    <row r="160" ht="90">
      <c r="A160" s="37" t="s">
        <v>248</v>
      </c>
      <c r="B160" s="45"/>
      <c r="C160" s="46"/>
      <c r="D160" s="46"/>
      <c r="E160" s="39" t="s">
        <v>3262</v>
      </c>
      <c r="F160" s="46"/>
      <c r="G160" s="46"/>
      <c r="H160" s="46"/>
      <c r="I160" s="46"/>
      <c r="J160" s="48"/>
    </row>
    <row r="161" ht="30">
      <c r="A161" s="37" t="s">
        <v>240</v>
      </c>
      <c r="B161" s="37">
        <v>37</v>
      </c>
      <c r="C161" s="38" t="s">
        <v>3739</v>
      </c>
      <c r="D161" s="37" t="s">
        <v>245</v>
      </c>
      <c r="E161" s="39" t="s">
        <v>3740</v>
      </c>
      <c r="F161" s="40" t="s">
        <v>1326</v>
      </c>
      <c r="G161" s="41">
        <v>74</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60">
      <c r="A163" s="37" t="s">
        <v>246</v>
      </c>
      <c r="B163" s="45"/>
      <c r="C163" s="46"/>
      <c r="D163" s="46"/>
      <c r="E163" s="49" t="s">
        <v>3741</v>
      </c>
      <c r="F163" s="46"/>
      <c r="G163" s="46"/>
      <c r="H163" s="46"/>
      <c r="I163" s="46"/>
      <c r="J163" s="48"/>
    </row>
    <row r="164" ht="90">
      <c r="A164" s="37" t="s">
        <v>248</v>
      </c>
      <c r="B164" s="45"/>
      <c r="C164" s="46"/>
      <c r="D164" s="46"/>
      <c r="E164" s="39" t="s">
        <v>3262</v>
      </c>
      <c r="F164" s="46"/>
      <c r="G164" s="46"/>
      <c r="H164" s="46"/>
      <c r="I164" s="46"/>
      <c r="J164" s="48"/>
    </row>
    <row r="165">
      <c r="A165" s="37" t="s">
        <v>240</v>
      </c>
      <c r="B165" s="37">
        <v>38</v>
      </c>
      <c r="C165" s="38" t="s">
        <v>3263</v>
      </c>
      <c r="D165" s="37" t="s">
        <v>245</v>
      </c>
      <c r="E165" s="39" t="s">
        <v>3264</v>
      </c>
      <c r="F165" s="40" t="s">
        <v>1326</v>
      </c>
      <c r="G165" s="41">
        <v>39.270000000000003</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3737</v>
      </c>
      <c r="F167" s="46"/>
      <c r="G167" s="46"/>
      <c r="H167" s="46"/>
      <c r="I167" s="46"/>
      <c r="J167" s="48"/>
    </row>
    <row r="168" ht="90">
      <c r="A168" s="37" t="s">
        <v>248</v>
      </c>
      <c r="B168" s="45"/>
      <c r="C168" s="46"/>
      <c r="D168" s="46"/>
      <c r="E168" s="39" t="s">
        <v>3265</v>
      </c>
      <c r="F168" s="46"/>
      <c r="G168" s="46"/>
      <c r="H168" s="46"/>
      <c r="I168" s="46"/>
      <c r="J168" s="48"/>
    </row>
    <row r="169" ht="30">
      <c r="A169" s="37" t="s">
        <v>240</v>
      </c>
      <c r="B169" s="37">
        <v>39</v>
      </c>
      <c r="C169" s="38" t="s">
        <v>2751</v>
      </c>
      <c r="D169" s="37" t="s">
        <v>245</v>
      </c>
      <c r="E169" s="39" t="s">
        <v>2752</v>
      </c>
      <c r="F169" s="40" t="s">
        <v>1326</v>
      </c>
      <c r="G169" s="41">
        <v>14</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3742</v>
      </c>
      <c r="F171" s="46"/>
      <c r="G171" s="46"/>
      <c r="H171" s="46"/>
      <c r="I171" s="46"/>
      <c r="J171" s="48"/>
    </row>
    <row r="172" ht="165">
      <c r="A172" s="37" t="s">
        <v>248</v>
      </c>
      <c r="B172" s="45"/>
      <c r="C172" s="46"/>
      <c r="D172" s="46"/>
      <c r="E172" s="39" t="s">
        <v>2153</v>
      </c>
      <c r="F172" s="46"/>
      <c r="G172" s="46"/>
      <c r="H172" s="46"/>
      <c r="I172" s="46"/>
      <c r="J172" s="48"/>
    </row>
    <row r="173">
      <c r="A173" s="37" t="s">
        <v>240</v>
      </c>
      <c r="B173" s="37">
        <v>40</v>
      </c>
      <c r="C173" s="38" t="s">
        <v>3506</v>
      </c>
      <c r="D173" s="37" t="s">
        <v>245</v>
      </c>
      <c r="E173" s="39" t="s">
        <v>3507</v>
      </c>
      <c r="F173" s="40" t="s">
        <v>415</v>
      </c>
      <c r="G173" s="41">
        <v>31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05">
      <c r="A175" s="37" t="s">
        <v>246</v>
      </c>
      <c r="B175" s="45"/>
      <c r="C175" s="46"/>
      <c r="D175" s="46"/>
      <c r="E175" s="49" t="s">
        <v>3743</v>
      </c>
      <c r="F175" s="46"/>
      <c r="G175" s="46"/>
      <c r="H175" s="46"/>
      <c r="I175" s="46"/>
      <c r="J175" s="48"/>
    </row>
    <row r="176" ht="75">
      <c r="A176" s="37" t="s">
        <v>248</v>
      </c>
      <c r="B176" s="45"/>
      <c r="C176" s="46"/>
      <c r="D176" s="46"/>
      <c r="E176" s="39" t="s">
        <v>2938</v>
      </c>
      <c r="F176" s="46"/>
      <c r="G176" s="46"/>
      <c r="H176" s="46"/>
      <c r="I176" s="46"/>
      <c r="J176" s="48"/>
    </row>
    <row r="177">
      <c r="A177" s="37" t="s">
        <v>240</v>
      </c>
      <c r="B177" s="37">
        <v>41</v>
      </c>
      <c r="C177" s="38" t="s">
        <v>2936</v>
      </c>
      <c r="D177" s="37" t="s">
        <v>245</v>
      </c>
      <c r="E177" s="39" t="s">
        <v>2937</v>
      </c>
      <c r="F177" s="40" t="s">
        <v>415</v>
      </c>
      <c r="G177" s="41">
        <v>223.44</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105">
      <c r="A179" s="37" t="s">
        <v>246</v>
      </c>
      <c r="B179" s="45"/>
      <c r="C179" s="46"/>
      <c r="D179" s="46"/>
      <c r="E179" s="49" t="s">
        <v>3744</v>
      </c>
      <c r="F179" s="46"/>
      <c r="G179" s="46"/>
      <c r="H179" s="46"/>
      <c r="I179" s="46"/>
      <c r="J179" s="48"/>
    </row>
    <row r="180" ht="75">
      <c r="A180" s="37" t="s">
        <v>248</v>
      </c>
      <c r="B180" s="45"/>
      <c r="C180" s="46"/>
      <c r="D180" s="46"/>
      <c r="E180" s="39" t="s">
        <v>2938</v>
      </c>
      <c r="F180" s="46"/>
      <c r="G180" s="46"/>
      <c r="H180" s="46"/>
      <c r="I180" s="46"/>
      <c r="J180" s="48"/>
    </row>
    <row r="181">
      <c r="A181" s="37" t="s">
        <v>240</v>
      </c>
      <c r="B181" s="37">
        <v>42</v>
      </c>
      <c r="C181" s="38" t="s">
        <v>3513</v>
      </c>
      <c r="D181" s="37" t="s">
        <v>245</v>
      </c>
      <c r="E181" s="39" t="s">
        <v>3514</v>
      </c>
      <c r="F181" s="40" t="s">
        <v>339</v>
      </c>
      <c r="G181" s="41">
        <v>0.88800000000000001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3745</v>
      </c>
      <c r="F183" s="46"/>
      <c r="G183" s="46"/>
      <c r="H183" s="46"/>
      <c r="I183" s="46"/>
      <c r="J183" s="48"/>
    </row>
    <row r="184" ht="150">
      <c r="A184" s="37" t="s">
        <v>248</v>
      </c>
      <c r="B184" s="45"/>
      <c r="C184" s="46"/>
      <c r="D184" s="46"/>
      <c r="E184" s="39" t="s">
        <v>2763</v>
      </c>
      <c r="F184" s="46"/>
      <c r="G184" s="46"/>
      <c r="H184" s="46"/>
      <c r="I184" s="46"/>
      <c r="J184" s="48"/>
    </row>
    <row r="185">
      <c r="A185" s="37" t="s">
        <v>240</v>
      </c>
      <c r="B185" s="37">
        <v>43</v>
      </c>
      <c r="C185" s="38" t="s">
        <v>2959</v>
      </c>
      <c r="D185" s="37" t="s">
        <v>245</v>
      </c>
      <c r="E185" s="39" t="s">
        <v>2960</v>
      </c>
      <c r="F185" s="40" t="s">
        <v>339</v>
      </c>
      <c r="G185" s="41">
        <v>0.38800000000000001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45">
      <c r="A187" s="37" t="s">
        <v>246</v>
      </c>
      <c r="B187" s="45"/>
      <c r="C187" s="46"/>
      <c r="D187" s="46"/>
      <c r="E187" s="49" t="s">
        <v>3746</v>
      </c>
      <c r="F187" s="46"/>
      <c r="G187" s="46"/>
      <c r="H187" s="46"/>
      <c r="I187" s="46"/>
      <c r="J187" s="48"/>
    </row>
    <row r="188" ht="150">
      <c r="A188" s="37" t="s">
        <v>248</v>
      </c>
      <c r="B188" s="50"/>
      <c r="C188" s="51"/>
      <c r="D188" s="51"/>
      <c r="E188" s="39" t="s">
        <v>1553</v>
      </c>
      <c r="F188" s="51"/>
      <c r="G188" s="51"/>
      <c r="H188" s="51"/>
      <c r="I188" s="51"/>
      <c r="J188" s="52"/>
    </row>
  </sheetData>
  <sheetProtection sheet="1" objects="1" scenarios="1" spinCount="100000" saltValue="uMbYUwbyHAN0iKDdo11GmHP9O9re4jwR/cBks8mwxjtTUqirZvaK38yjO/qz4HT/sIr2F00LgMefYAmOJAqwMw==" hashValue="OtOT+kobwaiDpiO90ufcJpZnuxbAFZzMirFpKGLGI1WSPSnq14gd4ITdCwYDvMo7I0XwzpjrA7aeJcUE/Kgy7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3747</v>
      </c>
      <c r="I3" s="25">
        <f>SUMIFS(I9:I342,A9:A342,"SD")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3747</v>
      </c>
      <c r="D5" s="22"/>
      <c r="E5" s="23" t="s">
        <v>112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SUMIFS(I10:I45,A10:A45,"P")</f>
        <v>0</v>
      </c>
      <c r="J9" s="36"/>
    </row>
    <row r="10">
      <c r="A10" s="37" t="s">
        <v>240</v>
      </c>
      <c r="B10" s="37">
        <v>1</v>
      </c>
      <c r="C10" s="38" t="s">
        <v>3748</v>
      </c>
      <c r="D10" s="37" t="s">
        <v>245</v>
      </c>
      <c r="E10" s="39" t="s">
        <v>3749</v>
      </c>
      <c r="F10" s="40" t="s">
        <v>339</v>
      </c>
      <c r="G10" s="41">
        <v>330.25200000000001</v>
      </c>
      <c r="H10" s="42">
        <v>0</v>
      </c>
      <c r="I10" s="43">
        <f>ROUND(G10*H10,P4)</f>
        <v>0</v>
      </c>
      <c r="J10" s="37"/>
      <c r="O10" s="44">
        <f>I10*0.21</f>
        <v>0</v>
      </c>
      <c r="P10">
        <v>3</v>
      </c>
    </row>
    <row r="11" ht="60">
      <c r="A11" s="37" t="s">
        <v>244</v>
      </c>
      <c r="B11" s="45"/>
      <c r="C11" s="46"/>
      <c r="D11" s="46"/>
      <c r="E11" s="39" t="s">
        <v>3750</v>
      </c>
      <c r="F11" s="46"/>
      <c r="G11" s="46"/>
      <c r="H11" s="46"/>
      <c r="I11" s="46"/>
      <c r="J11" s="48"/>
    </row>
    <row r="12">
      <c r="A12" s="37" t="s">
        <v>246</v>
      </c>
      <c r="B12" s="45"/>
      <c r="C12" s="46"/>
      <c r="D12" s="46"/>
      <c r="E12" s="49" t="s">
        <v>3751</v>
      </c>
      <c r="F12" s="46"/>
      <c r="G12" s="46"/>
      <c r="H12" s="46"/>
      <c r="I12" s="46"/>
      <c r="J12" s="48"/>
    </row>
    <row r="13" ht="75">
      <c r="A13" s="37" t="s">
        <v>248</v>
      </c>
      <c r="B13" s="45"/>
      <c r="C13" s="46"/>
      <c r="D13" s="46"/>
      <c r="E13" s="39" t="s">
        <v>3752</v>
      </c>
      <c r="F13" s="46"/>
      <c r="G13" s="46"/>
      <c r="H13" s="46"/>
      <c r="I13" s="46"/>
      <c r="J13" s="48"/>
    </row>
    <row r="14">
      <c r="A14" s="37" t="s">
        <v>240</v>
      </c>
      <c r="B14" s="37">
        <v>2</v>
      </c>
      <c r="C14" s="38" t="s">
        <v>3200</v>
      </c>
      <c r="D14" s="37" t="s">
        <v>245</v>
      </c>
      <c r="E14" s="39" t="s">
        <v>3201</v>
      </c>
      <c r="F14" s="40" t="s">
        <v>309</v>
      </c>
      <c r="G14" s="41">
        <v>1</v>
      </c>
      <c r="H14" s="42">
        <v>0</v>
      </c>
      <c r="I14" s="43">
        <f>ROUND(G14*H14,P4)</f>
        <v>0</v>
      </c>
      <c r="J14" s="37"/>
      <c r="O14" s="44">
        <f>I14*0.21</f>
        <v>0</v>
      </c>
      <c r="P14">
        <v>3</v>
      </c>
    </row>
    <row r="15" ht="30">
      <c r="A15" s="37" t="s">
        <v>244</v>
      </c>
      <c r="B15" s="45"/>
      <c r="C15" s="46"/>
      <c r="D15" s="46"/>
      <c r="E15" s="39" t="s">
        <v>3753</v>
      </c>
      <c r="F15" s="46"/>
      <c r="G15" s="46"/>
      <c r="H15" s="46"/>
      <c r="I15" s="46"/>
      <c r="J15" s="48"/>
    </row>
    <row r="16" ht="60">
      <c r="A16" s="37" t="s">
        <v>248</v>
      </c>
      <c r="B16" s="45"/>
      <c r="C16" s="46"/>
      <c r="D16" s="46"/>
      <c r="E16" s="39" t="s">
        <v>3203</v>
      </c>
      <c r="F16" s="46"/>
      <c r="G16" s="46"/>
      <c r="H16" s="46"/>
      <c r="I16" s="46"/>
      <c r="J16" s="48"/>
    </row>
    <row r="17">
      <c r="A17" s="37" t="s">
        <v>240</v>
      </c>
      <c r="B17" s="37">
        <v>3</v>
      </c>
      <c r="C17" s="38" t="s">
        <v>3754</v>
      </c>
      <c r="D17" s="37" t="s">
        <v>245</v>
      </c>
      <c r="E17" s="39" t="s">
        <v>3755</v>
      </c>
      <c r="F17" s="40" t="s">
        <v>243</v>
      </c>
      <c r="G17" s="41">
        <v>1</v>
      </c>
      <c r="H17" s="42">
        <v>0</v>
      </c>
      <c r="I17" s="43">
        <f>ROUND(G17*H17,P4)</f>
        <v>0</v>
      </c>
      <c r="J17" s="37"/>
      <c r="O17" s="44">
        <f>I17*0.21</f>
        <v>0</v>
      </c>
      <c r="P17">
        <v>3</v>
      </c>
    </row>
    <row r="18">
      <c r="A18" s="37" t="s">
        <v>244</v>
      </c>
      <c r="B18" s="45"/>
      <c r="C18" s="46"/>
      <c r="D18" s="46"/>
      <c r="E18" s="39" t="s">
        <v>3756</v>
      </c>
      <c r="F18" s="46"/>
      <c r="G18" s="46"/>
      <c r="H18" s="46"/>
      <c r="I18" s="46"/>
      <c r="J18" s="48"/>
    </row>
    <row r="19" ht="60">
      <c r="A19" s="37" t="s">
        <v>248</v>
      </c>
      <c r="B19" s="45"/>
      <c r="C19" s="46"/>
      <c r="D19" s="46"/>
      <c r="E19" s="39" t="s">
        <v>1825</v>
      </c>
      <c r="F19" s="46"/>
      <c r="G19" s="46"/>
      <c r="H19" s="46"/>
      <c r="I19" s="46"/>
      <c r="J19" s="48"/>
    </row>
    <row r="20">
      <c r="A20" s="37" t="s">
        <v>240</v>
      </c>
      <c r="B20" s="37">
        <v>4</v>
      </c>
      <c r="C20" s="38" t="s">
        <v>1032</v>
      </c>
      <c r="D20" s="37" t="s">
        <v>245</v>
      </c>
      <c r="E20" s="39" t="s">
        <v>658</v>
      </c>
      <c r="F20" s="40" t="s">
        <v>309</v>
      </c>
      <c r="G20" s="41">
        <v>1</v>
      </c>
      <c r="H20" s="42">
        <v>0</v>
      </c>
      <c r="I20" s="43">
        <f>ROUND(G20*H20,P4)</f>
        <v>0</v>
      </c>
      <c r="J20" s="37"/>
      <c r="O20" s="44">
        <f>I20*0.21</f>
        <v>0</v>
      </c>
      <c r="P20">
        <v>3</v>
      </c>
    </row>
    <row r="21">
      <c r="A21" s="37" t="s">
        <v>244</v>
      </c>
      <c r="B21" s="45"/>
      <c r="C21" s="46"/>
      <c r="D21" s="46"/>
      <c r="E21" s="47" t="s">
        <v>245</v>
      </c>
      <c r="F21" s="46"/>
      <c r="G21" s="46"/>
      <c r="H21" s="46"/>
      <c r="I21" s="46"/>
      <c r="J21" s="48"/>
    </row>
    <row r="22">
      <c r="A22" s="37" t="s">
        <v>248</v>
      </c>
      <c r="B22" s="45"/>
      <c r="C22" s="46"/>
      <c r="D22" s="46"/>
      <c r="E22" s="47" t="s">
        <v>245</v>
      </c>
      <c r="F22" s="46"/>
      <c r="G22" s="46"/>
      <c r="H22" s="46"/>
      <c r="I22" s="46"/>
      <c r="J22" s="48"/>
    </row>
    <row r="23">
      <c r="A23" s="37" t="s">
        <v>240</v>
      </c>
      <c r="B23" s="37">
        <v>6</v>
      </c>
      <c r="C23" s="38" t="s">
        <v>3757</v>
      </c>
      <c r="D23" s="37" t="s">
        <v>245</v>
      </c>
      <c r="E23" s="39" t="s">
        <v>3758</v>
      </c>
      <c r="F23" s="40" t="s">
        <v>243</v>
      </c>
      <c r="G23" s="41">
        <v>1</v>
      </c>
      <c r="H23" s="42">
        <v>0</v>
      </c>
      <c r="I23" s="43">
        <f>ROUND(G23*H23,P4)</f>
        <v>0</v>
      </c>
      <c r="J23" s="37"/>
      <c r="O23" s="44">
        <f>I23*0.21</f>
        <v>0</v>
      </c>
      <c r="P23">
        <v>3</v>
      </c>
    </row>
    <row r="24">
      <c r="A24" s="37" t="s">
        <v>244</v>
      </c>
      <c r="B24" s="45"/>
      <c r="C24" s="46"/>
      <c r="D24" s="46"/>
      <c r="E24" s="39" t="s">
        <v>3756</v>
      </c>
      <c r="F24" s="46"/>
      <c r="G24" s="46"/>
      <c r="H24" s="46"/>
      <c r="I24" s="46"/>
      <c r="J24" s="48"/>
    </row>
    <row r="25" ht="120">
      <c r="A25" s="37" t="s">
        <v>248</v>
      </c>
      <c r="B25" s="45"/>
      <c r="C25" s="46"/>
      <c r="D25" s="46"/>
      <c r="E25" s="39" t="s">
        <v>3759</v>
      </c>
      <c r="F25" s="46"/>
      <c r="G25" s="46"/>
      <c r="H25" s="46"/>
      <c r="I25" s="46"/>
      <c r="J25" s="48"/>
    </row>
    <row r="26">
      <c r="A26" s="37" t="s">
        <v>240</v>
      </c>
      <c r="B26" s="37">
        <v>7</v>
      </c>
      <c r="C26" s="38" t="s">
        <v>3760</v>
      </c>
      <c r="D26" s="37" t="s">
        <v>3761</v>
      </c>
      <c r="E26" s="39" t="s">
        <v>3762</v>
      </c>
      <c r="F26" s="40" t="s">
        <v>290</v>
      </c>
      <c r="G26" s="41">
        <v>160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3763</v>
      </c>
      <c r="F28" s="46"/>
      <c r="G28" s="46"/>
      <c r="H28" s="46"/>
      <c r="I28" s="46"/>
      <c r="J28" s="48"/>
    </row>
    <row r="29" ht="30">
      <c r="A29" s="37" t="s">
        <v>248</v>
      </c>
      <c r="B29" s="45"/>
      <c r="C29" s="46"/>
      <c r="D29" s="46"/>
      <c r="E29" s="39" t="s">
        <v>3764</v>
      </c>
      <c r="F29" s="46"/>
      <c r="G29" s="46"/>
      <c r="H29" s="46"/>
      <c r="I29" s="46"/>
      <c r="J29" s="48"/>
    </row>
    <row r="30" ht="45">
      <c r="A30" s="37" t="s">
        <v>240</v>
      </c>
      <c r="B30" s="37">
        <v>8</v>
      </c>
      <c r="C30" s="38" t="s">
        <v>936</v>
      </c>
      <c r="D30" s="37" t="s">
        <v>937</v>
      </c>
      <c r="E30" s="39" t="s">
        <v>938</v>
      </c>
      <c r="F30" s="40" t="s">
        <v>939</v>
      </c>
      <c r="G30" s="41">
        <v>738.04300000000001</v>
      </c>
      <c r="H30" s="42">
        <v>0</v>
      </c>
      <c r="I30" s="43">
        <f>ROUND(G30*H30,P4)</f>
        <v>0</v>
      </c>
      <c r="J30" s="37"/>
      <c r="O30" s="44">
        <f>I30*0.21</f>
        <v>0</v>
      </c>
      <c r="P30">
        <v>3</v>
      </c>
    </row>
    <row r="31" ht="30">
      <c r="A31" s="37" t="s">
        <v>244</v>
      </c>
      <c r="B31" s="45"/>
      <c r="C31" s="46"/>
      <c r="D31" s="46"/>
      <c r="E31" s="39" t="s">
        <v>940</v>
      </c>
      <c r="F31" s="46"/>
      <c r="G31" s="46"/>
      <c r="H31" s="46"/>
      <c r="I31" s="46"/>
      <c r="J31" s="48"/>
    </row>
    <row r="32" ht="30">
      <c r="A32" s="37" t="s">
        <v>246</v>
      </c>
      <c r="B32" s="45"/>
      <c r="C32" s="46"/>
      <c r="D32" s="46"/>
      <c r="E32" s="49" t="s">
        <v>3765</v>
      </c>
      <c r="F32" s="46"/>
      <c r="G32" s="46"/>
      <c r="H32" s="46"/>
      <c r="I32" s="46"/>
      <c r="J32" s="48"/>
    </row>
    <row r="33" ht="225">
      <c r="A33" s="37" t="s">
        <v>248</v>
      </c>
      <c r="B33" s="45"/>
      <c r="C33" s="46"/>
      <c r="D33" s="46"/>
      <c r="E33" s="39" t="s">
        <v>941</v>
      </c>
      <c r="F33" s="46"/>
      <c r="G33" s="46"/>
      <c r="H33" s="46"/>
      <c r="I33" s="46"/>
      <c r="J33" s="48"/>
    </row>
    <row r="34" ht="45">
      <c r="A34" s="37" t="s">
        <v>240</v>
      </c>
      <c r="B34" s="37">
        <v>9</v>
      </c>
      <c r="C34" s="38" t="s">
        <v>1377</v>
      </c>
      <c r="D34" s="37" t="s">
        <v>1378</v>
      </c>
      <c r="E34" s="39" t="s">
        <v>1379</v>
      </c>
      <c r="F34" s="40" t="s">
        <v>939</v>
      </c>
      <c r="G34" s="41">
        <v>1350.8610000000001</v>
      </c>
      <c r="H34" s="42">
        <v>0</v>
      </c>
      <c r="I34" s="43">
        <f>ROUND(G34*H34,P4)</f>
        <v>0</v>
      </c>
      <c r="J34" s="37"/>
      <c r="O34" s="44">
        <f>I34*0.21</f>
        <v>0</v>
      </c>
      <c r="P34">
        <v>3</v>
      </c>
    </row>
    <row r="35" ht="30">
      <c r="A35" s="37" t="s">
        <v>244</v>
      </c>
      <c r="B35" s="45"/>
      <c r="C35" s="46"/>
      <c r="D35" s="46"/>
      <c r="E35" s="39" t="s">
        <v>940</v>
      </c>
      <c r="F35" s="46"/>
      <c r="G35" s="46"/>
      <c r="H35" s="46"/>
      <c r="I35" s="46"/>
      <c r="J35" s="48"/>
    </row>
    <row r="36" ht="60">
      <c r="A36" s="37" t="s">
        <v>246</v>
      </c>
      <c r="B36" s="45"/>
      <c r="C36" s="46"/>
      <c r="D36" s="46"/>
      <c r="E36" s="49" t="s">
        <v>3766</v>
      </c>
      <c r="F36" s="46"/>
      <c r="G36" s="46"/>
      <c r="H36" s="46"/>
      <c r="I36" s="46"/>
      <c r="J36" s="48"/>
    </row>
    <row r="37" ht="225">
      <c r="A37" s="37" t="s">
        <v>248</v>
      </c>
      <c r="B37" s="45"/>
      <c r="C37" s="46"/>
      <c r="D37" s="46"/>
      <c r="E37" s="39" t="s">
        <v>941</v>
      </c>
      <c r="F37" s="46"/>
      <c r="G37" s="46"/>
      <c r="H37" s="46"/>
      <c r="I37" s="46"/>
      <c r="J37" s="48"/>
    </row>
    <row r="38" ht="30">
      <c r="A38" s="37" t="s">
        <v>240</v>
      </c>
      <c r="B38" s="37">
        <v>10</v>
      </c>
      <c r="C38" s="38" t="s">
        <v>2784</v>
      </c>
      <c r="D38" s="37" t="s">
        <v>2785</v>
      </c>
      <c r="E38" s="39" t="s">
        <v>2786</v>
      </c>
      <c r="F38" s="40" t="s">
        <v>939</v>
      </c>
      <c r="G38" s="41">
        <v>252.613</v>
      </c>
      <c r="H38" s="42">
        <v>0</v>
      </c>
      <c r="I38" s="43">
        <f>ROUND(G38*H38,P4)</f>
        <v>0</v>
      </c>
      <c r="J38" s="37"/>
      <c r="O38" s="44">
        <f>I38*0.21</f>
        <v>0</v>
      </c>
      <c r="P38">
        <v>3</v>
      </c>
    </row>
    <row r="39" ht="30">
      <c r="A39" s="37" t="s">
        <v>244</v>
      </c>
      <c r="B39" s="45"/>
      <c r="C39" s="46"/>
      <c r="D39" s="46"/>
      <c r="E39" s="39" t="s">
        <v>940</v>
      </c>
      <c r="F39" s="46"/>
      <c r="G39" s="46"/>
      <c r="H39" s="46"/>
      <c r="I39" s="46"/>
      <c r="J39" s="48"/>
    </row>
    <row r="40" ht="60">
      <c r="A40" s="37" t="s">
        <v>246</v>
      </c>
      <c r="B40" s="45"/>
      <c r="C40" s="46"/>
      <c r="D40" s="46"/>
      <c r="E40" s="49" t="s">
        <v>3767</v>
      </c>
      <c r="F40" s="46"/>
      <c r="G40" s="46"/>
      <c r="H40" s="46"/>
      <c r="I40" s="46"/>
      <c r="J40" s="48"/>
    </row>
    <row r="41" ht="225">
      <c r="A41" s="37" t="s">
        <v>248</v>
      </c>
      <c r="B41" s="45"/>
      <c r="C41" s="46"/>
      <c r="D41" s="46"/>
      <c r="E41" s="39" t="s">
        <v>941</v>
      </c>
      <c r="F41" s="46"/>
      <c r="G41" s="46"/>
      <c r="H41" s="46"/>
      <c r="I41" s="46"/>
      <c r="J41" s="48"/>
    </row>
    <row r="42" ht="45">
      <c r="A42" s="37" t="s">
        <v>240</v>
      </c>
      <c r="B42" s="37">
        <v>11</v>
      </c>
      <c r="C42" s="38" t="s">
        <v>945</v>
      </c>
      <c r="D42" s="37" t="s">
        <v>946</v>
      </c>
      <c r="E42" s="39" t="s">
        <v>947</v>
      </c>
      <c r="F42" s="40" t="s">
        <v>939</v>
      </c>
      <c r="G42" s="41">
        <v>4.1449999999999996</v>
      </c>
      <c r="H42" s="42">
        <v>0</v>
      </c>
      <c r="I42" s="43">
        <f>ROUND(G42*H42,P4)</f>
        <v>0</v>
      </c>
      <c r="J42" s="37"/>
      <c r="O42" s="44">
        <f>I42*0.21</f>
        <v>0</v>
      </c>
      <c r="P42">
        <v>3</v>
      </c>
    </row>
    <row r="43" ht="30">
      <c r="A43" s="37" t="s">
        <v>244</v>
      </c>
      <c r="B43" s="45"/>
      <c r="C43" s="46"/>
      <c r="D43" s="46"/>
      <c r="E43" s="39" t="s">
        <v>940</v>
      </c>
      <c r="F43" s="46"/>
      <c r="G43" s="46"/>
      <c r="H43" s="46"/>
      <c r="I43" s="46"/>
      <c r="J43" s="48"/>
    </row>
    <row r="44" ht="30">
      <c r="A44" s="37" t="s">
        <v>246</v>
      </c>
      <c r="B44" s="45"/>
      <c r="C44" s="46"/>
      <c r="D44" s="46"/>
      <c r="E44" s="49" t="s">
        <v>3768</v>
      </c>
      <c r="F44" s="46"/>
      <c r="G44" s="46"/>
      <c r="H44" s="46"/>
      <c r="I44" s="46"/>
      <c r="J44" s="48"/>
    </row>
    <row r="45" ht="225">
      <c r="A45" s="37" t="s">
        <v>248</v>
      </c>
      <c r="B45" s="45"/>
      <c r="C45" s="46"/>
      <c r="D45" s="46"/>
      <c r="E45" s="39" t="s">
        <v>941</v>
      </c>
      <c r="F45" s="46"/>
      <c r="G45" s="46"/>
      <c r="H45" s="46"/>
      <c r="I45" s="46"/>
      <c r="J45" s="48"/>
    </row>
    <row r="46">
      <c r="A46" s="31" t="s">
        <v>237</v>
      </c>
      <c r="B46" s="32"/>
      <c r="C46" s="33" t="s">
        <v>238</v>
      </c>
      <c r="D46" s="34"/>
      <c r="E46" s="31" t="s">
        <v>336</v>
      </c>
      <c r="F46" s="34"/>
      <c r="G46" s="34"/>
      <c r="H46" s="34"/>
      <c r="I46" s="35">
        <f>SUMIFS(I47:I94,A47:A94,"P")</f>
        <v>0</v>
      </c>
      <c r="J46" s="36"/>
    </row>
    <row r="47">
      <c r="A47" s="37" t="s">
        <v>240</v>
      </c>
      <c r="B47" s="37">
        <v>12</v>
      </c>
      <c r="C47" s="38" t="s">
        <v>3769</v>
      </c>
      <c r="D47" s="37" t="s">
        <v>245</v>
      </c>
      <c r="E47" s="39" t="s">
        <v>3770</v>
      </c>
      <c r="F47" s="40" t="s">
        <v>1326</v>
      </c>
      <c r="G47" s="41">
        <v>163</v>
      </c>
      <c r="H47" s="42">
        <v>0</v>
      </c>
      <c r="I47" s="43">
        <f>ROUND(G47*H47,P4)</f>
        <v>0</v>
      </c>
      <c r="J47" s="37"/>
      <c r="O47" s="44">
        <f>I47*0.21</f>
        <v>0</v>
      </c>
      <c r="P47">
        <v>3</v>
      </c>
    </row>
    <row r="48">
      <c r="A48" s="37" t="s">
        <v>244</v>
      </c>
      <c r="B48" s="45"/>
      <c r="C48" s="46"/>
      <c r="D48" s="46"/>
      <c r="E48" s="39" t="s">
        <v>3771</v>
      </c>
      <c r="F48" s="46"/>
      <c r="G48" s="46"/>
      <c r="H48" s="46"/>
      <c r="I48" s="46"/>
      <c r="J48" s="48"/>
    </row>
    <row r="49" ht="105">
      <c r="A49" s="37" t="s">
        <v>246</v>
      </c>
      <c r="B49" s="45"/>
      <c r="C49" s="46"/>
      <c r="D49" s="46"/>
      <c r="E49" s="49" t="s">
        <v>3772</v>
      </c>
      <c r="F49" s="46"/>
      <c r="G49" s="46"/>
      <c r="H49" s="46"/>
      <c r="I49" s="46"/>
      <c r="J49" s="48"/>
    </row>
    <row r="50" ht="75">
      <c r="A50" s="37" t="s">
        <v>248</v>
      </c>
      <c r="B50" s="45"/>
      <c r="C50" s="46"/>
      <c r="D50" s="46"/>
      <c r="E50" s="39" t="s">
        <v>3773</v>
      </c>
      <c r="F50" s="46"/>
      <c r="G50" s="46"/>
      <c r="H50" s="46"/>
      <c r="I50" s="46"/>
      <c r="J50" s="48"/>
    </row>
    <row r="51">
      <c r="A51" s="37" t="s">
        <v>240</v>
      </c>
      <c r="B51" s="37">
        <v>13</v>
      </c>
      <c r="C51" s="38" t="s">
        <v>2623</v>
      </c>
      <c r="D51" s="37" t="s">
        <v>245</v>
      </c>
      <c r="E51" s="39" t="s">
        <v>2624</v>
      </c>
      <c r="F51" s="40" t="s">
        <v>339</v>
      </c>
      <c r="G51" s="41">
        <v>45</v>
      </c>
      <c r="H51" s="42">
        <v>0</v>
      </c>
      <c r="I51" s="43">
        <f>ROUND(G51*H51,P4)</f>
        <v>0</v>
      </c>
      <c r="J51" s="37"/>
      <c r="O51" s="44">
        <f>I51*0.21</f>
        <v>0</v>
      </c>
      <c r="P51">
        <v>3</v>
      </c>
    </row>
    <row r="52">
      <c r="A52" s="37" t="s">
        <v>244</v>
      </c>
      <c r="B52" s="45"/>
      <c r="C52" s="46"/>
      <c r="D52" s="46"/>
      <c r="E52" s="39" t="s">
        <v>3774</v>
      </c>
      <c r="F52" s="46"/>
      <c r="G52" s="46"/>
      <c r="H52" s="46"/>
      <c r="I52" s="46"/>
      <c r="J52" s="48"/>
    </row>
    <row r="53" ht="30">
      <c r="A53" s="37" t="s">
        <v>246</v>
      </c>
      <c r="B53" s="45"/>
      <c r="C53" s="46"/>
      <c r="D53" s="46"/>
      <c r="E53" s="49" t="s">
        <v>3775</v>
      </c>
      <c r="F53" s="46"/>
      <c r="G53" s="46"/>
      <c r="H53" s="46"/>
      <c r="I53" s="46"/>
      <c r="J53" s="48"/>
    </row>
    <row r="54" ht="75">
      <c r="A54" s="37" t="s">
        <v>248</v>
      </c>
      <c r="B54" s="45"/>
      <c r="C54" s="46"/>
      <c r="D54" s="46"/>
      <c r="E54" s="39" t="s">
        <v>2626</v>
      </c>
      <c r="F54" s="46"/>
      <c r="G54" s="46"/>
      <c r="H54" s="46"/>
      <c r="I54" s="46"/>
      <c r="J54" s="48"/>
    </row>
    <row r="55">
      <c r="A55" s="37" t="s">
        <v>240</v>
      </c>
      <c r="B55" s="37">
        <v>14</v>
      </c>
      <c r="C55" s="38" t="s">
        <v>1321</v>
      </c>
      <c r="D55" s="37" t="s">
        <v>245</v>
      </c>
      <c r="E55" s="39" t="s">
        <v>1322</v>
      </c>
      <c r="F55" s="40" t="s">
        <v>339</v>
      </c>
      <c r="G55" s="41">
        <v>375.25200000000001</v>
      </c>
      <c r="H55" s="42">
        <v>0</v>
      </c>
      <c r="I55" s="43">
        <f>ROUND(G55*H55,P4)</f>
        <v>0</v>
      </c>
      <c r="J55" s="37"/>
      <c r="O55" s="44">
        <f>I55*0.21</f>
        <v>0</v>
      </c>
      <c r="P55">
        <v>3</v>
      </c>
    </row>
    <row r="56">
      <c r="A56" s="37" t="s">
        <v>244</v>
      </c>
      <c r="B56" s="45"/>
      <c r="C56" s="46"/>
      <c r="D56" s="46"/>
      <c r="E56" s="39" t="s">
        <v>3776</v>
      </c>
      <c r="F56" s="46"/>
      <c r="G56" s="46"/>
      <c r="H56" s="46"/>
      <c r="I56" s="46"/>
      <c r="J56" s="48"/>
    </row>
    <row r="57" ht="45">
      <c r="A57" s="37" t="s">
        <v>246</v>
      </c>
      <c r="B57" s="45"/>
      <c r="C57" s="46"/>
      <c r="D57" s="46"/>
      <c r="E57" s="49" t="s">
        <v>3777</v>
      </c>
      <c r="F57" s="46"/>
      <c r="G57" s="46"/>
      <c r="H57" s="46"/>
      <c r="I57" s="46"/>
      <c r="J57" s="48"/>
    </row>
    <row r="58" ht="405">
      <c r="A58" s="37" t="s">
        <v>248</v>
      </c>
      <c r="B58" s="45"/>
      <c r="C58" s="46"/>
      <c r="D58" s="46"/>
      <c r="E58" s="39" t="s">
        <v>1325</v>
      </c>
      <c r="F58" s="46"/>
      <c r="G58" s="46"/>
      <c r="H58" s="46"/>
      <c r="I58" s="46"/>
      <c r="J58" s="48"/>
    </row>
    <row r="59">
      <c r="A59" s="37" t="s">
        <v>240</v>
      </c>
      <c r="B59" s="37">
        <v>15</v>
      </c>
      <c r="C59" s="38" t="s">
        <v>3778</v>
      </c>
      <c r="D59" s="37" t="s">
        <v>245</v>
      </c>
      <c r="E59" s="39" t="s">
        <v>3779</v>
      </c>
      <c r="F59" s="40" t="s">
        <v>339</v>
      </c>
      <c r="G59" s="41">
        <v>12</v>
      </c>
      <c r="H59" s="42">
        <v>0</v>
      </c>
      <c r="I59" s="43">
        <f>ROUND(G59*H59,P4)</f>
        <v>0</v>
      </c>
      <c r="J59" s="37"/>
      <c r="O59" s="44">
        <f>I59*0.21</f>
        <v>0</v>
      </c>
      <c r="P59">
        <v>3</v>
      </c>
    </row>
    <row r="60" ht="30">
      <c r="A60" s="37" t="s">
        <v>244</v>
      </c>
      <c r="B60" s="45"/>
      <c r="C60" s="46"/>
      <c r="D60" s="46"/>
      <c r="E60" s="39" t="s">
        <v>3780</v>
      </c>
      <c r="F60" s="46"/>
      <c r="G60" s="46"/>
      <c r="H60" s="46"/>
      <c r="I60" s="46"/>
      <c r="J60" s="48"/>
    </row>
    <row r="61">
      <c r="A61" s="37" t="s">
        <v>246</v>
      </c>
      <c r="B61" s="45"/>
      <c r="C61" s="46"/>
      <c r="D61" s="46"/>
      <c r="E61" s="49" t="s">
        <v>3781</v>
      </c>
      <c r="F61" s="46"/>
      <c r="G61" s="46"/>
      <c r="H61" s="46"/>
      <c r="I61" s="46"/>
      <c r="J61" s="48"/>
    </row>
    <row r="62" ht="409.5">
      <c r="A62" s="37" t="s">
        <v>248</v>
      </c>
      <c r="B62" s="45"/>
      <c r="C62" s="46"/>
      <c r="D62" s="46"/>
      <c r="E62" s="39" t="s">
        <v>1968</v>
      </c>
      <c r="F62" s="46"/>
      <c r="G62" s="46"/>
      <c r="H62" s="46"/>
      <c r="I62" s="46"/>
      <c r="J62" s="48"/>
    </row>
    <row r="63">
      <c r="A63" s="37" t="s">
        <v>240</v>
      </c>
      <c r="B63" s="37">
        <v>16</v>
      </c>
      <c r="C63" s="38" t="s">
        <v>3782</v>
      </c>
      <c r="D63" s="37" t="s">
        <v>245</v>
      </c>
      <c r="E63" s="39" t="s">
        <v>3783</v>
      </c>
      <c r="F63" s="40" t="s">
        <v>339</v>
      </c>
      <c r="G63" s="41">
        <v>369.02199999999999</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3784</v>
      </c>
      <c r="F65" s="46"/>
      <c r="G65" s="46"/>
      <c r="H65" s="46"/>
      <c r="I65" s="46"/>
      <c r="J65" s="48"/>
    </row>
    <row r="66" ht="409.5">
      <c r="A66" s="37" t="s">
        <v>248</v>
      </c>
      <c r="B66" s="45"/>
      <c r="C66" s="46"/>
      <c r="D66" s="46"/>
      <c r="E66" s="39" t="s">
        <v>666</v>
      </c>
      <c r="F66" s="46"/>
      <c r="G66" s="46"/>
      <c r="H66" s="46"/>
      <c r="I66" s="46"/>
      <c r="J66" s="48"/>
    </row>
    <row r="67">
      <c r="A67" s="37" t="s">
        <v>240</v>
      </c>
      <c r="B67" s="37">
        <v>17</v>
      </c>
      <c r="C67" s="38" t="s">
        <v>1969</v>
      </c>
      <c r="D67" s="37" t="s">
        <v>245</v>
      </c>
      <c r="E67" s="39" t="s">
        <v>1970</v>
      </c>
      <c r="F67" s="40" t="s">
        <v>339</v>
      </c>
      <c r="G67" s="41">
        <v>322.89400000000001</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3785</v>
      </c>
      <c r="F69" s="46"/>
      <c r="G69" s="46"/>
      <c r="H69" s="46"/>
      <c r="I69" s="46"/>
      <c r="J69" s="48"/>
    </row>
    <row r="70" ht="409.5">
      <c r="A70" s="37" t="s">
        <v>248</v>
      </c>
      <c r="B70" s="45"/>
      <c r="C70" s="46"/>
      <c r="D70" s="46"/>
      <c r="E70" s="39" t="s">
        <v>666</v>
      </c>
      <c r="F70" s="46"/>
      <c r="G70" s="46"/>
      <c r="H70" s="46"/>
      <c r="I70" s="46"/>
      <c r="J70" s="48"/>
    </row>
    <row r="71">
      <c r="A71" s="37" t="s">
        <v>240</v>
      </c>
      <c r="B71" s="37">
        <v>18</v>
      </c>
      <c r="C71" s="38" t="s">
        <v>3786</v>
      </c>
      <c r="D71" s="37" t="s">
        <v>245</v>
      </c>
      <c r="E71" s="39" t="s">
        <v>3787</v>
      </c>
      <c r="F71" s="40" t="s">
        <v>339</v>
      </c>
      <c r="G71" s="41">
        <v>230.63900000000001</v>
      </c>
      <c r="H71" s="42">
        <v>0</v>
      </c>
      <c r="I71" s="43">
        <f>ROUND(G71*H71,P4)</f>
        <v>0</v>
      </c>
      <c r="J71" s="37"/>
      <c r="O71" s="44">
        <f>I71*0.21</f>
        <v>0</v>
      </c>
      <c r="P71">
        <v>3</v>
      </c>
    </row>
    <row r="72">
      <c r="A72" s="37" t="s">
        <v>244</v>
      </c>
      <c r="B72" s="45"/>
      <c r="C72" s="46"/>
      <c r="D72" s="46"/>
      <c r="E72" s="47" t="s">
        <v>245</v>
      </c>
      <c r="F72" s="46"/>
      <c r="G72" s="46"/>
      <c r="H72" s="46"/>
      <c r="I72" s="46"/>
      <c r="J72" s="48"/>
    </row>
    <row r="73" ht="60">
      <c r="A73" s="37" t="s">
        <v>246</v>
      </c>
      <c r="B73" s="45"/>
      <c r="C73" s="46"/>
      <c r="D73" s="46"/>
      <c r="E73" s="49" t="s">
        <v>3788</v>
      </c>
      <c r="F73" s="46"/>
      <c r="G73" s="46"/>
      <c r="H73" s="46"/>
      <c r="I73" s="46"/>
      <c r="J73" s="48"/>
    </row>
    <row r="74" ht="409.5">
      <c r="A74" s="37" t="s">
        <v>248</v>
      </c>
      <c r="B74" s="45"/>
      <c r="C74" s="46"/>
      <c r="D74" s="46"/>
      <c r="E74" s="39" t="s">
        <v>666</v>
      </c>
      <c r="F74" s="46"/>
      <c r="G74" s="46"/>
      <c r="H74" s="46"/>
      <c r="I74" s="46"/>
      <c r="J74" s="48"/>
    </row>
    <row r="75">
      <c r="A75" s="37" t="s">
        <v>240</v>
      </c>
      <c r="B75" s="37">
        <v>19</v>
      </c>
      <c r="C75" s="38" t="s">
        <v>667</v>
      </c>
      <c r="D75" s="37" t="s">
        <v>245</v>
      </c>
      <c r="E75" s="39" t="s">
        <v>668</v>
      </c>
      <c r="F75" s="40" t="s">
        <v>339</v>
      </c>
      <c r="G75" s="41">
        <v>979.55399999999997</v>
      </c>
      <c r="H75" s="42">
        <v>0</v>
      </c>
      <c r="I75" s="43">
        <f>ROUND(G75*H75,P4)</f>
        <v>0</v>
      </c>
      <c r="J75" s="37"/>
      <c r="O75" s="44">
        <f>I75*0.21</f>
        <v>0</v>
      </c>
      <c r="P75">
        <v>3</v>
      </c>
    </row>
    <row r="76">
      <c r="A76" s="37" t="s">
        <v>244</v>
      </c>
      <c r="B76" s="45"/>
      <c r="C76" s="46"/>
      <c r="D76" s="46"/>
      <c r="E76" s="47" t="s">
        <v>245</v>
      </c>
      <c r="F76" s="46"/>
      <c r="G76" s="46"/>
      <c r="H76" s="46"/>
      <c r="I76" s="46"/>
      <c r="J76" s="48"/>
    </row>
    <row r="77" ht="60">
      <c r="A77" s="37" t="s">
        <v>246</v>
      </c>
      <c r="B77" s="45"/>
      <c r="C77" s="46"/>
      <c r="D77" s="46"/>
      <c r="E77" s="49" t="s">
        <v>3789</v>
      </c>
      <c r="F77" s="46"/>
      <c r="G77" s="46"/>
      <c r="H77" s="46"/>
      <c r="I77" s="46"/>
      <c r="J77" s="48"/>
    </row>
    <row r="78" ht="270">
      <c r="A78" s="37" t="s">
        <v>248</v>
      </c>
      <c r="B78" s="45"/>
      <c r="C78" s="46"/>
      <c r="D78" s="46"/>
      <c r="E78" s="39" t="s">
        <v>671</v>
      </c>
      <c r="F78" s="46"/>
      <c r="G78" s="46"/>
      <c r="H78" s="46"/>
      <c r="I78" s="46"/>
      <c r="J78" s="48"/>
    </row>
    <row r="79">
      <c r="A79" s="37" t="s">
        <v>240</v>
      </c>
      <c r="B79" s="37">
        <v>20</v>
      </c>
      <c r="C79" s="38" t="s">
        <v>3790</v>
      </c>
      <c r="D79" s="37" t="s">
        <v>245</v>
      </c>
      <c r="E79" s="39" t="s">
        <v>3791</v>
      </c>
      <c r="F79" s="40" t="s">
        <v>339</v>
      </c>
      <c r="G79" s="41">
        <v>330.25200000000001</v>
      </c>
      <c r="H79" s="42">
        <v>0</v>
      </c>
      <c r="I79" s="43">
        <f>ROUND(G79*H79,P4)</f>
        <v>0</v>
      </c>
      <c r="J79" s="37"/>
      <c r="O79" s="44">
        <f>I79*0.21</f>
        <v>0</v>
      </c>
      <c r="P79">
        <v>3</v>
      </c>
    </row>
    <row r="80">
      <c r="A80" s="37" t="s">
        <v>244</v>
      </c>
      <c r="B80" s="45"/>
      <c r="C80" s="46"/>
      <c r="D80" s="46"/>
      <c r="E80" s="39" t="s">
        <v>3792</v>
      </c>
      <c r="F80" s="46"/>
      <c r="G80" s="46"/>
      <c r="H80" s="46"/>
      <c r="I80" s="46"/>
      <c r="J80" s="48"/>
    </row>
    <row r="81" ht="45">
      <c r="A81" s="37" t="s">
        <v>246</v>
      </c>
      <c r="B81" s="45"/>
      <c r="C81" s="46"/>
      <c r="D81" s="46"/>
      <c r="E81" s="49" t="s">
        <v>3793</v>
      </c>
      <c r="F81" s="46"/>
      <c r="G81" s="46"/>
      <c r="H81" s="46"/>
      <c r="I81" s="46"/>
      <c r="J81" s="48"/>
    </row>
    <row r="82" ht="409.5">
      <c r="A82" s="37" t="s">
        <v>248</v>
      </c>
      <c r="B82" s="45"/>
      <c r="C82" s="46"/>
      <c r="D82" s="46"/>
      <c r="E82" s="39" t="s">
        <v>3794</v>
      </c>
      <c r="F82" s="46"/>
      <c r="G82" s="46"/>
      <c r="H82" s="46"/>
      <c r="I82" s="46"/>
      <c r="J82" s="48"/>
    </row>
    <row r="83">
      <c r="A83" s="37" t="s">
        <v>240</v>
      </c>
      <c r="B83" s="37">
        <v>21</v>
      </c>
      <c r="C83" s="38" t="s">
        <v>2421</v>
      </c>
      <c r="D83" s="37" t="s">
        <v>245</v>
      </c>
      <c r="E83" s="39" t="s">
        <v>2422</v>
      </c>
      <c r="F83" s="40" t="s">
        <v>339</v>
      </c>
      <c r="G83" s="41">
        <v>45</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3795</v>
      </c>
      <c r="F85" s="46"/>
      <c r="G85" s="46"/>
      <c r="H85" s="46"/>
      <c r="I85" s="46"/>
      <c r="J85" s="48"/>
    </row>
    <row r="86" ht="75">
      <c r="A86" s="37" t="s">
        <v>248</v>
      </c>
      <c r="B86" s="45"/>
      <c r="C86" s="46"/>
      <c r="D86" s="46"/>
      <c r="E86" s="39" t="s">
        <v>2424</v>
      </c>
      <c r="F86" s="46"/>
      <c r="G86" s="46"/>
      <c r="H86" s="46"/>
      <c r="I86" s="46"/>
      <c r="J86" s="48"/>
    </row>
    <row r="87">
      <c r="A87" s="37" t="s">
        <v>240</v>
      </c>
      <c r="B87" s="37">
        <v>22</v>
      </c>
      <c r="C87" s="38" t="s">
        <v>3796</v>
      </c>
      <c r="D87" s="37" t="s">
        <v>245</v>
      </c>
      <c r="E87" s="39" t="s">
        <v>3797</v>
      </c>
      <c r="F87" s="40" t="s">
        <v>415</v>
      </c>
      <c r="G87" s="41">
        <v>180</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3798</v>
      </c>
      <c r="F89" s="46"/>
      <c r="G89" s="46"/>
      <c r="H89" s="46"/>
      <c r="I89" s="46"/>
      <c r="J89" s="48"/>
    </row>
    <row r="90" ht="75">
      <c r="A90" s="37" t="s">
        <v>248</v>
      </c>
      <c r="B90" s="45"/>
      <c r="C90" s="46"/>
      <c r="D90" s="46"/>
      <c r="E90" s="39" t="s">
        <v>3799</v>
      </c>
      <c r="F90" s="46"/>
      <c r="G90" s="46"/>
      <c r="H90" s="46"/>
      <c r="I90" s="46"/>
      <c r="J90" s="48"/>
    </row>
    <row r="91">
      <c r="A91" s="37" t="s">
        <v>240</v>
      </c>
      <c r="B91" s="37">
        <v>23</v>
      </c>
      <c r="C91" s="38" t="s">
        <v>3800</v>
      </c>
      <c r="D91" s="37" t="s">
        <v>245</v>
      </c>
      <c r="E91" s="39" t="s">
        <v>3801</v>
      </c>
      <c r="F91" s="40" t="s">
        <v>339</v>
      </c>
      <c r="G91" s="41">
        <v>9</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3802</v>
      </c>
      <c r="F93" s="46"/>
      <c r="G93" s="46"/>
      <c r="H93" s="46"/>
      <c r="I93" s="46"/>
      <c r="J93" s="48"/>
    </row>
    <row r="94" ht="90">
      <c r="A94" s="37" t="s">
        <v>248</v>
      </c>
      <c r="B94" s="45"/>
      <c r="C94" s="46"/>
      <c r="D94" s="46"/>
      <c r="E94" s="39" t="s">
        <v>3803</v>
      </c>
      <c r="F94" s="46"/>
      <c r="G94" s="46"/>
      <c r="H94" s="46"/>
      <c r="I94" s="46"/>
      <c r="J94" s="48"/>
    </row>
    <row r="95">
      <c r="A95" s="31" t="s">
        <v>237</v>
      </c>
      <c r="B95" s="32"/>
      <c r="C95" s="33" t="s">
        <v>320</v>
      </c>
      <c r="D95" s="34"/>
      <c r="E95" s="31" t="s">
        <v>2433</v>
      </c>
      <c r="F95" s="34"/>
      <c r="G95" s="34"/>
      <c r="H95" s="34"/>
      <c r="I95" s="35">
        <f>SUMIFS(I96:I119,A96:A119,"P")</f>
        <v>0</v>
      </c>
      <c r="J95" s="36"/>
    </row>
    <row r="96">
      <c r="A96" s="37" t="s">
        <v>240</v>
      </c>
      <c r="B96" s="37">
        <v>24</v>
      </c>
      <c r="C96" s="38" t="s">
        <v>3804</v>
      </c>
      <c r="D96" s="37" t="s">
        <v>245</v>
      </c>
      <c r="E96" s="39" t="s">
        <v>3805</v>
      </c>
      <c r="F96" s="40" t="s">
        <v>339</v>
      </c>
      <c r="G96" s="41">
        <v>1.4930000000000001</v>
      </c>
      <c r="H96" s="42">
        <v>0</v>
      </c>
      <c r="I96" s="43">
        <f>ROUND(G96*H96,P4)</f>
        <v>0</v>
      </c>
      <c r="J96" s="37"/>
      <c r="O96" s="44">
        <f>I96*0.21</f>
        <v>0</v>
      </c>
      <c r="P96">
        <v>3</v>
      </c>
    </row>
    <row r="97">
      <c r="A97" s="37" t="s">
        <v>244</v>
      </c>
      <c r="B97" s="45"/>
      <c r="C97" s="46"/>
      <c r="D97" s="46"/>
      <c r="E97" s="47" t="s">
        <v>245</v>
      </c>
      <c r="F97" s="46"/>
      <c r="G97" s="46"/>
      <c r="H97" s="46"/>
      <c r="I97" s="46"/>
      <c r="J97" s="48"/>
    </row>
    <row r="98" ht="30">
      <c r="A98" s="37" t="s">
        <v>246</v>
      </c>
      <c r="B98" s="45"/>
      <c r="C98" s="46"/>
      <c r="D98" s="46"/>
      <c r="E98" s="49" t="s">
        <v>3806</v>
      </c>
      <c r="F98" s="46"/>
      <c r="G98" s="46"/>
      <c r="H98" s="46"/>
      <c r="I98" s="46"/>
      <c r="J98" s="48"/>
    </row>
    <row r="99" ht="105">
      <c r="A99" s="37" t="s">
        <v>248</v>
      </c>
      <c r="B99" s="45"/>
      <c r="C99" s="46"/>
      <c r="D99" s="46"/>
      <c r="E99" s="39" t="s">
        <v>3807</v>
      </c>
      <c r="F99" s="46"/>
      <c r="G99" s="46"/>
      <c r="H99" s="46"/>
      <c r="I99" s="46"/>
      <c r="J99" s="48"/>
    </row>
    <row r="100">
      <c r="A100" s="37" t="s">
        <v>240</v>
      </c>
      <c r="B100" s="37">
        <v>25</v>
      </c>
      <c r="C100" s="38" t="s">
        <v>3808</v>
      </c>
      <c r="D100" s="37" t="s">
        <v>245</v>
      </c>
      <c r="E100" s="39" t="s">
        <v>3809</v>
      </c>
      <c r="F100" s="40" t="s">
        <v>339</v>
      </c>
      <c r="G100" s="41">
        <v>0.216</v>
      </c>
      <c r="H100" s="42">
        <v>0</v>
      </c>
      <c r="I100" s="43">
        <f>ROUND(G100*H100,P4)</f>
        <v>0</v>
      </c>
      <c r="J100" s="37"/>
      <c r="O100" s="44">
        <f>I100*0.21</f>
        <v>0</v>
      </c>
      <c r="P100">
        <v>3</v>
      </c>
    </row>
    <row r="101">
      <c r="A101" s="37" t="s">
        <v>244</v>
      </c>
      <c r="B101" s="45"/>
      <c r="C101" s="46"/>
      <c r="D101" s="46"/>
      <c r="E101" s="39" t="s">
        <v>3810</v>
      </c>
      <c r="F101" s="46"/>
      <c r="G101" s="46"/>
      <c r="H101" s="46"/>
      <c r="I101" s="46"/>
      <c r="J101" s="48"/>
    </row>
    <row r="102" ht="60">
      <c r="A102" s="37" t="s">
        <v>246</v>
      </c>
      <c r="B102" s="45"/>
      <c r="C102" s="46"/>
      <c r="D102" s="46"/>
      <c r="E102" s="49" t="s">
        <v>3811</v>
      </c>
      <c r="F102" s="46"/>
      <c r="G102" s="46"/>
      <c r="H102" s="46"/>
      <c r="I102" s="46"/>
      <c r="J102" s="48"/>
    </row>
    <row r="103" ht="105">
      <c r="A103" s="37" t="s">
        <v>248</v>
      </c>
      <c r="B103" s="45"/>
      <c r="C103" s="46"/>
      <c r="D103" s="46"/>
      <c r="E103" s="39" t="s">
        <v>3807</v>
      </c>
      <c r="F103" s="46"/>
      <c r="G103" s="46"/>
      <c r="H103" s="46"/>
      <c r="I103" s="46"/>
      <c r="J103" s="48"/>
    </row>
    <row r="104">
      <c r="A104" s="37" t="s">
        <v>240</v>
      </c>
      <c r="B104" s="37">
        <v>26</v>
      </c>
      <c r="C104" s="38" t="s">
        <v>3812</v>
      </c>
      <c r="D104" s="37" t="s">
        <v>245</v>
      </c>
      <c r="E104" s="39" t="s">
        <v>3813</v>
      </c>
      <c r="F104" s="40" t="s">
        <v>339</v>
      </c>
      <c r="G104" s="41">
        <v>44.530000000000001</v>
      </c>
      <c r="H104" s="42">
        <v>0</v>
      </c>
      <c r="I104" s="43">
        <f>ROUND(G104*H104,P4)</f>
        <v>0</v>
      </c>
      <c r="J104" s="37"/>
      <c r="O104" s="44">
        <f>I104*0.21</f>
        <v>0</v>
      </c>
      <c r="P104">
        <v>3</v>
      </c>
    </row>
    <row r="105">
      <c r="A105" s="37" t="s">
        <v>244</v>
      </c>
      <c r="B105" s="45"/>
      <c r="C105" s="46"/>
      <c r="D105" s="46"/>
      <c r="E105" s="39" t="s">
        <v>3814</v>
      </c>
      <c r="F105" s="46"/>
      <c r="G105" s="46"/>
      <c r="H105" s="46"/>
      <c r="I105" s="46"/>
      <c r="J105" s="48"/>
    </row>
    <row r="106" ht="45">
      <c r="A106" s="37" t="s">
        <v>246</v>
      </c>
      <c r="B106" s="45"/>
      <c r="C106" s="46"/>
      <c r="D106" s="46"/>
      <c r="E106" s="49" t="s">
        <v>3815</v>
      </c>
      <c r="F106" s="46"/>
      <c r="G106" s="46"/>
      <c r="H106" s="46"/>
      <c r="I106" s="46"/>
      <c r="J106" s="48"/>
    </row>
    <row r="107" ht="105">
      <c r="A107" s="37" t="s">
        <v>248</v>
      </c>
      <c r="B107" s="45"/>
      <c r="C107" s="46"/>
      <c r="D107" s="46"/>
      <c r="E107" s="39" t="s">
        <v>3816</v>
      </c>
      <c r="F107" s="46"/>
      <c r="G107" s="46"/>
      <c r="H107" s="46"/>
      <c r="I107" s="46"/>
      <c r="J107" s="48"/>
    </row>
    <row r="108">
      <c r="A108" s="37" t="s">
        <v>240</v>
      </c>
      <c r="B108" s="37">
        <v>27</v>
      </c>
      <c r="C108" s="38" t="s">
        <v>3817</v>
      </c>
      <c r="D108" s="37" t="s">
        <v>245</v>
      </c>
      <c r="E108" s="39" t="s">
        <v>3818</v>
      </c>
      <c r="F108" s="40" t="s">
        <v>1326</v>
      </c>
      <c r="G108" s="41">
        <v>156.80000000000001</v>
      </c>
      <c r="H108" s="42">
        <v>0</v>
      </c>
      <c r="I108" s="43">
        <f>ROUND(G108*H108,P4)</f>
        <v>0</v>
      </c>
      <c r="J108" s="37"/>
      <c r="O108" s="44">
        <f>I108*0.21</f>
        <v>0</v>
      </c>
      <c r="P108">
        <v>3</v>
      </c>
    </row>
    <row r="109" ht="60">
      <c r="A109" s="37" t="s">
        <v>244</v>
      </c>
      <c r="B109" s="45"/>
      <c r="C109" s="46"/>
      <c r="D109" s="46"/>
      <c r="E109" s="39" t="s">
        <v>3819</v>
      </c>
      <c r="F109" s="46"/>
      <c r="G109" s="46"/>
      <c r="H109" s="46"/>
      <c r="I109" s="46"/>
      <c r="J109" s="48"/>
    </row>
    <row r="110">
      <c r="A110" s="37" t="s">
        <v>246</v>
      </c>
      <c r="B110" s="45"/>
      <c r="C110" s="46"/>
      <c r="D110" s="46"/>
      <c r="E110" s="49" t="s">
        <v>3820</v>
      </c>
      <c r="F110" s="46"/>
      <c r="G110" s="46"/>
      <c r="H110" s="46"/>
      <c r="I110" s="46"/>
      <c r="J110" s="48"/>
    </row>
    <row r="111">
      <c r="A111" s="37" t="s">
        <v>248</v>
      </c>
      <c r="B111" s="45"/>
      <c r="C111" s="46"/>
      <c r="D111" s="46"/>
      <c r="E111" s="47" t="s">
        <v>245</v>
      </c>
      <c r="F111" s="46"/>
      <c r="G111" s="46"/>
      <c r="H111" s="46"/>
      <c r="I111" s="46"/>
      <c r="J111" s="48"/>
    </row>
    <row r="112">
      <c r="A112" s="37" t="s">
        <v>240</v>
      </c>
      <c r="B112" s="37">
        <v>28</v>
      </c>
      <c r="C112" s="38" t="s">
        <v>3138</v>
      </c>
      <c r="D112" s="37" t="s">
        <v>245</v>
      </c>
      <c r="E112" s="39" t="s">
        <v>3139</v>
      </c>
      <c r="F112" s="40" t="s">
        <v>339</v>
      </c>
      <c r="G112" s="41">
        <v>108.911</v>
      </c>
      <c r="H112" s="42">
        <v>0</v>
      </c>
      <c r="I112" s="43">
        <f>ROUND(G112*H112,P4)</f>
        <v>0</v>
      </c>
      <c r="J112" s="37"/>
      <c r="O112" s="44">
        <f>I112*0.21</f>
        <v>0</v>
      </c>
      <c r="P112">
        <v>3</v>
      </c>
    </row>
    <row r="113" ht="30">
      <c r="A113" s="37" t="s">
        <v>244</v>
      </c>
      <c r="B113" s="45"/>
      <c r="C113" s="46"/>
      <c r="D113" s="46"/>
      <c r="E113" s="39" t="s">
        <v>3821</v>
      </c>
      <c r="F113" s="46"/>
      <c r="G113" s="46"/>
      <c r="H113" s="46"/>
      <c r="I113" s="46"/>
      <c r="J113" s="48"/>
    </row>
    <row r="114" ht="45">
      <c r="A114" s="37" t="s">
        <v>246</v>
      </c>
      <c r="B114" s="45"/>
      <c r="C114" s="46"/>
      <c r="D114" s="46"/>
      <c r="E114" s="49" t="s">
        <v>3822</v>
      </c>
      <c r="F114" s="46"/>
      <c r="G114" s="46"/>
      <c r="H114" s="46"/>
      <c r="I114" s="46"/>
      <c r="J114" s="48"/>
    </row>
    <row r="115" ht="409.5">
      <c r="A115" s="37" t="s">
        <v>248</v>
      </c>
      <c r="B115" s="45"/>
      <c r="C115" s="46"/>
      <c r="D115" s="46"/>
      <c r="E115" s="39" t="s">
        <v>1835</v>
      </c>
      <c r="F115" s="46"/>
      <c r="G115" s="46"/>
      <c r="H115" s="46"/>
      <c r="I115" s="46"/>
      <c r="J115" s="48"/>
    </row>
    <row r="116">
      <c r="A116" s="37" t="s">
        <v>240</v>
      </c>
      <c r="B116" s="37">
        <v>29</v>
      </c>
      <c r="C116" s="38" t="s">
        <v>3823</v>
      </c>
      <c r="D116" s="37" t="s">
        <v>245</v>
      </c>
      <c r="E116" s="39" t="s">
        <v>3824</v>
      </c>
      <c r="F116" s="40" t="s">
        <v>243</v>
      </c>
      <c r="G116" s="41">
        <v>32</v>
      </c>
      <c r="H116" s="42">
        <v>0</v>
      </c>
      <c r="I116" s="43">
        <f>ROUND(G116*H116,P4)</f>
        <v>0</v>
      </c>
      <c r="J116" s="37"/>
      <c r="O116" s="44">
        <f>I116*0.21</f>
        <v>0</v>
      </c>
      <c r="P116">
        <v>3</v>
      </c>
    </row>
    <row r="117" ht="60">
      <c r="A117" s="37" t="s">
        <v>244</v>
      </c>
      <c r="B117" s="45"/>
      <c r="C117" s="46"/>
      <c r="D117" s="46"/>
      <c r="E117" s="39" t="s">
        <v>3825</v>
      </c>
      <c r="F117" s="46"/>
      <c r="G117" s="46"/>
      <c r="H117" s="46"/>
      <c r="I117" s="46"/>
      <c r="J117" s="48"/>
    </row>
    <row r="118" ht="30">
      <c r="A118" s="37" t="s">
        <v>246</v>
      </c>
      <c r="B118" s="45"/>
      <c r="C118" s="46"/>
      <c r="D118" s="46"/>
      <c r="E118" s="49" t="s">
        <v>3826</v>
      </c>
      <c r="F118" s="46"/>
      <c r="G118" s="46"/>
      <c r="H118" s="46"/>
      <c r="I118" s="46"/>
      <c r="J118" s="48"/>
    </row>
    <row r="119" ht="75">
      <c r="A119" s="37" t="s">
        <v>248</v>
      </c>
      <c r="B119" s="45"/>
      <c r="C119" s="46"/>
      <c r="D119" s="46"/>
      <c r="E119" s="39" t="s">
        <v>2084</v>
      </c>
      <c r="F119" s="46"/>
      <c r="G119" s="46"/>
      <c r="H119" s="46"/>
      <c r="I119" s="46"/>
      <c r="J119" s="48"/>
    </row>
    <row r="120">
      <c r="A120" s="31" t="s">
        <v>237</v>
      </c>
      <c r="B120" s="32"/>
      <c r="C120" s="33" t="s">
        <v>402</v>
      </c>
      <c r="D120" s="34"/>
      <c r="E120" s="31" t="s">
        <v>2645</v>
      </c>
      <c r="F120" s="34"/>
      <c r="G120" s="34"/>
      <c r="H120" s="34"/>
      <c r="I120" s="35">
        <f>SUMIFS(I121:I152,A121:A152,"P")</f>
        <v>0</v>
      </c>
      <c r="J120" s="36"/>
    </row>
    <row r="121">
      <c r="A121" s="37" t="s">
        <v>240</v>
      </c>
      <c r="B121" s="37">
        <v>30</v>
      </c>
      <c r="C121" s="38" t="s">
        <v>3827</v>
      </c>
      <c r="D121" s="37" t="s">
        <v>245</v>
      </c>
      <c r="E121" s="39" t="s">
        <v>3828</v>
      </c>
      <c r="F121" s="40" t="s">
        <v>2845</v>
      </c>
      <c r="G121" s="41">
        <v>318</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60">
      <c r="A123" s="37" t="s">
        <v>246</v>
      </c>
      <c r="B123" s="45"/>
      <c r="C123" s="46"/>
      <c r="D123" s="46"/>
      <c r="E123" s="49" t="s">
        <v>3829</v>
      </c>
      <c r="F123" s="46"/>
      <c r="G123" s="46"/>
      <c r="H123" s="46"/>
      <c r="I123" s="46"/>
      <c r="J123" s="48"/>
    </row>
    <row r="124" ht="90">
      <c r="A124" s="37" t="s">
        <v>248</v>
      </c>
      <c r="B124" s="45"/>
      <c r="C124" s="46"/>
      <c r="D124" s="46"/>
      <c r="E124" s="39" t="s">
        <v>3830</v>
      </c>
      <c r="F124" s="46"/>
      <c r="G124" s="46"/>
      <c r="H124" s="46"/>
      <c r="I124" s="46"/>
      <c r="J124" s="48"/>
    </row>
    <row r="125">
      <c r="A125" s="37" t="s">
        <v>240</v>
      </c>
      <c r="B125" s="37">
        <v>31</v>
      </c>
      <c r="C125" s="38" t="s">
        <v>2830</v>
      </c>
      <c r="D125" s="37" t="s">
        <v>245</v>
      </c>
      <c r="E125" s="39" t="s">
        <v>2831</v>
      </c>
      <c r="F125" s="40" t="s">
        <v>339</v>
      </c>
      <c r="G125" s="41">
        <v>46.209000000000003</v>
      </c>
      <c r="H125" s="42">
        <v>0</v>
      </c>
      <c r="I125" s="43">
        <f>ROUND(G125*H125,P4)</f>
        <v>0</v>
      </c>
      <c r="J125" s="37"/>
      <c r="O125" s="44">
        <f>I125*0.21</f>
        <v>0</v>
      </c>
      <c r="P125">
        <v>3</v>
      </c>
    </row>
    <row r="126">
      <c r="A126" s="37" t="s">
        <v>244</v>
      </c>
      <c r="B126" s="45"/>
      <c r="C126" s="46"/>
      <c r="D126" s="46"/>
      <c r="E126" s="39" t="s">
        <v>3831</v>
      </c>
      <c r="F126" s="46"/>
      <c r="G126" s="46"/>
      <c r="H126" s="46"/>
      <c r="I126" s="46"/>
      <c r="J126" s="48"/>
    </row>
    <row r="127" ht="60">
      <c r="A127" s="37" t="s">
        <v>246</v>
      </c>
      <c r="B127" s="45"/>
      <c r="C127" s="46"/>
      <c r="D127" s="46"/>
      <c r="E127" s="49" t="s">
        <v>3832</v>
      </c>
      <c r="F127" s="46"/>
      <c r="G127" s="46"/>
      <c r="H127" s="46"/>
      <c r="I127" s="46"/>
      <c r="J127" s="48"/>
    </row>
    <row r="128" ht="409.5">
      <c r="A128" s="37" t="s">
        <v>248</v>
      </c>
      <c r="B128" s="45"/>
      <c r="C128" s="46"/>
      <c r="D128" s="46"/>
      <c r="E128" s="39" t="s">
        <v>1835</v>
      </c>
      <c r="F128" s="46"/>
      <c r="G128" s="46"/>
      <c r="H128" s="46"/>
      <c r="I128" s="46"/>
      <c r="J128" s="48"/>
    </row>
    <row r="129">
      <c r="A129" s="37" t="s">
        <v>240</v>
      </c>
      <c r="B129" s="37">
        <v>32</v>
      </c>
      <c r="C129" s="38" t="s">
        <v>2833</v>
      </c>
      <c r="D129" s="37" t="s">
        <v>245</v>
      </c>
      <c r="E129" s="39" t="s">
        <v>2834</v>
      </c>
      <c r="F129" s="40" t="s">
        <v>939</v>
      </c>
      <c r="G129" s="41">
        <v>4.4480000000000004</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c r="A131" s="37" t="s">
        <v>246</v>
      </c>
      <c r="B131" s="45"/>
      <c r="C131" s="46"/>
      <c r="D131" s="46"/>
      <c r="E131" s="49" t="s">
        <v>3833</v>
      </c>
      <c r="F131" s="46"/>
      <c r="G131" s="46"/>
      <c r="H131" s="46"/>
      <c r="I131" s="46"/>
      <c r="J131" s="48"/>
    </row>
    <row r="132" ht="375">
      <c r="A132" s="37" t="s">
        <v>248</v>
      </c>
      <c r="B132" s="45"/>
      <c r="C132" s="46"/>
      <c r="D132" s="46"/>
      <c r="E132" s="39" t="s">
        <v>2836</v>
      </c>
      <c r="F132" s="46"/>
      <c r="G132" s="46"/>
      <c r="H132" s="46"/>
      <c r="I132" s="46"/>
      <c r="J132" s="48"/>
    </row>
    <row r="133">
      <c r="A133" s="37" t="s">
        <v>240</v>
      </c>
      <c r="B133" s="37">
        <v>33</v>
      </c>
      <c r="C133" s="38" t="s">
        <v>2837</v>
      </c>
      <c r="D133" s="37" t="s">
        <v>245</v>
      </c>
      <c r="E133" s="39" t="s">
        <v>2838</v>
      </c>
      <c r="F133" s="40" t="s">
        <v>339</v>
      </c>
      <c r="G133" s="41">
        <v>89.947999999999993</v>
      </c>
      <c r="H133" s="42">
        <v>0</v>
      </c>
      <c r="I133" s="43">
        <f>ROUND(G133*H133,P4)</f>
        <v>0</v>
      </c>
      <c r="J133" s="37"/>
      <c r="O133" s="44">
        <f>I133*0.21</f>
        <v>0</v>
      </c>
      <c r="P133">
        <v>3</v>
      </c>
    </row>
    <row r="134">
      <c r="A134" s="37" t="s">
        <v>244</v>
      </c>
      <c r="B134" s="45"/>
      <c r="C134" s="46"/>
      <c r="D134" s="46"/>
      <c r="E134" s="39" t="s">
        <v>3834</v>
      </c>
      <c r="F134" s="46"/>
      <c r="G134" s="46"/>
      <c r="H134" s="46"/>
      <c r="I134" s="46"/>
      <c r="J134" s="48"/>
    </row>
    <row r="135" ht="150">
      <c r="A135" s="37" t="s">
        <v>246</v>
      </c>
      <c r="B135" s="45"/>
      <c r="C135" s="46"/>
      <c r="D135" s="46"/>
      <c r="E135" s="49" t="s">
        <v>3835</v>
      </c>
      <c r="F135" s="46"/>
      <c r="G135" s="46"/>
      <c r="H135" s="46"/>
      <c r="I135" s="46"/>
      <c r="J135" s="48"/>
    </row>
    <row r="136" ht="409.5">
      <c r="A136" s="37" t="s">
        <v>248</v>
      </c>
      <c r="B136" s="45"/>
      <c r="C136" s="46"/>
      <c r="D136" s="46"/>
      <c r="E136" s="39" t="s">
        <v>1835</v>
      </c>
      <c r="F136" s="46"/>
      <c r="G136" s="46"/>
      <c r="H136" s="46"/>
      <c r="I136" s="46"/>
      <c r="J136" s="48"/>
    </row>
    <row r="137">
      <c r="A137" s="37" t="s">
        <v>240</v>
      </c>
      <c r="B137" s="37">
        <v>34</v>
      </c>
      <c r="C137" s="38" t="s">
        <v>2840</v>
      </c>
      <c r="D137" s="37" t="s">
        <v>245</v>
      </c>
      <c r="E137" s="39" t="s">
        <v>2841</v>
      </c>
      <c r="F137" s="40" t="s">
        <v>939</v>
      </c>
      <c r="G137" s="41">
        <v>18.061</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3836</v>
      </c>
      <c r="F139" s="46"/>
      <c r="G139" s="46"/>
      <c r="H139" s="46"/>
      <c r="I139" s="46"/>
      <c r="J139" s="48"/>
    </row>
    <row r="140" ht="375">
      <c r="A140" s="37" t="s">
        <v>248</v>
      </c>
      <c r="B140" s="45"/>
      <c r="C140" s="46"/>
      <c r="D140" s="46"/>
      <c r="E140" s="39" t="s">
        <v>2836</v>
      </c>
      <c r="F140" s="46"/>
      <c r="G140" s="46"/>
      <c r="H140" s="46"/>
      <c r="I140" s="46"/>
      <c r="J140" s="48"/>
    </row>
    <row r="141">
      <c r="A141" s="37" t="s">
        <v>240</v>
      </c>
      <c r="B141" s="37">
        <v>35</v>
      </c>
      <c r="C141" s="38" t="s">
        <v>3837</v>
      </c>
      <c r="D141" s="37" t="s">
        <v>245</v>
      </c>
      <c r="E141" s="39" t="s">
        <v>3838</v>
      </c>
      <c r="F141" s="40" t="s">
        <v>339</v>
      </c>
      <c r="G141" s="41">
        <v>12</v>
      </c>
      <c r="H141" s="42">
        <v>0</v>
      </c>
      <c r="I141" s="43">
        <f>ROUND(G141*H141,P4)</f>
        <v>0</v>
      </c>
      <c r="J141" s="37"/>
      <c r="O141" s="44">
        <f>I141*0.21</f>
        <v>0</v>
      </c>
      <c r="P141">
        <v>3</v>
      </c>
    </row>
    <row r="142" ht="45">
      <c r="A142" s="37" t="s">
        <v>244</v>
      </c>
      <c r="B142" s="45"/>
      <c r="C142" s="46"/>
      <c r="D142" s="46"/>
      <c r="E142" s="39" t="s">
        <v>3839</v>
      </c>
      <c r="F142" s="46"/>
      <c r="G142" s="46"/>
      <c r="H142" s="46"/>
      <c r="I142" s="46"/>
      <c r="J142" s="48"/>
    </row>
    <row r="143">
      <c r="A143" s="37" t="s">
        <v>246</v>
      </c>
      <c r="B143" s="45"/>
      <c r="C143" s="46"/>
      <c r="D143" s="46"/>
      <c r="E143" s="49" t="s">
        <v>3840</v>
      </c>
      <c r="F143" s="46"/>
      <c r="G143" s="46"/>
      <c r="H143" s="46"/>
      <c r="I143" s="46"/>
      <c r="J143" s="48"/>
    </row>
    <row r="144" ht="270">
      <c r="A144" s="37" t="s">
        <v>248</v>
      </c>
      <c r="B144" s="45"/>
      <c r="C144" s="46"/>
      <c r="D144" s="46"/>
      <c r="E144" s="39" t="s">
        <v>3841</v>
      </c>
      <c r="F144" s="46"/>
      <c r="G144" s="46"/>
      <c r="H144" s="46"/>
      <c r="I144" s="46"/>
      <c r="J144" s="48"/>
    </row>
    <row r="145">
      <c r="A145" s="37" t="s">
        <v>240</v>
      </c>
      <c r="B145" s="37">
        <v>36</v>
      </c>
      <c r="C145" s="38" t="s">
        <v>3842</v>
      </c>
      <c r="D145" s="37" t="s">
        <v>245</v>
      </c>
      <c r="E145" s="39" t="s">
        <v>3843</v>
      </c>
      <c r="F145" s="40" t="s">
        <v>339</v>
      </c>
      <c r="G145" s="41">
        <v>561.74400000000003</v>
      </c>
      <c r="H145" s="42">
        <v>0</v>
      </c>
      <c r="I145" s="43">
        <f>ROUND(G145*H145,P4)</f>
        <v>0</v>
      </c>
      <c r="J145" s="37"/>
      <c r="O145" s="44">
        <f>I145*0.21</f>
        <v>0</v>
      </c>
      <c r="P145">
        <v>3</v>
      </c>
    </row>
    <row r="146">
      <c r="A146" s="37" t="s">
        <v>244</v>
      </c>
      <c r="B146" s="45"/>
      <c r="C146" s="46"/>
      <c r="D146" s="46"/>
      <c r="E146" s="39" t="s">
        <v>3844</v>
      </c>
      <c r="F146" s="46"/>
      <c r="G146" s="46"/>
      <c r="H146" s="46"/>
      <c r="I146" s="46"/>
      <c r="J146" s="48"/>
    </row>
    <row r="147" ht="150">
      <c r="A147" s="37" t="s">
        <v>246</v>
      </c>
      <c r="B147" s="45"/>
      <c r="C147" s="46"/>
      <c r="D147" s="46"/>
      <c r="E147" s="49" t="s">
        <v>3845</v>
      </c>
      <c r="F147" s="46"/>
      <c r="G147" s="46"/>
      <c r="H147" s="46"/>
      <c r="I147" s="46"/>
      <c r="J147" s="48"/>
    </row>
    <row r="148" ht="409.5">
      <c r="A148" s="37" t="s">
        <v>248</v>
      </c>
      <c r="B148" s="45"/>
      <c r="C148" s="46"/>
      <c r="D148" s="46"/>
      <c r="E148" s="39" t="s">
        <v>1835</v>
      </c>
      <c r="F148" s="46"/>
      <c r="G148" s="46"/>
      <c r="H148" s="46"/>
      <c r="I148" s="46"/>
      <c r="J148" s="48"/>
    </row>
    <row r="149">
      <c r="A149" s="37" t="s">
        <v>240</v>
      </c>
      <c r="B149" s="37">
        <v>37</v>
      </c>
      <c r="C149" s="38" t="s">
        <v>3026</v>
      </c>
      <c r="D149" s="37" t="s">
        <v>245</v>
      </c>
      <c r="E149" s="39" t="s">
        <v>3027</v>
      </c>
      <c r="F149" s="40" t="s">
        <v>939</v>
      </c>
      <c r="G149" s="41">
        <v>64.805999999999997</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45">
      <c r="A151" s="37" t="s">
        <v>246</v>
      </c>
      <c r="B151" s="45"/>
      <c r="C151" s="46"/>
      <c r="D151" s="46"/>
      <c r="E151" s="49" t="s">
        <v>3846</v>
      </c>
      <c r="F151" s="46"/>
      <c r="G151" s="46"/>
      <c r="H151" s="46"/>
      <c r="I151" s="46"/>
      <c r="J151" s="48"/>
    </row>
    <row r="152" ht="375">
      <c r="A152" s="37" t="s">
        <v>248</v>
      </c>
      <c r="B152" s="45"/>
      <c r="C152" s="46"/>
      <c r="D152" s="46"/>
      <c r="E152" s="39" t="s">
        <v>2836</v>
      </c>
      <c r="F152" s="46"/>
      <c r="G152" s="46"/>
      <c r="H152" s="46"/>
      <c r="I152" s="46"/>
      <c r="J152" s="48"/>
    </row>
    <row r="153">
      <c r="A153" s="31" t="s">
        <v>237</v>
      </c>
      <c r="B153" s="32"/>
      <c r="C153" s="33" t="s">
        <v>926</v>
      </c>
      <c r="D153" s="34"/>
      <c r="E153" s="31" t="s">
        <v>2120</v>
      </c>
      <c r="F153" s="34"/>
      <c r="G153" s="34"/>
      <c r="H153" s="34"/>
      <c r="I153" s="35">
        <f>SUMIFS(I154:I189,A154:A189,"P")</f>
        <v>0</v>
      </c>
      <c r="J153" s="36"/>
    </row>
    <row r="154">
      <c r="A154" s="37" t="s">
        <v>240</v>
      </c>
      <c r="B154" s="37">
        <v>38</v>
      </c>
      <c r="C154" s="38" t="s">
        <v>3847</v>
      </c>
      <c r="D154" s="37" t="s">
        <v>245</v>
      </c>
      <c r="E154" s="39" t="s">
        <v>3848</v>
      </c>
      <c r="F154" s="40" t="s">
        <v>339</v>
      </c>
      <c r="G154" s="41">
        <v>31.739999999999998</v>
      </c>
      <c r="H154" s="42">
        <v>0</v>
      </c>
      <c r="I154" s="43">
        <f>ROUND(G154*H154,P4)</f>
        <v>0</v>
      </c>
      <c r="J154" s="37"/>
      <c r="O154" s="44">
        <f>I154*0.21</f>
        <v>0</v>
      </c>
      <c r="P154">
        <v>3</v>
      </c>
    </row>
    <row r="155" ht="30">
      <c r="A155" s="37" t="s">
        <v>244</v>
      </c>
      <c r="B155" s="45"/>
      <c r="C155" s="46"/>
      <c r="D155" s="46"/>
      <c r="E155" s="39" t="s">
        <v>3849</v>
      </c>
      <c r="F155" s="46"/>
      <c r="G155" s="46"/>
      <c r="H155" s="46"/>
      <c r="I155" s="46"/>
      <c r="J155" s="48"/>
    </row>
    <row r="156" ht="30">
      <c r="A156" s="37" t="s">
        <v>246</v>
      </c>
      <c r="B156" s="45"/>
      <c r="C156" s="46"/>
      <c r="D156" s="46"/>
      <c r="E156" s="49" t="s">
        <v>3850</v>
      </c>
      <c r="F156" s="46"/>
      <c r="G156" s="46"/>
      <c r="H156" s="46"/>
      <c r="I156" s="46"/>
      <c r="J156" s="48"/>
    </row>
    <row r="157" ht="409.5">
      <c r="A157" s="37" t="s">
        <v>248</v>
      </c>
      <c r="B157" s="45"/>
      <c r="C157" s="46"/>
      <c r="D157" s="46"/>
      <c r="E157" s="39" t="s">
        <v>1835</v>
      </c>
      <c r="F157" s="46"/>
      <c r="G157" s="46"/>
      <c r="H157" s="46"/>
      <c r="I157" s="46"/>
      <c r="J157" s="48"/>
    </row>
    <row r="158">
      <c r="A158" s="37" t="s">
        <v>240</v>
      </c>
      <c r="B158" s="37">
        <v>39</v>
      </c>
      <c r="C158" s="38" t="s">
        <v>3851</v>
      </c>
      <c r="D158" s="37" t="s">
        <v>245</v>
      </c>
      <c r="E158" s="39" t="s">
        <v>3852</v>
      </c>
      <c r="F158" s="40" t="s">
        <v>339</v>
      </c>
      <c r="G158" s="41">
        <v>7.0469999999999997</v>
      </c>
      <c r="H158" s="42">
        <v>0</v>
      </c>
      <c r="I158" s="43">
        <f>ROUND(G158*H158,P4)</f>
        <v>0</v>
      </c>
      <c r="J158" s="37"/>
      <c r="O158" s="44">
        <f>I158*0.21</f>
        <v>0</v>
      </c>
      <c r="P158">
        <v>3</v>
      </c>
    </row>
    <row r="159">
      <c r="A159" s="37" t="s">
        <v>244</v>
      </c>
      <c r="B159" s="45"/>
      <c r="C159" s="46"/>
      <c r="D159" s="46"/>
      <c r="E159" s="39" t="s">
        <v>3853</v>
      </c>
      <c r="F159" s="46"/>
      <c r="G159" s="46"/>
      <c r="H159" s="46"/>
      <c r="I159" s="46"/>
      <c r="J159" s="48"/>
    </row>
    <row r="160" ht="30">
      <c r="A160" s="37" t="s">
        <v>246</v>
      </c>
      <c r="B160" s="45"/>
      <c r="C160" s="46"/>
      <c r="D160" s="46"/>
      <c r="E160" s="49" t="s">
        <v>3854</v>
      </c>
      <c r="F160" s="46"/>
      <c r="G160" s="46"/>
      <c r="H160" s="46"/>
      <c r="I160" s="46"/>
      <c r="J160" s="48"/>
    </row>
    <row r="161" ht="345">
      <c r="A161" s="37" t="s">
        <v>248</v>
      </c>
      <c r="B161" s="45"/>
      <c r="C161" s="46"/>
      <c r="D161" s="46"/>
      <c r="E161" s="39" t="s">
        <v>2117</v>
      </c>
      <c r="F161" s="46"/>
      <c r="G161" s="46"/>
      <c r="H161" s="46"/>
      <c r="I161" s="46"/>
      <c r="J161" s="48"/>
    </row>
    <row r="162">
      <c r="A162" s="37" t="s">
        <v>240</v>
      </c>
      <c r="B162" s="37">
        <v>40</v>
      </c>
      <c r="C162" s="38" t="s">
        <v>3855</v>
      </c>
      <c r="D162" s="37" t="s">
        <v>245</v>
      </c>
      <c r="E162" s="39" t="s">
        <v>3856</v>
      </c>
      <c r="F162" s="40" t="s">
        <v>339</v>
      </c>
      <c r="G162" s="41">
        <v>70.950000000000003</v>
      </c>
      <c r="H162" s="42">
        <v>0</v>
      </c>
      <c r="I162" s="43">
        <f>ROUND(G162*H162,P4)</f>
        <v>0</v>
      </c>
      <c r="J162" s="37"/>
      <c r="O162" s="44">
        <f>I162*0.21</f>
        <v>0</v>
      </c>
      <c r="P162">
        <v>3</v>
      </c>
    </row>
    <row r="163">
      <c r="A163" s="37" t="s">
        <v>244</v>
      </c>
      <c r="B163" s="45"/>
      <c r="C163" s="46"/>
      <c r="D163" s="46"/>
      <c r="E163" s="39" t="s">
        <v>3857</v>
      </c>
      <c r="F163" s="46"/>
      <c r="G163" s="46"/>
      <c r="H163" s="46"/>
      <c r="I163" s="46"/>
      <c r="J163" s="48"/>
    </row>
    <row r="164" ht="135">
      <c r="A164" s="37" t="s">
        <v>246</v>
      </c>
      <c r="B164" s="45"/>
      <c r="C164" s="46"/>
      <c r="D164" s="46"/>
      <c r="E164" s="49" t="s">
        <v>3858</v>
      </c>
      <c r="F164" s="46"/>
      <c r="G164" s="46"/>
      <c r="H164" s="46"/>
      <c r="I164" s="46"/>
      <c r="J164" s="48"/>
    </row>
    <row r="165" ht="409.5">
      <c r="A165" s="37" t="s">
        <v>248</v>
      </c>
      <c r="B165" s="45"/>
      <c r="C165" s="46"/>
      <c r="D165" s="46"/>
      <c r="E165" s="39" t="s">
        <v>2076</v>
      </c>
      <c r="F165" s="46"/>
      <c r="G165" s="46"/>
      <c r="H165" s="46"/>
      <c r="I165" s="46"/>
      <c r="J165" s="48"/>
    </row>
    <row r="166">
      <c r="A166" s="37" t="s">
        <v>240</v>
      </c>
      <c r="B166" s="37">
        <v>41</v>
      </c>
      <c r="C166" s="38" t="s">
        <v>3859</v>
      </c>
      <c r="D166" s="37" t="s">
        <v>245</v>
      </c>
      <c r="E166" s="39" t="s">
        <v>3860</v>
      </c>
      <c r="F166" s="40" t="s">
        <v>339</v>
      </c>
      <c r="G166" s="41">
        <v>14.313000000000001</v>
      </c>
      <c r="H166" s="42">
        <v>0</v>
      </c>
      <c r="I166" s="43">
        <f>ROUND(G166*H166,P4)</f>
        <v>0</v>
      </c>
      <c r="J166" s="37"/>
      <c r="O166" s="44">
        <f>I166*0.21</f>
        <v>0</v>
      </c>
      <c r="P166">
        <v>3</v>
      </c>
    </row>
    <row r="167">
      <c r="A167" s="37" t="s">
        <v>244</v>
      </c>
      <c r="B167" s="45"/>
      <c r="C167" s="46"/>
      <c r="D167" s="46"/>
      <c r="E167" s="39" t="s">
        <v>3861</v>
      </c>
      <c r="F167" s="46"/>
      <c r="G167" s="46"/>
      <c r="H167" s="46"/>
      <c r="I167" s="46"/>
      <c r="J167" s="48"/>
    </row>
    <row r="168" ht="30">
      <c r="A168" s="37" t="s">
        <v>246</v>
      </c>
      <c r="B168" s="45"/>
      <c r="C168" s="46"/>
      <c r="D168" s="46"/>
      <c r="E168" s="49" t="s">
        <v>3862</v>
      </c>
      <c r="F168" s="46"/>
      <c r="G168" s="46"/>
      <c r="H168" s="46"/>
      <c r="I168" s="46"/>
      <c r="J168" s="48"/>
    </row>
    <row r="169" ht="409.5">
      <c r="A169" s="37" t="s">
        <v>248</v>
      </c>
      <c r="B169" s="45"/>
      <c r="C169" s="46"/>
      <c r="D169" s="46"/>
      <c r="E169" s="39" t="s">
        <v>2076</v>
      </c>
      <c r="F169" s="46"/>
      <c r="G169" s="46"/>
      <c r="H169" s="46"/>
      <c r="I169" s="46"/>
      <c r="J169" s="48"/>
    </row>
    <row r="170">
      <c r="A170" s="37" t="s">
        <v>240</v>
      </c>
      <c r="B170" s="37">
        <v>42</v>
      </c>
      <c r="C170" s="38" t="s">
        <v>3863</v>
      </c>
      <c r="D170" s="37" t="s">
        <v>245</v>
      </c>
      <c r="E170" s="39" t="s">
        <v>3864</v>
      </c>
      <c r="F170" s="40" t="s">
        <v>339</v>
      </c>
      <c r="G170" s="41">
        <v>5.6379999999999999</v>
      </c>
      <c r="H170" s="42">
        <v>0</v>
      </c>
      <c r="I170" s="43">
        <f>ROUND(G170*H170,P4)</f>
        <v>0</v>
      </c>
      <c r="J170" s="37"/>
      <c r="O170" s="44">
        <f>I170*0.21</f>
        <v>0</v>
      </c>
      <c r="P170">
        <v>3</v>
      </c>
    </row>
    <row r="171" ht="30">
      <c r="A171" s="37" t="s">
        <v>244</v>
      </c>
      <c r="B171" s="45"/>
      <c r="C171" s="46"/>
      <c r="D171" s="46"/>
      <c r="E171" s="39" t="s">
        <v>3865</v>
      </c>
      <c r="F171" s="46"/>
      <c r="G171" s="46"/>
      <c r="H171" s="46"/>
      <c r="I171" s="46"/>
      <c r="J171" s="48"/>
    </row>
    <row r="172" ht="30">
      <c r="A172" s="37" t="s">
        <v>246</v>
      </c>
      <c r="B172" s="45"/>
      <c r="C172" s="46"/>
      <c r="D172" s="46"/>
      <c r="E172" s="49" t="s">
        <v>3866</v>
      </c>
      <c r="F172" s="46"/>
      <c r="G172" s="46"/>
      <c r="H172" s="46"/>
      <c r="I172" s="46"/>
      <c r="J172" s="48"/>
    </row>
    <row r="173" ht="409.5">
      <c r="A173" s="37" t="s">
        <v>248</v>
      </c>
      <c r="B173" s="45"/>
      <c r="C173" s="46"/>
      <c r="D173" s="46"/>
      <c r="E173" s="39" t="s">
        <v>3867</v>
      </c>
      <c r="F173" s="46"/>
      <c r="G173" s="46"/>
      <c r="H173" s="46"/>
      <c r="I173" s="46"/>
      <c r="J173" s="48"/>
    </row>
    <row r="174">
      <c r="A174" s="37" t="s">
        <v>240</v>
      </c>
      <c r="B174" s="37">
        <v>43</v>
      </c>
      <c r="C174" s="38" t="s">
        <v>2452</v>
      </c>
      <c r="D174" s="37" t="s">
        <v>245</v>
      </c>
      <c r="E174" s="39" t="s">
        <v>2453</v>
      </c>
      <c r="F174" s="40" t="s">
        <v>339</v>
      </c>
      <c r="G174" s="41">
        <v>198.89500000000001</v>
      </c>
      <c r="H174" s="42">
        <v>0</v>
      </c>
      <c r="I174" s="43">
        <f>ROUND(G174*H174,P4)</f>
        <v>0</v>
      </c>
      <c r="J174" s="37"/>
      <c r="O174" s="44">
        <f>I174*0.21</f>
        <v>0</v>
      </c>
      <c r="P174">
        <v>3</v>
      </c>
    </row>
    <row r="175">
      <c r="A175" s="37" t="s">
        <v>244</v>
      </c>
      <c r="B175" s="45"/>
      <c r="C175" s="46"/>
      <c r="D175" s="46"/>
      <c r="E175" s="39" t="s">
        <v>3868</v>
      </c>
      <c r="F175" s="46"/>
      <c r="G175" s="46"/>
      <c r="H175" s="46"/>
      <c r="I175" s="46"/>
      <c r="J175" s="48"/>
    </row>
    <row r="176" ht="60">
      <c r="A176" s="37" t="s">
        <v>246</v>
      </c>
      <c r="B176" s="45"/>
      <c r="C176" s="46"/>
      <c r="D176" s="46"/>
      <c r="E176" s="49" t="s">
        <v>3869</v>
      </c>
      <c r="F176" s="46"/>
      <c r="G176" s="46"/>
      <c r="H176" s="46"/>
      <c r="I176" s="46"/>
      <c r="J176" s="48"/>
    </row>
    <row r="177" ht="105">
      <c r="A177" s="37" t="s">
        <v>248</v>
      </c>
      <c r="B177" s="45"/>
      <c r="C177" s="46"/>
      <c r="D177" s="46"/>
      <c r="E177" s="39" t="s">
        <v>2455</v>
      </c>
      <c r="F177" s="46"/>
      <c r="G177" s="46"/>
      <c r="H177" s="46"/>
      <c r="I177" s="46"/>
      <c r="J177" s="48"/>
    </row>
    <row r="178">
      <c r="A178" s="37" t="s">
        <v>240</v>
      </c>
      <c r="B178" s="37">
        <v>44</v>
      </c>
      <c r="C178" s="38" t="s">
        <v>2456</v>
      </c>
      <c r="D178" s="37" t="s">
        <v>245</v>
      </c>
      <c r="E178" s="39" t="s">
        <v>2457</v>
      </c>
      <c r="F178" s="40" t="s">
        <v>339</v>
      </c>
      <c r="G178" s="41">
        <v>9.5419999999999998</v>
      </c>
      <c r="H178" s="42">
        <v>0</v>
      </c>
      <c r="I178" s="43">
        <f>ROUND(G178*H178,P4)</f>
        <v>0</v>
      </c>
      <c r="J178" s="37"/>
      <c r="O178" s="44">
        <f>I178*0.21</f>
        <v>0</v>
      </c>
      <c r="P178">
        <v>3</v>
      </c>
    </row>
    <row r="179">
      <c r="A179" s="37" t="s">
        <v>244</v>
      </c>
      <c r="B179" s="45"/>
      <c r="C179" s="46"/>
      <c r="D179" s="46"/>
      <c r="E179" s="39" t="s">
        <v>3814</v>
      </c>
      <c r="F179" s="46"/>
      <c r="G179" s="46"/>
      <c r="H179" s="46"/>
      <c r="I179" s="46"/>
      <c r="J179" s="48"/>
    </row>
    <row r="180" ht="30">
      <c r="A180" s="37" t="s">
        <v>246</v>
      </c>
      <c r="B180" s="45"/>
      <c r="C180" s="46"/>
      <c r="D180" s="46"/>
      <c r="E180" s="49" t="s">
        <v>3870</v>
      </c>
      <c r="F180" s="46"/>
      <c r="G180" s="46"/>
      <c r="H180" s="46"/>
      <c r="I180" s="46"/>
      <c r="J180" s="48"/>
    </row>
    <row r="181" ht="105">
      <c r="A181" s="37" t="s">
        <v>248</v>
      </c>
      <c r="B181" s="45"/>
      <c r="C181" s="46"/>
      <c r="D181" s="46"/>
      <c r="E181" s="39" t="s">
        <v>2455</v>
      </c>
      <c r="F181" s="46"/>
      <c r="G181" s="46"/>
      <c r="H181" s="46"/>
      <c r="I181" s="46"/>
      <c r="J181" s="48"/>
    </row>
    <row r="182">
      <c r="A182" s="37" t="s">
        <v>240</v>
      </c>
      <c r="B182" s="37">
        <v>45</v>
      </c>
      <c r="C182" s="38" t="s">
        <v>2459</v>
      </c>
      <c r="D182" s="37" t="s">
        <v>245</v>
      </c>
      <c r="E182" s="39" t="s">
        <v>2460</v>
      </c>
      <c r="F182" s="40" t="s">
        <v>339</v>
      </c>
      <c r="G182" s="41">
        <v>952.14099999999996</v>
      </c>
      <c r="H182" s="42">
        <v>0</v>
      </c>
      <c r="I182" s="43">
        <f>ROUND(G182*H182,P4)</f>
        <v>0</v>
      </c>
      <c r="J182" s="37"/>
      <c r="O182" s="44">
        <f>I182*0.21</f>
        <v>0</v>
      </c>
      <c r="P182">
        <v>3</v>
      </c>
    </row>
    <row r="183">
      <c r="A183" s="37" t="s">
        <v>244</v>
      </c>
      <c r="B183" s="45"/>
      <c r="C183" s="46"/>
      <c r="D183" s="46"/>
      <c r="E183" s="39" t="s">
        <v>3871</v>
      </c>
      <c r="F183" s="46"/>
      <c r="G183" s="46"/>
      <c r="H183" s="46"/>
      <c r="I183" s="46"/>
      <c r="J183" s="48"/>
    </row>
    <row r="184" ht="60">
      <c r="A184" s="37" t="s">
        <v>246</v>
      </c>
      <c r="B184" s="45"/>
      <c r="C184" s="46"/>
      <c r="D184" s="46"/>
      <c r="E184" s="49" t="s">
        <v>3872</v>
      </c>
      <c r="F184" s="46"/>
      <c r="G184" s="46"/>
      <c r="H184" s="46"/>
      <c r="I184" s="46"/>
      <c r="J184" s="48"/>
    </row>
    <row r="185" ht="105">
      <c r="A185" s="37" t="s">
        <v>248</v>
      </c>
      <c r="B185" s="45"/>
      <c r="C185" s="46"/>
      <c r="D185" s="46"/>
      <c r="E185" s="39" t="s">
        <v>2455</v>
      </c>
      <c r="F185" s="46"/>
      <c r="G185" s="46"/>
      <c r="H185" s="46"/>
      <c r="I185" s="46"/>
      <c r="J185" s="48"/>
    </row>
    <row r="186">
      <c r="A186" s="37" t="s">
        <v>240</v>
      </c>
      <c r="B186" s="37">
        <v>46</v>
      </c>
      <c r="C186" s="38" t="s">
        <v>2124</v>
      </c>
      <c r="D186" s="37" t="s">
        <v>245</v>
      </c>
      <c r="E186" s="39" t="s">
        <v>2125</v>
      </c>
      <c r="F186" s="40" t="s">
        <v>339</v>
      </c>
      <c r="G186" s="41">
        <v>18.175000000000001</v>
      </c>
      <c r="H186" s="42">
        <v>0</v>
      </c>
      <c r="I186" s="43">
        <f>ROUND(G186*H186,P4)</f>
        <v>0</v>
      </c>
      <c r="J186" s="37"/>
      <c r="O186" s="44">
        <f>I186*0.21</f>
        <v>0</v>
      </c>
      <c r="P186">
        <v>3</v>
      </c>
    </row>
    <row r="187">
      <c r="A187" s="37" t="s">
        <v>244</v>
      </c>
      <c r="B187" s="45"/>
      <c r="C187" s="46"/>
      <c r="D187" s="46"/>
      <c r="E187" s="39" t="s">
        <v>3873</v>
      </c>
      <c r="F187" s="46"/>
      <c r="G187" s="46"/>
      <c r="H187" s="46"/>
      <c r="I187" s="46"/>
      <c r="J187" s="48"/>
    </row>
    <row r="188" ht="90">
      <c r="A188" s="37" t="s">
        <v>246</v>
      </c>
      <c r="B188" s="45"/>
      <c r="C188" s="46"/>
      <c r="D188" s="46"/>
      <c r="E188" s="49" t="s">
        <v>3874</v>
      </c>
      <c r="F188" s="46"/>
      <c r="G188" s="46"/>
      <c r="H188" s="46"/>
      <c r="I188" s="46"/>
      <c r="J188" s="48"/>
    </row>
    <row r="189" ht="150">
      <c r="A189" s="37" t="s">
        <v>248</v>
      </c>
      <c r="B189" s="45"/>
      <c r="C189" s="46"/>
      <c r="D189" s="46"/>
      <c r="E189" s="39" t="s">
        <v>2127</v>
      </c>
      <c r="F189" s="46"/>
      <c r="G189" s="46"/>
      <c r="H189" s="46"/>
      <c r="I189" s="46"/>
      <c r="J189" s="48"/>
    </row>
    <row r="190">
      <c r="A190" s="31" t="s">
        <v>237</v>
      </c>
      <c r="B190" s="32"/>
      <c r="C190" s="33" t="s">
        <v>1199</v>
      </c>
      <c r="D190" s="34"/>
      <c r="E190" s="31" t="s">
        <v>2287</v>
      </c>
      <c r="F190" s="34"/>
      <c r="G190" s="34"/>
      <c r="H190" s="34"/>
      <c r="I190" s="35">
        <f>SUMIFS(I191:I226,A191:A226,"P")</f>
        <v>0</v>
      </c>
      <c r="J190" s="36"/>
    </row>
    <row r="191">
      <c r="A191" s="37" t="s">
        <v>240</v>
      </c>
      <c r="B191" s="37">
        <v>47</v>
      </c>
      <c r="C191" s="38" t="s">
        <v>3875</v>
      </c>
      <c r="D191" s="37" t="s">
        <v>245</v>
      </c>
      <c r="E191" s="39" t="s">
        <v>3876</v>
      </c>
      <c r="F191" s="40" t="s">
        <v>415</v>
      </c>
      <c r="G191" s="41">
        <v>121.8</v>
      </c>
      <c r="H191" s="42">
        <v>0</v>
      </c>
      <c r="I191" s="43">
        <f>ROUND(G191*H191,P4)</f>
        <v>0</v>
      </c>
      <c r="J191" s="37"/>
      <c r="O191" s="44">
        <f>I191*0.21</f>
        <v>0</v>
      </c>
      <c r="P191">
        <v>3</v>
      </c>
    </row>
    <row r="192">
      <c r="A192" s="37" t="s">
        <v>244</v>
      </c>
      <c r="B192" s="45"/>
      <c r="C192" s="46"/>
      <c r="D192" s="46"/>
      <c r="E192" s="39" t="s">
        <v>3877</v>
      </c>
      <c r="F192" s="46"/>
      <c r="G192" s="46"/>
      <c r="H192" s="46"/>
      <c r="I192" s="46"/>
      <c r="J192" s="48"/>
    </row>
    <row r="193" ht="30">
      <c r="A193" s="37" t="s">
        <v>246</v>
      </c>
      <c r="B193" s="45"/>
      <c r="C193" s="46"/>
      <c r="D193" s="46"/>
      <c r="E193" s="49" t="s">
        <v>3878</v>
      </c>
      <c r="F193" s="46"/>
      <c r="G193" s="46"/>
      <c r="H193" s="46"/>
      <c r="I193" s="46"/>
      <c r="J193" s="48"/>
    </row>
    <row r="194" ht="120">
      <c r="A194" s="37" t="s">
        <v>248</v>
      </c>
      <c r="B194" s="45"/>
      <c r="C194" s="46"/>
      <c r="D194" s="46"/>
      <c r="E194" s="39" t="s">
        <v>3879</v>
      </c>
      <c r="F194" s="46"/>
      <c r="G194" s="46"/>
      <c r="H194" s="46"/>
      <c r="I194" s="46"/>
      <c r="J194" s="48"/>
    </row>
    <row r="195">
      <c r="A195" s="37" t="s">
        <v>240</v>
      </c>
      <c r="B195" s="37">
        <v>48</v>
      </c>
      <c r="C195" s="38" t="s">
        <v>3880</v>
      </c>
      <c r="D195" s="37" t="s">
        <v>245</v>
      </c>
      <c r="E195" s="39" t="s">
        <v>3881</v>
      </c>
      <c r="F195" s="40" t="s">
        <v>415</v>
      </c>
      <c r="G195" s="41">
        <v>108</v>
      </c>
      <c r="H195" s="42">
        <v>0</v>
      </c>
      <c r="I195" s="43">
        <f>ROUND(G195*H195,P4)</f>
        <v>0</v>
      </c>
      <c r="J195" s="37"/>
      <c r="O195" s="44">
        <f>I195*0.21</f>
        <v>0</v>
      </c>
      <c r="P195">
        <v>3</v>
      </c>
    </row>
    <row r="196" ht="30">
      <c r="A196" s="37" t="s">
        <v>244</v>
      </c>
      <c r="B196" s="45"/>
      <c r="C196" s="46"/>
      <c r="D196" s="46"/>
      <c r="E196" s="39" t="s">
        <v>3882</v>
      </c>
      <c r="F196" s="46"/>
      <c r="G196" s="46"/>
      <c r="H196" s="46"/>
      <c r="I196" s="46"/>
      <c r="J196" s="48"/>
    </row>
    <row r="197" ht="30">
      <c r="A197" s="37" t="s">
        <v>246</v>
      </c>
      <c r="B197" s="45"/>
      <c r="C197" s="46"/>
      <c r="D197" s="46"/>
      <c r="E197" s="49" t="s">
        <v>3883</v>
      </c>
      <c r="F197" s="46"/>
      <c r="G197" s="46"/>
      <c r="H197" s="46"/>
      <c r="I197" s="46"/>
      <c r="J197" s="48"/>
    </row>
    <row r="198" ht="120">
      <c r="A198" s="37" t="s">
        <v>248</v>
      </c>
      <c r="B198" s="45"/>
      <c r="C198" s="46"/>
      <c r="D198" s="46"/>
      <c r="E198" s="39" t="s">
        <v>3879</v>
      </c>
      <c r="F198" s="46"/>
      <c r="G198" s="46"/>
      <c r="H198" s="46"/>
      <c r="I198" s="46"/>
      <c r="J198" s="48"/>
    </row>
    <row r="199">
      <c r="A199" s="37" t="s">
        <v>240</v>
      </c>
      <c r="B199" s="37">
        <v>49</v>
      </c>
      <c r="C199" s="38" t="s">
        <v>3884</v>
      </c>
      <c r="D199" s="37" t="s">
        <v>245</v>
      </c>
      <c r="E199" s="39" t="s">
        <v>3885</v>
      </c>
      <c r="F199" s="40" t="s">
        <v>415</v>
      </c>
      <c r="G199" s="41">
        <v>108</v>
      </c>
      <c r="H199" s="42">
        <v>0</v>
      </c>
      <c r="I199" s="43">
        <f>ROUND(G199*H199,P4)</f>
        <v>0</v>
      </c>
      <c r="J199" s="37"/>
      <c r="O199" s="44">
        <f>I199*0.21</f>
        <v>0</v>
      </c>
      <c r="P199">
        <v>3</v>
      </c>
    </row>
    <row r="200">
      <c r="A200" s="37" t="s">
        <v>244</v>
      </c>
      <c r="B200" s="45"/>
      <c r="C200" s="46"/>
      <c r="D200" s="46"/>
      <c r="E200" s="39" t="s">
        <v>3886</v>
      </c>
      <c r="F200" s="46"/>
      <c r="G200" s="46"/>
      <c r="H200" s="46"/>
      <c r="I200" s="46"/>
      <c r="J200" s="48"/>
    </row>
    <row r="201">
      <c r="A201" s="37" t="s">
        <v>246</v>
      </c>
      <c r="B201" s="45"/>
      <c r="C201" s="46"/>
      <c r="D201" s="46"/>
      <c r="E201" s="49" t="s">
        <v>3887</v>
      </c>
      <c r="F201" s="46"/>
      <c r="G201" s="46"/>
      <c r="H201" s="46"/>
      <c r="I201" s="46"/>
      <c r="J201" s="48"/>
    </row>
    <row r="202" ht="105">
      <c r="A202" s="37" t="s">
        <v>248</v>
      </c>
      <c r="B202" s="45"/>
      <c r="C202" s="46"/>
      <c r="D202" s="46"/>
      <c r="E202" s="39" t="s">
        <v>3888</v>
      </c>
      <c r="F202" s="46"/>
      <c r="G202" s="46"/>
      <c r="H202" s="46"/>
      <c r="I202" s="46"/>
      <c r="J202" s="48"/>
    </row>
    <row r="203">
      <c r="A203" s="37" t="s">
        <v>240</v>
      </c>
      <c r="B203" s="37">
        <v>50</v>
      </c>
      <c r="C203" s="38" t="s">
        <v>3889</v>
      </c>
      <c r="D203" s="37" t="s">
        <v>245</v>
      </c>
      <c r="E203" s="39" t="s">
        <v>3890</v>
      </c>
      <c r="F203" s="40" t="s">
        <v>339</v>
      </c>
      <c r="G203" s="41">
        <v>6.0899999999999999</v>
      </c>
      <c r="H203" s="42">
        <v>0</v>
      </c>
      <c r="I203" s="43">
        <f>ROUND(G203*H203,P4)</f>
        <v>0</v>
      </c>
      <c r="J203" s="37"/>
      <c r="O203" s="44">
        <f>I203*0.21</f>
        <v>0</v>
      </c>
      <c r="P203">
        <v>3</v>
      </c>
    </row>
    <row r="204">
      <c r="A204" s="37" t="s">
        <v>244</v>
      </c>
      <c r="B204" s="45"/>
      <c r="C204" s="46"/>
      <c r="D204" s="46"/>
      <c r="E204" s="39" t="s">
        <v>3891</v>
      </c>
      <c r="F204" s="46"/>
      <c r="G204" s="46"/>
      <c r="H204" s="46"/>
      <c r="I204" s="46"/>
      <c r="J204" s="48"/>
    </row>
    <row r="205" ht="30">
      <c r="A205" s="37" t="s">
        <v>246</v>
      </c>
      <c r="B205" s="45"/>
      <c r="C205" s="46"/>
      <c r="D205" s="46"/>
      <c r="E205" s="49" t="s">
        <v>3892</v>
      </c>
      <c r="F205" s="46"/>
      <c r="G205" s="46"/>
      <c r="H205" s="46"/>
      <c r="I205" s="46"/>
      <c r="J205" s="48"/>
    </row>
    <row r="206" ht="195">
      <c r="A206" s="37" t="s">
        <v>248</v>
      </c>
      <c r="B206" s="45"/>
      <c r="C206" s="46"/>
      <c r="D206" s="46"/>
      <c r="E206" s="39" t="s">
        <v>2680</v>
      </c>
      <c r="F206" s="46"/>
      <c r="G206" s="46"/>
      <c r="H206" s="46"/>
      <c r="I206" s="46"/>
      <c r="J206" s="48"/>
    </row>
    <row r="207">
      <c r="A207" s="37" t="s">
        <v>240</v>
      </c>
      <c r="B207" s="37">
        <v>51</v>
      </c>
      <c r="C207" s="38" t="s">
        <v>3893</v>
      </c>
      <c r="D207" s="37" t="s">
        <v>245</v>
      </c>
      <c r="E207" s="39" t="s">
        <v>3894</v>
      </c>
      <c r="F207" s="40" t="s">
        <v>339</v>
      </c>
      <c r="G207" s="41">
        <v>4.524</v>
      </c>
      <c r="H207" s="42">
        <v>0</v>
      </c>
      <c r="I207" s="43">
        <f>ROUND(G207*H207,P4)</f>
        <v>0</v>
      </c>
      <c r="J207" s="37"/>
      <c r="O207" s="44">
        <f>I207*0.21</f>
        <v>0</v>
      </c>
      <c r="P207">
        <v>3</v>
      </c>
    </row>
    <row r="208">
      <c r="A208" s="37" t="s">
        <v>244</v>
      </c>
      <c r="B208" s="45"/>
      <c r="C208" s="46"/>
      <c r="D208" s="46"/>
      <c r="E208" s="39" t="s">
        <v>3895</v>
      </c>
      <c r="F208" s="46"/>
      <c r="G208" s="46"/>
      <c r="H208" s="46"/>
      <c r="I208" s="46"/>
      <c r="J208" s="48"/>
    </row>
    <row r="209" ht="30">
      <c r="A209" s="37" t="s">
        <v>246</v>
      </c>
      <c r="B209" s="45"/>
      <c r="C209" s="46"/>
      <c r="D209" s="46"/>
      <c r="E209" s="49" t="s">
        <v>3896</v>
      </c>
      <c r="F209" s="46"/>
      <c r="G209" s="46"/>
      <c r="H209" s="46"/>
      <c r="I209" s="46"/>
      <c r="J209" s="48"/>
    </row>
    <row r="210" ht="195">
      <c r="A210" s="37" t="s">
        <v>248</v>
      </c>
      <c r="B210" s="45"/>
      <c r="C210" s="46"/>
      <c r="D210" s="46"/>
      <c r="E210" s="39" t="s">
        <v>2680</v>
      </c>
      <c r="F210" s="46"/>
      <c r="G210" s="46"/>
      <c r="H210" s="46"/>
      <c r="I210" s="46"/>
      <c r="J210" s="48"/>
    </row>
    <row r="211">
      <c r="A211" s="37" t="s">
        <v>240</v>
      </c>
      <c r="B211" s="37">
        <v>52</v>
      </c>
      <c r="C211" s="38" t="s">
        <v>3897</v>
      </c>
      <c r="D211" s="37" t="s">
        <v>245</v>
      </c>
      <c r="E211" s="39" t="s">
        <v>3898</v>
      </c>
      <c r="F211" s="40" t="s">
        <v>339</v>
      </c>
      <c r="G211" s="41">
        <v>4.0469999999999997</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30">
      <c r="A213" s="37" t="s">
        <v>246</v>
      </c>
      <c r="B213" s="45"/>
      <c r="C213" s="46"/>
      <c r="D213" s="46"/>
      <c r="E213" s="49" t="s">
        <v>3899</v>
      </c>
      <c r="F213" s="46"/>
      <c r="G213" s="46"/>
      <c r="H213" s="46"/>
      <c r="I213" s="46"/>
      <c r="J213" s="48"/>
    </row>
    <row r="214" ht="195">
      <c r="A214" s="37" t="s">
        <v>248</v>
      </c>
      <c r="B214" s="45"/>
      <c r="C214" s="46"/>
      <c r="D214" s="46"/>
      <c r="E214" s="39" t="s">
        <v>2680</v>
      </c>
      <c r="F214" s="46"/>
      <c r="G214" s="46"/>
      <c r="H214" s="46"/>
      <c r="I214" s="46"/>
      <c r="J214" s="48"/>
    </row>
    <row r="215">
      <c r="A215" s="37" t="s">
        <v>240</v>
      </c>
      <c r="B215" s="37">
        <v>53</v>
      </c>
      <c r="C215" s="38" t="s">
        <v>3900</v>
      </c>
      <c r="D215" s="37" t="s">
        <v>245</v>
      </c>
      <c r="E215" s="39" t="s">
        <v>3901</v>
      </c>
      <c r="F215" s="40" t="s">
        <v>339</v>
      </c>
      <c r="G215" s="41">
        <v>0.25700000000000001</v>
      </c>
      <c r="H215" s="42">
        <v>0</v>
      </c>
      <c r="I215" s="43">
        <f>ROUND(G215*H215,P4)</f>
        <v>0</v>
      </c>
      <c r="J215" s="37"/>
      <c r="O215" s="44">
        <f>I215*0.21</f>
        <v>0</v>
      </c>
      <c r="P215">
        <v>3</v>
      </c>
    </row>
    <row r="216">
      <c r="A216" s="37" t="s">
        <v>244</v>
      </c>
      <c r="B216" s="45"/>
      <c r="C216" s="46"/>
      <c r="D216" s="46"/>
      <c r="E216" s="39" t="s">
        <v>3902</v>
      </c>
      <c r="F216" s="46"/>
      <c r="G216" s="46"/>
      <c r="H216" s="46"/>
      <c r="I216" s="46"/>
      <c r="J216" s="48"/>
    </row>
    <row r="217" ht="60">
      <c r="A217" s="37" t="s">
        <v>246</v>
      </c>
      <c r="B217" s="45"/>
      <c r="C217" s="46"/>
      <c r="D217" s="46"/>
      <c r="E217" s="49" t="s">
        <v>3903</v>
      </c>
      <c r="F217" s="46"/>
      <c r="G217" s="46"/>
      <c r="H217" s="46"/>
      <c r="I217" s="46"/>
      <c r="J217" s="48"/>
    </row>
    <row r="218" ht="195">
      <c r="A218" s="37" t="s">
        <v>248</v>
      </c>
      <c r="B218" s="45"/>
      <c r="C218" s="46"/>
      <c r="D218" s="46"/>
      <c r="E218" s="39" t="s">
        <v>2680</v>
      </c>
      <c r="F218" s="46"/>
      <c r="G218" s="46"/>
      <c r="H218" s="46"/>
      <c r="I218" s="46"/>
      <c r="J218" s="48"/>
    </row>
    <row r="219">
      <c r="A219" s="37" t="s">
        <v>240</v>
      </c>
      <c r="B219" s="37">
        <v>54</v>
      </c>
      <c r="C219" s="38" t="s">
        <v>3904</v>
      </c>
      <c r="D219" s="37" t="s">
        <v>245</v>
      </c>
      <c r="E219" s="39" t="s">
        <v>3905</v>
      </c>
      <c r="F219" s="40" t="s">
        <v>415</v>
      </c>
      <c r="G219" s="41">
        <v>234.90000000000001</v>
      </c>
      <c r="H219" s="42">
        <v>0</v>
      </c>
      <c r="I219" s="43">
        <f>ROUND(G219*H219,P4)</f>
        <v>0</v>
      </c>
      <c r="J219" s="37"/>
      <c r="O219" s="44">
        <f>I219*0.21</f>
        <v>0</v>
      </c>
      <c r="P219">
        <v>3</v>
      </c>
    </row>
    <row r="220">
      <c r="A220" s="37" t="s">
        <v>244</v>
      </c>
      <c r="B220" s="45"/>
      <c r="C220" s="46"/>
      <c r="D220" s="46"/>
      <c r="E220" s="39" t="s">
        <v>3906</v>
      </c>
      <c r="F220" s="46"/>
      <c r="G220" s="46"/>
      <c r="H220" s="46"/>
      <c r="I220" s="46"/>
      <c r="J220" s="48"/>
    </row>
    <row r="221" ht="60">
      <c r="A221" s="37" t="s">
        <v>246</v>
      </c>
      <c r="B221" s="45"/>
      <c r="C221" s="46"/>
      <c r="D221" s="46"/>
      <c r="E221" s="49" t="s">
        <v>3907</v>
      </c>
      <c r="F221" s="46"/>
      <c r="G221" s="46"/>
      <c r="H221" s="46"/>
      <c r="I221" s="46"/>
      <c r="J221" s="48"/>
    </row>
    <row r="222" ht="75">
      <c r="A222" s="37" t="s">
        <v>248</v>
      </c>
      <c r="B222" s="45"/>
      <c r="C222" s="46"/>
      <c r="D222" s="46"/>
      <c r="E222" s="39" t="s">
        <v>3908</v>
      </c>
      <c r="F222" s="46"/>
      <c r="G222" s="46"/>
      <c r="H222" s="46"/>
      <c r="I222" s="46"/>
      <c r="J222" s="48"/>
    </row>
    <row r="223">
      <c r="A223" s="37" t="s">
        <v>240</v>
      </c>
      <c r="B223" s="37">
        <v>55</v>
      </c>
      <c r="C223" s="38" t="s">
        <v>3909</v>
      </c>
      <c r="D223" s="37" t="s">
        <v>245</v>
      </c>
      <c r="E223" s="39" t="s">
        <v>3910</v>
      </c>
      <c r="F223" s="40" t="s">
        <v>1326</v>
      </c>
      <c r="G223" s="41">
        <v>14</v>
      </c>
      <c r="H223" s="42">
        <v>0</v>
      </c>
      <c r="I223" s="43">
        <f>ROUND(G223*H223,P4)</f>
        <v>0</v>
      </c>
      <c r="J223" s="37"/>
      <c r="O223" s="44">
        <f>I223*0.21</f>
        <v>0</v>
      </c>
      <c r="P223">
        <v>3</v>
      </c>
    </row>
    <row r="224">
      <c r="A224" s="37" t="s">
        <v>244</v>
      </c>
      <c r="B224" s="45"/>
      <c r="C224" s="46"/>
      <c r="D224" s="46"/>
      <c r="E224" s="39" t="s">
        <v>3911</v>
      </c>
      <c r="F224" s="46"/>
      <c r="G224" s="46"/>
      <c r="H224" s="46"/>
      <c r="I224" s="46"/>
      <c r="J224" s="48"/>
    </row>
    <row r="225">
      <c r="A225" s="37" t="s">
        <v>246</v>
      </c>
      <c r="B225" s="45"/>
      <c r="C225" s="46"/>
      <c r="D225" s="46"/>
      <c r="E225" s="49" t="s">
        <v>3912</v>
      </c>
      <c r="F225" s="46"/>
      <c r="G225" s="46"/>
      <c r="H225" s="46"/>
      <c r="I225" s="46"/>
      <c r="J225" s="48"/>
    </row>
    <row r="226" ht="75">
      <c r="A226" s="37" t="s">
        <v>248</v>
      </c>
      <c r="B226" s="45"/>
      <c r="C226" s="46"/>
      <c r="D226" s="46"/>
      <c r="E226" s="39" t="s">
        <v>3913</v>
      </c>
      <c r="F226" s="46"/>
      <c r="G226" s="46"/>
      <c r="H226" s="46"/>
      <c r="I226" s="46"/>
      <c r="J226" s="48"/>
    </row>
    <row r="227">
      <c r="A227" s="31" t="s">
        <v>237</v>
      </c>
      <c r="B227" s="32"/>
      <c r="C227" s="33" t="s">
        <v>1203</v>
      </c>
      <c r="D227" s="34"/>
      <c r="E227" s="31" t="s">
        <v>2866</v>
      </c>
      <c r="F227" s="34"/>
      <c r="G227" s="34"/>
      <c r="H227" s="34"/>
      <c r="I227" s="35">
        <f>SUMIFS(I228:I231,A228:A231,"P")</f>
        <v>0</v>
      </c>
      <c r="J227" s="36"/>
    </row>
    <row r="228">
      <c r="A228" s="37" t="s">
        <v>240</v>
      </c>
      <c r="B228" s="37">
        <v>56</v>
      </c>
      <c r="C228" s="38" t="s">
        <v>3914</v>
      </c>
      <c r="D228" s="37" t="s">
        <v>245</v>
      </c>
      <c r="E228" s="39" t="s">
        <v>3915</v>
      </c>
      <c r="F228" s="40" t="s">
        <v>415</v>
      </c>
      <c r="G228" s="41">
        <v>99.528000000000006</v>
      </c>
      <c r="H228" s="42">
        <v>0</v>
      </c>
      <c r="I228" s="43">
        <f>ROUND(G228*H228,P4)</f>
        <v>0</v>
      </c>
      <c r="J228" s="37"/>
      <c r="O228" s="44">
        <f>I228*0.21</f>
        <v>0</v>
      </c>
      <c r="P228">
        <v>3</v>
      </c>
    </row>
    <row r="229">
      <c r="A229" s="37" t="s">
        <v>244</v>
      </c>
      <c r="B229" s="45"/>
      <c r="C229" s="46"/>
      <c r="D229" s="46"/>
      <c r="E229" s="39" t="s">
        <v>3916</v>
      </c>
      <c r="F229" s="46"/>
      <c r="G229" s="46"/>
      <c r="H229" s="46"/>
      <c r="I229" s="46"/>
      <c r="J229" s="48"/>
    </row>
    <row r="230" ht="30">
      <c r="A230" s="37" t="s">
        <v>246</v>
      </c>
      <c r="B230" s="45"/>
      <c r="C230" s="46"/>
      <c r="D230" s="46"/>
      <c r="E230" s="49" t="s">
        <v>3917</v>
      </c>
      <c r="F230" s="46"/>
      <c r="G230" s="46"/>
      <c r="H230" s="46"/>
      <c r="I230" s="46"/>
      <c r="J230" s="48"/>
    </row>
    <row r="231" ht="60">
      <c r="A231" s="37" t="s">
        <v>248</v>
      </c>
      <c r="B231" s="45"/>
      <c r="C231" s="46"/>
      <c r="D231" s="46"/>
      <c r="E231" s="39" t="s">
        <v>3918</v>
      </c>
      <c r="F231" s="46"/>
      <c r="G231" s="46"/>
      <c r="H231" s="46"/>
      <c r="I231" s="46"/>
      <c r="J231" s="48"/>
    </row>
    <row r="232">
      <c r="A232" s="31" t="s">
        <v>237</v>
      </c>
      <c r="B232" s="32"/>
      <c r="C232" s="33" t="s">
        <v>644</v>
      </c>
      <c r="D232" s="34"/>
      <c r="E232" s="31" t="s">
        <v>645</v>
      </c>
      <c r="F232" s="34"/>
      <c r="G232" s="34"/>
      <c r="H232" s="34"/>
      <c r="I232" s="35">
        <f>SUMIFS(I233:I264,A233:A264,"P")</f>
        <v>0</v>
      </c>
      <c r="J232" s="36"/>
    </row>
    <row r="233" ht="30">
      <c r="A233" s="37" t="s">
        <v>240</v>
      </c>
      <c r="B233" s="37">
        <v>57</v>
      </c>
      <c r="C233" s="38" t="s">
        <v>3919</v>
      </c>
      <c r="D233" s="37" t="s">
        <v>245</v>
      </c>
      <c r="E233" s="39" t="s">
        <v>3920</v>
      </c>
      <c r="F233" s="40" t="s">
        <v>415</v>
      </c>
      <c r="G233" s="41">
        <v>385.18299999999999</v>
      </c>
      <c r="H233" s="42">
        <v>0</v>
      </c>
      <c r="I233" s="43">
        <f>ROUND(G233*H233,P4)</f>
        <v>0</v>
      </c>
      <c r="J233" s="37"/>
      <c r="O233" s="44">
        <f>I233*0.21</f>
        <v>0</v>
      </c>
      <c r="P233">
        <v>3</v>
      </c>
    </row>
    <row r="234" ht="30">
      <c r="A234" s="37" t="s">
        <v>244</v>
      </c>
      <c r="B234" s="45"/>
      <c r="C234" s="46"/>
      <c r="D234" s="46"/>
      <c r="E234" s="39" t="s">
        <v>3921</v>
      </c>
      <c r="F234" s="46"/>
      <c r="G234" s="46"/>
      <c r="H234" s="46"/>
      <c r="I234" s="46"/>
      <c r="J234" s="48"/>
    </row>
    <row r="235" ht="210">
      <c r="A235" s="37" t="s">
        <v>246</v>
      </c>
      <c r="B235" s="45"/>
      <c r="C235" s="46"/>
      <c r="D235" s="46"/>
      <c r="E235" s="49" t="s">
        <v>3922</v>
      </c>
      <c r="F235" s="46"/>
      <c r="G235" s="46"/>
      <c r="H235" s="46"/>
      <c r="I235" s="46"/>
      <c r="J235" s="48"/>
    </row>
    <row r="236" ht="285">
      <c r="A236" s="37" t="s">
        <v>248</v>
      </c>
      <c r="B236" s="45"/>
      <c r="C236" s="46"/>
      <c r="D236" s="46"/>
      <c r="E236" s="39" t="s">
        <v>2905</v>
      </c>
      <c r="F236" s="46"/>
      <c r="G236" s="46"/>
      <c r="H236" s="46"/>
      <c r="I236" s="46"/>
      <c r="J236" s="48"/>
    </row>
    <row r="237">
      <c r="A237" s="37" t="s">
        <v>240</v>
      </c>
      <c r="B237" s="37">
        <v>58</v>
      </c>
      <c r="C237" s="38" t="s">
        <v>3923</v>
      </c>
      <c r="D237" s="37" t="s">
        <v>245</v>
      </c>
      <c r="E237" s="39" t="s">
        <v>3924</v>
      </c>
      <c r="F237" s="40" t="s">
        <v>415</v>
      </c>
      <c r="G237" s="41">
        <v>155.31</v>
      </c>
      <c r="H237" s="42">
        <v>0</v>
      </c>
      <c r="I237" s="43">
        <f>ROUND(G237*H237,P4)</f>
        <v>0</v>
      </c>
      <c r="J237" s="37"/>
      <c r="O237" s="44">
        <f>I237*0.21</f>
        <v>0</v>
      </c>
      <c r="P237">
        <v>3</v>
      </c>
    </row>
    <row r="238">
      <c r="A238" s="37" t="s">
        <v>244</v>
      </c>
      <c r="B238" s="45"/>
      <c r="C238" s="46"/>
      <c r="D238" s="46"/>
      <c r="E238" s="39" t="s">
        <v>3925</v>
      </c>
      <c r="F238" s="46"/>
      <c r="G238" s="46"/>
      <c r="H238" s="46"/>
      <c r="I238" s="46"/>
      <c r="J238" s="48"/>
    </row>
    <row r="239" ht="30">
      <c r="A239" s="37" t="s">
        <v>246</v>
      </c>
      <c r="B239" s="45"/>
      <c r="C239" s="46"/>
      <c r="D239" s="46"/>
      <c r="E239" s="49" t="s">
        <v>3926</v>
      </c>
      <c r="F239" s="46"/>
      <c r="G239" s="46"/>
      <c r="H239" s="46"/>
      <c r="I239" s="46"/>
      <c r="J239" s="48"/>
    </row>
    <row r="240" ht="285">
      <c r="A240" s="37" t="s">
        <v>248</v>
      </c>
      <c r="B240" s="45"/>
      <c r="C240" s="46"/>
      <c r="D240" s="46"/>
      <c r="E240" s="39" t="s">
        <v>2905</v>
      </c>
      <c r="F240" s="46"/>
      <c r="G240" s="46"/>
      <c r="H240" s="46"/>
      <c r="I240" s="46"/>
      <c r="J240" s="48"/>
    </row>
    <row r="241" ht="30">
      <c r="A241" s="37" t="s">
        <v>240</v>
      </c>
      <c r="B241" s="37">
        <v>59</v>
      </c>
      <c r="C241" s="38" t="s">
        <v>2906</v>
      </c>
      <c r="D241" s="37" t="s">
        <v>245</v>
      </c>
      <c r="E241" s="39" t="s">
        <v>2907</v>
      </c>
      <c r="F241" s="40" t="s">
        <v>415</v>
      </c>
      <c r="G241" s="41">
        <v>235.12799999999999</v>
      </c>
      <c r="H241" s="42">
        <v>0</v>
      </c>
      <c r="I241" s="43">
        <f>ROUND(G241*H241,P4)</f>
        <v>0</v>
      </c>
      <c r="J241" s="37"/>
      <c r="O241" s="44">
        <f>I241*0.21</f>
        <v>0</v>
      </c>
      <c r="P241">
        <v>3</v>
      </c>
    </row>
    <row r="242" ht="30">
      <c r="A242" s="37" t="s">
        <v>244</v>
      </c>
      <c r="B242" s="45"/>
      <c r="C242" s="46"/>
      <c r="D242" s="46"/>
      <c r="E242" s="39" t="s">
        <v>3927</v>
      </c>
      <c r="F242" s="46"/>
      <c r="G242" s="46"/>
      <c r="H242" s="46"/>
      <c r="I242" s="46"/>
      <c r="J242" s="48"/>
    </row>
    <row r="243" ht="30">
      <c r="A243" s="37" t="s">
        <v>246</v>
      </c>
      <c r="B243" s="45"/>
      <c r="C243" s="46"/>
      <c r="D243" s="46"/>
      <c r="E243" s="49" t="s">
        <v>3928</v>
      </c>
      <c r="F243" s="46"/>
      <c r="G243" s="46"/>
      <c r="H243" s="46"/>
      <c r="I243" s="46"/>
      <c r="J243" s="48"/>
    </row>
    <row r="244" ht="300">
      <c r="A244" s="37" t="s">
        <v>248</v>
      </c>
      <c r="B244" s="45"/>
      <c r="C244" s="46"/>
      <c r="D244" s="46"/>
      <c r="E244" s="39" t="s">
        <v>2909</v>
      </c>
      <c r="F244" s="46"/>
      <c r="G244" s="46"/>
      <c r="H244" s="46"/>
      <c r="I244" s="46"/>
      <c r="J244" s="48"/>
    </row>
    <row r="245">
      <c r="A245" s="37" t="s">
        <v>240</v>
      </c>
      <c r="B245" s="37">
        <v>60</v>
      </c>
      <c r="C245" s="38" t="s">
        <v>3929</v>
      </c>
      <c r="D245" s="37" t="s">
        <v>245</v>
      </c>
      <c r="E245" s="39" t="s">
        <v>3930</v>
      </c>
      <c r="F245" s="40" t="s">
        <v>415</v>
      </c>
      <c r="G245" s="41">
        <v>107.148</v>
      </c>
      <c r="H245" s="42">
        <v>0</v>
      </c>
      <c r="I245" s="43">
        <f>ROUND(G245*H245,P4)</f>
        <v>0</v>
      </c>
      <c r="J245" s="37"/>
      <c r="O245" s="44">
        <f>I245*0.21</f>
        <v>0</v>
      </c>
      <c r="P245">
        <v>3</v>
      </c>
    </row>
    <row r="246">
      <c r="A246" s="37" t="s">
        <v>244</v>
      </c>
      <c r="B246" s="45"/>
      <c r="C246" s="46"/>
      <c r="D246" s="46"/>
      <c r="E246" s="39" t="s">
        <v>3931</v>
      </c>
      <c r="F246" s="46"/>
      <c r="G246" s="46"/>
      <c r="H246" s="46"/>
      <c r="I246" s="46"/>
      <c r="J246" s="48"/>
    </row>
    <row r="247" ht="75">
      <c r="A247" s="37" t="s">
        <v>246</v>
      </c>
      <c r="B247" s="45"/>
      <c r="C247" s="46"/>
      <c r="D247" s="46"/>
      <c r="E247" s="49" t="s">
        <v>3932</v>
      </c>
      <c r="F247" s="46"/>
      <c r="G247" s="46"/>
      <c r="H247" s="46"/>
      <c r="I247" s="46"/>
      <c r="J247" s="48"/>
    </row>
    <row r="248" ht="75">
      <c r="A248" s="37" t="s">
        <v>248</v>
      </c>
      <c r="B248" s="45"/>
      <c r="C248" s="46"/>
      <c r="D248" s="46"/>
      <c r="E248" s="39" t="s">
        <v>2913</v>
      </c>
      <c r="F248" s="46"/>
      <c r="G248" s="46"/>
      <c r="H248" s="46"/>
      <c r="I248" s="46"/>
      <c r="J248" s="48"/>
    </row>
    <row r="249">
      <c r="A249" s="37" t="s">
        <v>240</v>
      </c>
      <c r="B249" s="37">
        <v>61</v>
      </c>
      <c r="C249" s="38" t="s">
        <v>3933</v>
      </c>
      <c r="D249" s="37" t="s">
        <v>245</v>
      </c>
      <c r="E249" s="39" t="s">
        <v>2911</v>
      </c>
      <c r="F249" s="40" t="s">
        <v>415</v>
      </c>
      <c r="G249" s="41">
        <v>128.19999999999999</v>
      </c>
      <c r="H249" s="42">
        <v>0</v>
      </c>
      <c r="I249" s="43">
        <f>ROUND(G249*H249,P4)</f>
        <v>0</v>
      </c>
      <c r="J249" s="37"/>
      <c r="O249" s="44">
        <f>I249*0.21</f>
        <v>0</v>
      </c>
      <c r="P249">
        <v>3</v>
      </c>
    </row>
    <row r="250" ht="30">
      <c r="A250" s="37" t="s">
        <v>244</v>
      </c>
      <c r="B250" s="45"/>
      <c r="C250" s="46"/>
      <c r="D250" s="46"/>
      <c r="E250" s="39" t="s">
        <v>3934</v>
      </c>
      <c r="F250" s="46"/>
      <c r="G250" s="46"/>
      <c r="H250" s="46"/>
      <c r="I250" s="46"/>
      <c r="J250" s="48"/>
    </row>
    <row r="251" ht="30">
      <c r="A251" s="37" t="s">
        <v>246</v>
      </c>
      <c r="B251" s="45"/>
      <c r="C251" s="46"/>
      <c r="D251" s="46"/>
      <c r="E251" s="49" t="s">
        <v>3935</v>
      </c>
      <c r="F251" s="46"/>
      <c r="G251" s="46"/>
      <c r="H251" s="46"/>
      <c r="I251" s="46"/>
      <c r="J251" s="48"/>
    </row>
    <row r="252" ht="75">
      <c r="A252" s="37" t="s">
        <v>248</v>
      </c>
      <c r="B252" s="45"/>
      <c r="C252" s="46"/>
      <c r="D252" s="46"/>
      <c r="E252" s="39" t="s">
        <v>2913</v>
      </c>
      <c r="F252" s="46"/>
      <c r="G252" s="46"/>
      <c r="H252" s="46"/>
      <c r="I252" s="46"/>
      <c r="J252" s="48"/>
    </row>
    <row r="253">
      <c r="A253" s="37" t="s">
        <v>240</v>
      </c>
      <c r="B253" s="37">
        <v>62</v>
      </c>
      <c r="C253" s="38" t="s">
        <v>3936</v>
      </c>
      <c r="D253" s="37" t="s">
        <v>245</v>
      </c>
      <c r="E253" s="39" t="s">
        <v>2911</v>
      </c>
      <c r="F253" s="40" t="s">
        <v>415</v>
      </c>
      <c r="G253" s="41">
        <v>567.60299999999995</v>
      </c>
      <c r="H253" s="42">
        <v>0</v>
      </c>
      <c r="I253" s="43">
        <f>ROUND(G253*H253,P4)</f>
        <v>0</v>
      </c>
      <c r="J253" s="37"/>
      <c r="O253" s="44">
        <f>I253*0.21</f>
        <v>0</v>
      </c>
      <c r="P253">
        <v>3</v>
      </c>
    </row>
    <row r="254" ht="30">
      <c r="A254" s="37" t="s">
        <v>244</v>
      </c>
      <c r="B254" s="45"/>
      <c r="C254" s="46"/>
      <c r="D254" s="46"/>
      <c r="E254" s="39" t="s">
        <v>3937</v>
      </c>
      <c r="F254" s="46"/>
      <c r="G254" s="46"/>
      <c r="H254" s="46"/>
      <c r="I254" s="46"/>
      <c r="J254" s="48"/>
    </row>
    <row r="255" ht="120">
      <c r="A255" s="37" t="s">
        <v>246</v>
      </c>
      <c r="B255" s="45"/>
      <c r="C255" s="46"/>
      <c r="D255" s="46"/>
      <c r="E255" s="49" t="s">
        <v>3938</v>
      </c>
      <c r="F255" s="46"/>
      <c r="G255" s="46"/>
      <c r="H255" s="46"/>
      <c r="I255" s="46"/>
      <c r="J255" s="48"/>
    </row>
    <row r="256" ht="75">
      <c r="A256" s="37" t="s">
        <v>248</v>
      </c>
      <c r="B256" s="45"/>
      <c r="C256" s="46"/>
      <c r="D256" s="46"/>
      <c r="E256" s="39" t="s">
        <v>2913</v>
      </c>
      <c r="F256" s="46"/>
      <c r="G256" s="46"/>
      <c r="H256" s="46"/>
      <c r="I256" s="46"/>
      <c r="J256" s="48"/>
    </row>
    <row r="257">
      <c r="A257" s="37" t="s">
        <v>240</v>
      </c>
      <c r="B257" s="37">
        <v>63</v>
      </c>
      <c r="C257" s="38" t="s">
        <v>3939</v>
      </c>
      <c r="D257" s="37" t="s">
        <v>245</v>
      </c>
      <c r="E257" s="39" t="s">
        <v>3940</v>
      </c>
      <c r="F257" s="40" t="s">
        <v>243</v>
      </c>
      <c r="G257" s="41">
        <v>2</v>
      </c>
      <c r="H257" s="42">
        <v>0</v>
      </c>
      <c r="I257" s="43">
        <f>ROUND(G257*H257,P4)</f>
        <v>0</v>
      </c>
      <c r="J257" s="37"/>
      <c r="O257" s="44">
        <f>I257*0.21</f>
        <v>0</v>
      </c>
      <c r="P257">
        <v>3</v>
      </c>
    </row>
    <row r="258" ht="105">
      <c r="A258" s="37" t="s">
        <v>244</v>
      </c>
      <c r="B258" s="45"/>
      <c r="C258" s="46"/>
      <c r="D258" s="46"/>
      <c r="E258" s="39" t="s">
        <v>3941</v>
      </c>
      <c r="F258" s="46"/>
      <c r="G258" s="46"/>
      <c r="H258" s="46"/>
      <c r="I258" s="46"/>
      <c r="J258" s="48"/>
    </row>
    <row r="259" ht="30">
      <c r="A259" s="37" t="s">
        <v>246</v>
      </c>
      <c r="B259" s="45"/>
      <c r="C259" s="46"/>
      <c r="D259" s="46"/>
      <c r="E259" s="49" t="s">
        <v>3942</v>
      </c>
      <c r="F259" s="46"/>
      <c r="G259" s="46"/>
      <c r="H259" s="46"/>
      <c r="I259" s="46"/>
      <c r="J259" s="48"/>
    </row>
    <row r="260" ht="135">
      <c r="A260" s="37" t="s">
        <v>248</v>
      </c>
      <c r="B260" s="45"/>
      <c r="C260" s="46"/>
      <c r="D260" s="46"/>
      <c r="E260" s="39" t="s">
        <v>3943</v>
      </c>
      <c r="F260" s="46"/>
      <c r="G260" s="46"/>
      <c r="H260" s="46"/>
      <c r="I260" s="46"/>
      <c r="J260" s="48"/>
    </row>
    <row r="261">
      <c r="A261" s="37" t="s">
        <v>240</v>
      </c>
      <c r="B261" s="37">
        <v>64</v>
      </c>
      <c r="C261" s="38" t="s">
        <v>3944</v>
      </c>
      <c r="D261" s="37" t="s">
        <v>245</v>
      </c>
      <c r="E261" s="39" t="s">
        <v>3945</v>
      </c>
      <c r="F261" s="40" t="s">
        <v>415</v>
      </c>
      <c r="G261" s="41">
        <v>24.300000000000001</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3946</v>
      </c>
      <c r="F263" s="46"/>
      <c r="G263" s="46"/>
      <c r="H263" s="46"/>
      <c r="I263" s="46"/>
      <c r="J263" s="48"/>
    </row>
    <row r="264" ht="120">
      <c r="A264" s="37" t="s">
        <v>248</v>
      </c>
      <c r="B264" s="45"/>
      <c r="C264" s="46"/>
      <c r="D264" s="46"/>
      <c r="E264" s="39" t="s">
        <v>2923</v>
      </c>
      <c r="F264" s="46"/>
      <c r="G264" s="46"/>
      <c r="H264" s="46"/>
      <c r="I264" s="46"/>
      <c r="J264" s="48"/>
    </row>
    <row r="265">
      <c r="A265" s="31" t="s">
        <v>237</v>
      </c>
      <c r="B265" s="32"/>
      <c r="C265" s="33" t="s">
        <v>1210</v>
      </c>
      <c r="D265" s="34"/>
      <c r="E265" s="31" t="s">
        <v>2498</v>
      </c>
      <c r="F265" s="34"/>
      <c r="G265" s="34"/>
      <c r="H265" s="34"/>
      <c r="I265" s="35">
        <f>SUMIFS(I266:I281,A266:A281,"P")</f>
        <v>0</v>
      </c>
      <c r="J265" s="36"/>
    </row>
    <row r="266" ht="30">
      <c r="A266" s="37" t="s">
        <v>240</v>
      </c>
      <c r="B266" s="37">
        <v>65</v>
      </c>
      <c r="C266" s="38" t="s">
        <v>3947</v>
      </c>
      <c r="D266" s="37" t="s">
        <v>245</v>
      </c>
      <c r="E266" s="39" t="s">
        <v>3948</v>
      </c>
      <c r="F266" s="40" t="s">
        <v>1326</v>
      </c>
      <c r="G266" s="41">
        <v>2.7000000000000002</v>
      </c>
      <c r="H266" s="42">
        <v>0</v>
      </c>
      <c r="I266" s="43">
        <f>ROUND(G266*H266,P4)</f>
        <v>0</v>
      </c>
      <c r="J266" s="37"/>
      <c r="O266" s="44">
        <f>I266*0.21</f>
        <v>0</v>
      </c>
      <c r="P266">
        <v>3</v>
      </c>
    </row>
    <row r="267">
      <c r="A267" s="37" t="s">
        <v>244</v>
      </c>
      <c r="B267" s="45"/>
      <c r="C267" s="46"/>
      <c r="D267" s="46"/>
      <c r="E267" s="39" t="s">
        <v>3949</v>
      </c>
      <c r="F267" s="46"/>
      <c r="G267" s="46"/>
      <c r="H267" s="46"/>
      <c r="I267" s="46"/>
      <c r="J267" s="48"/>
    </row>
    <row r="268" ht="30">
      <c r="A268" s="37" t="s">
        <v>246</v>
      </c>
      <c r="B268" s="45"/>
      <c r="C268" s="46"/>
      <c r="D268" s="46"/>
      <c r="E268" s="49" t="s">
        <v>3950</v>
      </c>
      <c r="F268" s="46"/>
      <c r="G268" s="46"/>
      <c r="H268" s="46"/>
      <c r="I268" s="46"/>
      <c r="J268" s="48"/>
    </row>
    <row r="269" ht="330">
      <c r="A269" s="37" t="s">
        <v>248</v>
      </c>
      <c r="B269" s="45"/>
      <c r="C269" s="46"/>
      <c r="D269" s="46"/>
      <c r="E269" s="39" t="s">
        <v>2502</v>
      </c>
      <c r="F269" s="46"/>
      <c r="G269" s="46"/>
      <c r="H269" s="46"/>
      <c r="I269" s="46"/>
      <c r="J269" s="48"/>
    </row>
    <row r="270">
      <c r="A270" s="37" t="s">
        <v>240</v>
      </c>
      <c r="B270" s="37">
        <v>66</v>
      </c>
      <c r="C270" s="38" t="s">
        <v>2512</v>
      </c>
      <c r="D270" s="37" t="s">
        <v>245</v>
      </c>
      <c r="E270" s="39" t="s">
        <v>2513</v>
      </c>
      <c r="F270" s="40" t="s">
        <v>1326</v>
      </c>
      <c r="G270" s="41">
        <v>21.327999999999999</v>
      </c>
      <c r="H270" s="42">
        <v>0</v>
      </c>
      <c r="I270" s="43">
        <f>ROUND(G270*H270,P4)</f>
        <v>0</v>
      </c>
      <c r="J270" s="37"/>
      <c r="O270" s="44">
        <f>I270*0.21</f>
        <v>0</v>
      </c>
      <c r="P270">
        <v>3</v>
      </c>
    </row>
    <row r="271">
      <c r="A271" s="37" t="s">
        <v>244</v>
      </c>
      <c r="B271" s="45"/>
      <c r="C271" s="46"/>
      <c r="D271" s="46"/>
      <c r="E271" s="39" t="s">
        <v>3951</v>
      </c>
      <c r="F271" s="46"/>
      <c r="G271" s="46"/>
      <c r="H271" s="46"/>
      <c r="I271" s="46"/>
      <c r="J271" s="48"/>
    </row>
    <row r="272" ht="30">
      <c r="A272" s="37" t="s">
        <v>246</v>
      </c>
      <c r="B272" s="45"/>
      <c r="C272" s="46"/>
      <c r="D272" s="46"/>
      <c r="E272" s="49" t="s">
        <v>3952</v>
      </c>
      <c r="F272" s="46"/>
      <c r="G272" s="46"/>
      <c r="H272" s="46"/>
      <c r="I272" s="46"/>
      <c r="J272" s="48"/>
    </row>
    <row r="273" ht="330">
      <c r="A273" s="37" t="s">
        <v>248</v>
      </c>
      <c r="B273" s="45"/>
      <c r="C273" s="46"/>
      <c r="D273" s="46"/>
      <c r="E273" s="39" t="s">
        <v>2515</v>
      </c>
      <c r="F273" s="46"/>
      <c r="G273" s="46"/>
      <c r="H273" s="46"/>
      <c r="I273" s="46"/>
      <c r="J273" s="48"/>
    </row>
    <row r="274">
      <c r="A274" s="37" t="s">
        <v>240</v>
      </c>
      <c r="B274" s="37">
        <v>67</v>
      </c>
      <c r="C274" s="38" t="s">
        <v>3953</v>
      </c>
      <c r="D274" s="37" t="s">
        <v>245</v>
      </c>
      <c r="E274" s="39" t="s">
        <v>3954</v>
      </c>
      <c r="F274" s="40" t="s">
        <v>1326</v>
      </c>
      <c r="G274" s="41">
        <v>85.799999999999997</v>
      </c>
      <c r="H274" s="42">
        <v>0</v>
      </c>
      <c r="I274" s="43">
        <f>ROUND(G274*H274,P4)</f>
        <v>0</v>
      </c>
      <c r="J274" s="37"/>
      <c r="O274" s="44">
        <f>I274*0.21</f>
        <v>0</v>
      </c>
      <c r="P274">
        <v>3</v>
      </c>
    </row>
    <row r="275" ht="30">
      <c r="A275" s="37" t="s">
        <v>244</v>
      </c>
      <c r="B275" s="45"/>
      <c r="C275" s="46"/>
      <c r="D275" s="46"/>
      <c r="E275" s="39" t="s">
        <v>3955</v>
      </c>
      <c r="F275" s="46"/>
      <c r="G275" s="46"/>
      <c r="H275" s="46"/>
      <c r="I275" s="46"/>
      <c r="J275" s="48"/>
    </row>
    <row r="276" ht="45">
      <c r="A276" s="37" t="s">
        <v>246</v>
      </c>
      <c r="B276" s="45"/>
      <c r="C276" s="46"/>
      <c r="D276" s="46"/>
      <c r="E276" s="49" t="s">
        <v>3956</v>
      </c>
      <c r="F276" s="46"/>
      <c r="G276" s="46"/>
      <c r="H276" s="46"/>
      <c r="I276" s="46"/>
      <c r="J276" s="48"/>
    </row>
    <row r="277" ht="315">
      <c r="A277" s="37" t="s">
        <v>248</v>
      </c>
      <c r="B277" s="45"/>
      <c r="C277" s="46"/>
      <c r="D277" s="46"/>
      <c r="E277" s="39" t="s">
        <v>2728</v>
      </c>
      <c r="F277" s="46"/>
      <c r="G277" s="46"/>
      <c r="H277" s="46"/>
      <c r="I277" s="46"/>
      <c r="J277" s="48"/>
    </row>
    <row r="278">
      <c r="A278" s="37" t="s">
        <v>240</v>
      </c>
      <c r="B278" s="37">
        <v>68</v>
      </c>
      <c r="C278" s="38" t="s">
        <v>3957</v>
      </c>
      <c r="D278" s="37" t="s">
        <v>245</v>
      </c>
      <c r="E278" s="39" t="s">
        <v>3062</v>
      </c>
      <c r="F278" s="40" t="s">
        <v>1326</v>
      </c>
      <c r="G278" s="41">
        <v>2.3999999999999999</v>
      </c>
      <c r="H278" s="42">
        <v>0</v>
      </c>
      <c r="I278" s="43">
        <f>ROUND(G278*H278,P4)</f>
        <v>0</v>
      </c>
      <c r="J278" s="37"/>
      <c r="O278" s="44">
        <f>I278*0.21</f>
        <v>0</v>
      </c>
      <c r="P278">
        <v>3</v>
      </c>
    </row>
    <row r="279">
      <c r="A279" s="37" t="s">
        <v>244</v>
      </c>
      <c r="B279" s="45"/>
      <c r="C279" s="46"/>
      <c r="D279" s="46"/>
      <c r="E279" s="39" t="s">
        <v>3958</v>
      </c>
      <c r="F279" s="46"/>
      <c r="G279" s="46"/>
      <c r="H279" s="46"/>
      <c r="I279" s="46"/>
      <c r="J279" s="48"/>
    </row>
    <row r="280" ht="30">
      <c r="A280" s="37" t="s">
        <v>246</v>
      </c>
      <c r="B280" s="45"/>
      <c r="C280" s="46"/>
      <c r="D280" s="46"/>
      <c r="E280" s="49" t="s">
        <v>3959</v>
      </c>
      <c r="F280" s="46"/>
      <c r="G280" s="46"/>
      <c r="H280" s="46"/>
      <c r="I280" s="46"/>
      <c r="J280" s="48"/>
    </row>
    <row r="281" ht="315">
      <c r="A281" s="37" t="s">
        <v>248</v>
      </c>
      <c r="B281" s="45"/>
      <c r="C281" s="46"/>
      <c r="D281" s="46"/>
      <c r="E281" s="39" t="s">
        <v>2728</v>
      </c>
      <c r="F281" s="46"/>
      <c r="G281" s="46"/>
      <c r="H281" s="46"/>
      <c r="I281" s="46"/>
      <c r="J281" s="48"/>
    </row>
    <row r="282">
      <c r="A282" s="31" t="s">
        <v>237</v>
      </c>
      <c r="B282" s="32"/>
      <c r="C282" s="33" t="s">
        <v>1213</v>
      </c>
      <c r="D282" s="34"/>
      <c r="E282" s="31" t="s">
        <v>2355</v>
      </c>
      <c r="F282" s="34"/>
      <c r="G282" s="34"/>
      <c r="H282" s="34"/>
      <c r="I282" s="35">
        <f>SUMIFS(I283:I342,A283:A342,"P")</f>
        <v>0</v>
      </c>
      <c r="J282" s="36"/>
    </row>
    <row r="283">
      <c r="A283" s="37" t="s">
        <v>240</v>
      </c>
      <c r="B283" s="37">
        <v>69</v>
      </c>
      <c r="C283" s="38" t="s">
        <v>3960</v>
      </c>
      <c r="D283" s="37" t="s">
        <v>245</v>
      </c>
      <c r="E283" s="39" t="s">
        <v>3961</v>
      </c>
      <c r="F283" s="40" t="s">
        <v>1326</v>
      </c>
      <c r="G283" s="41">
        <v>40.5</v>
      </c>
      <c r="H283" s="42">
        <v>0</v>
      </c>
      <c r="I283" s="43">
        <f>ROUND(G283*H283,P4)</f>
        <v>0</v>
      </c>
      <c r="J283" s="37"/>
      <c r="O283" s="44">
        <f>I283*0.21</f>
        <v>0</v>
      </c>
      <c r="P283">
        <v>3</v>
      </c>
    </row>
    <row r="284" ht="45">
      <c r="A284" s="37" t="s">
        <v>244</v>
      </c>
      <c r="B284" s="45"/>
      <c r="C284" s="46"/>
      <c r="D284" s="46"/>
      <c r="E284" s="39" t="s">
        <v>3962</v>
      </c>
      <c r="F284" s="46"/>
      <c r="G284" s="46"/>
      <c r="H284" s="46"/>
      <c r="I284" s="46"/>
      <c r="J284" s="48"/>
    </row>
    <row r="285" ht="30">
      <c r="A285" s="37" t="s">
        <v>246</v>
      </c>
      <c r="B285" s="45"/>
      <c r="C285" s="46"/>
      <c r="D285" s="46"/>
      <c r="E285" s="49" t="s">
        <v>3963</v>
      </c>
      <c r="F285" s="46"/>
      <c r="G285" s="46"/>
      <c r="H285" s="46"/>
      <c r="I285" s="46"/>
      <c r="J285" s="48"/>
    </row>
    <row r="286" ht="120">
      <c r="A286" s="37" t="s">
        <v>248</v>
      </c>
      <c r="B286" s="45"/>
      <c r="C286" s="46"/>
      <c r="D286" s="46"/>
      <c r="E286" s="39" t="s">
        <v>3964</v>
      </c>
      <c r="F286" s="46"/>
      <c r="G286" s="46"/>
      <c r="H286" s="46"/>
      <c r="I286" s="46"/>
      <c r="J286" s="48"/>
    </row>
    <row r="287">
      <c r="A287" s="37" t="s">
        <v>240</v>
      </c>
      <c r="B287" s="37">
        <v>70</v>
      </c>
      <c r="C287" s="38" t="s">
        <v>3965</v>
      </c>
      <c r="D287" s="37" t="s">
        <v>245</v>
      </c>
      <c r="E287" s="39" t="s">
        <v>3961</v>
      </c>
      <c r="F287" s="40" t="s">
        <v>1326</v>
      </c>
      <c r="G287" s="41">
        <v>40.5</v>
      </c>
      <c r="H287" s="42">
        <v>0</v>
      </c>
      <c r="I287" s="43">
        <f>ROUND(G287*H287,P4)</f>
        <v>0</v>
      </c>
      <c r="J287" s="37"/>
      <c r="O287" s="44">
        <f>I287*0.21</f>
        <v>0</v>
      </c>
      <c r="P287">
        <v>3</v>
      </c>
    </row>
    <row r="288" ht="45">
      <c r="A288" s="37" t="s">
        <v>244</v>
      </c>
      <c r="B288" s="45"/>
      <c r="C288" s="46"/>
      <c r="D288" s="46"/>
      <c r="E288" s="39" t="s">
        <v>3966</v>
      </c>
      <c r="F288" s="46"/>
      <c r="G288" s="46"/>
      <c r="H288" s="46"/>
      <c r="I288" s="46"/>
      <c r="J288" s="48"/>
    </row>
    <row r="289" ht="30">
      <c r="A289" s="37" t="s">
        <v>246</v>
      </c>
      <c r="B289" s="45"/>
      <c r="C289" s="46"/>
      <c r="D289" s="46"/>
      <c r="E289" s="49" t="s">
        <v>3967</v>
      </c>
      <c r="F289" s="46"/>
      <c r="G289" s="46"/>
      <c r="H289" s="46"/>
      <c r="I289" s="46"/>
      <c r="J289" s="48"/>
    </row>
    <row r="290" ht="120">
      <c r="A290" s="37" t="s">
        <v>248</v>
      </c>
      <c r="B290" s="45"/>
      <c r="C290" s="46"/>
      <c r="D290" s="46"/>
      <c r="E290" s="39" t="s">
        <v>3964</v>
      </c>
      <c r="F290" s="46"/>
      <c r="G290" s="46"/>
      <c r="H290" s="46"/>
      <c r="I290" s="46"/>
      <c r="J290" s="48"/>
    </row>
    <row r="291">
      <c r="A291" s="37" t="s">
        <v>240</v>
      </c>
      <c r="B291" s="37">
        <v>71</v>
      </c>
      <c r="C291" s="38" t="s">
        <v>3968</v>
      </c>
      <c r="D291" s="37" t="s">
        <v>245</v>
      </c>
      <c r="E291" s="39" t="s">
        <v>3969</v>
      </c>
      <c r="F291" s="40" t="s">
        <v>1326</v>
      </c>
      <c r="G291" s="41">
        <v>73.599999999999994</v>
      </c>
      <c r="H291" s="42">
        <v>0</v>
      </c>
      <c r="I291" s="43">
        <f>ROUND(G291*H291,P4)</f>
        <v>0</v>
      </c>
      <c r="J291" s="37"/>
      <c r="O291" s="44">
        <f>I291*0.21</f>
        <v>0</v>
      </c>
      <c r="P291">
        <v>3</v>
      </c>
    </row>
    <row r="292" ht="45">
      <c r="A292" s="37" t="s">
        <v>244</v>
      </c>
      <c r="B292" s="45"/>
      <c r="C292" s="46"/>
      <c r="D292" s="46"/>
      <c r="E292" s="39" t="s">
        <v>3970</v>
      </c>
      <c r="F292" s="46"/>
      <c r="G292" s="46"/>
      <c r="H292" s="46"/>
      <c r="I292" s="46"/>
      <c r="J292" s="48"/>
    </row>
    <row r="293" ht="30">
      <c r="A293" s="37" t="s">
        <v>246</v>
      </c>
      <c r="B293" s="45"/>
      <c r="C293" s="46"/>
      <c r="D293" s="46"/>
      <c r="E293" s="49" t="s">
        <v>3971</v>
      </c>
      <c r="F293" s="46"/>
      <c r="G293" s="46"/>
      <c r="H293" s="46"/>
      <c r="I293" s="46"/>
      <c r="J293" s="48"/>
    </row>
    <row r="294" ht="75">
      <c r="A294" s="37" t="s">
        <v>248</v>
      </c>
      <c r="B294" s="45"/>
      <c r="C294" s="46"/>
      <c r="D294" s="46"/>
      <c r="E294" s="39" t="s">
        <v>2931</v>
      </c>
      <c r="F294" s="46"/>
      <c r="G294" s="46"/>
      <c r="H294" s="46"/>
      <c r="I294" s="46"/>
      <c r="J294" s="48"/>
    </row>
    <row r="295">
      <c r="A295" s="37" t="s">
        <v>240</v>
      </c>
      <c r="B295" s="37">
        <v>72</v>
      </c>
      <c r="C295" s="38" t="s">
        <v>3972</v>
      </c>
      <c r="D295" s="37" t="s">
        <v>245</v>
      </c>
      <c r="E295" s="39" t="s">
        <v>3973</v>
      </c>
      <c r="F295" s="40" t="s">
        <v>243</v>
      </c>
      <c r="G295" s="41">
        <v>4</v>
      </c>
      <c r="H295" s="42">
        <v>0</v>
      </c>
      <c r="I295" s="43">
        <f>ROUND(G295*H295,P4)</f>
        <v>0</v>
      </c>
      <c r="J295" s="37"/>
      <c r="O295" s="44">
        <f>I295*0.21</f>
        <v>0</v>
      </c>
      <c r="P295">
        <v>3</v>
      </c>
    </row>
    <row r="296" ht="120">
      <c r="A296" s="37" t="s">
        <v>244</v>
      </c>
      <c r="B296" s="45"/>
      <c r="C296" s="46"/>
      <c r="D296" s="46"/>
      <c r="E296" s="39" t="s">
        <v>3974</v>
      </c>
      <c r="F296" s="46"/>
      <c r="G296" s="46"/>
      <c r="H296" s="46"/>
      <c r="I296" s="46"/>
      <c r="J296" s="48"/>
    </row>
    <row r="297">
      <c r="A297" s="37" t="s">
        <v>246</v>
      </c>
      <c r="B297" s="45"/>
      <c r="C297" s="46"/>
      <c r="D297" s="46"/>
      <c r="E297" s="49" t="s">
        <v>3975</v>
      </c>
      <c r="F297" s="46"/>
      <c r="G297" s="46"/>
      <c r="H297" s="46"/>
      <c r="I297" s="46"/>
      <c r="J297" s="48"/>
    </row>
    <row r="298" ht="75">
      <c r="A298" s="37" t="s">
        <v>248</v>
      </c>
      <c r="B298" s="45"/>
      <c r="C298" s="46"/>
      <c r="D298" s="46"/>
      <c r="E298" s="39" t="s">
        <v>3976</v>
      </c>
      <c r="F298" s="46"/>
      <c r="G298" s="46"/>
      <c r="H298" s="46"/>
      <c r="I298" s="46"/>
      <c r="J298" s="48"/>
    </row>
    <row r="299">
      <c r="A299" s="37" t="s">
        <v>240</v>
      </c>
      <c r="B299" s="37">
        <v>73</v>
      </c>
      <c r="C299" s="38" t="s">
        <v>3977</v>
      </c>
      <c r="D299" s="37" t="s">
        <v>245</v>
      </c>
      <c r="E299" s="39" t="s">
        <v>3978</v>
      </c>
      <c r="F299" s="40" t="s">
        <v>243</v>
      </c>
      <c r="G299" s="41">
        <v>2</v>
      </c>
      <c r="H299" s="42">
        <v>0</v>
      </c>
      <c r="I299" s="43">
        <f>ROUND(G299*H299,P4)</f>
        <v>0</v>
      </c>
      <c r="J299" s="37"/>
      <c r="O299" s="44">
        <f>I299*0.21</f>
        <v>0</v>
      </c>
      <c r="P299">
        <v>3</v>
      </c>
    </row>
    <row r="300" ht="30">
      <c r="A300" s="37" t="s">
        <v>244</v>
      </c>
      <c r="B300" s="45"/>
      <c r="C300" s="46"/>
      <c r="D300" s="46"/>
      <c r="E300" s="39" t="s">
        <v>3979</v>
      </c>
      <c r="F300" s="46"/>
      <c r="G300" s="46"/>
      <c r="H300" s="46"/>
      <c r="I300" s="46"/>
      <c r="J300" s="48"/>
    </row>
    <row r="301">
      <c r="A301" s="37" t="s">
        <v>246</v>
      </c>
      <c r="B301" s="45"/>
      <c r="C301" s="46"/>
      <c r="D301" s="46"/>
      <c r="E301" s="49" t="s">
        <v>3980</v>
      </c>
      <c r="F301" s="46"/>
      <c r="G301" s="46"/>
      <c r="H301" s="46"/>
      <c r="I301" s="46"/>
      <c r="J301" s="48"/>
    </row>
    <row r="302" ht="60">
      <c r="A302" s="37" t="s">
        <v>248</v>
      </c>
      <c r="B302" s="45"/>
      <c r="C302" s="46"/>
      <c r="D302" s="46"/>
      <c r="E302" s="39" t="s">
        <v>3981</v>
      </c>
      <c r="F302" s="46"/>
      <c r="G302" s="46"/>
      <c r="H302" s="46"/>
      <c r="I302" s="46"/>
      <c r="J302" s="48"/>
    </row>
    <row r="303">
      <c r="A303" s="37" t="s">
        <v>240</v>
      </c>
      <c r="B303" s="37">
        <v>74</v>
      </c>
      <c r="C303" s="38" t="s">
        <v>3982</v>
      </c>
      <c r="D303" s="37" t="s">
        <v>245</v>
      </c>
      <c r="E303" s="39" t="s">
        <v>3983</v>
      </c>
      <c r="F303" s="40" t="s">
        <v>243</v>
      </c>
      <c r="G303" s="41">
        <v>2</v>
      </c>
      <c r="H303" s="42">
        <v>0</v>
      </c>
      <c r="I303" s="43">
        <f>ROUND(G303*H303,P4)</f>
        <v>0</v>
      </c>
      <c r="J303" s="37"/>
      <c r="O303" s="44">
        <f>I303*0.21</f>
        <v>0</v>
      </c>
      <c r="P303">
        <v>3</v>
      </c>
    </row>
    <row r="304" ht="45">
      <c r="A304" s="37" t="s">
        <v>244</v>
      </c>
      <c r="B304" s="45"/>
      <c r="C304" s="46"/>
      <c r="D304" s="46"/>
      <c r="E304" s="39" t="s">
        <v>3970</v>
      </c>
      <c r="F304" s="46"/>
      <c r="G304" s="46"/>
      <c r="H304" s="46"/>
      <c r="I304" s="46"/>
      <c r="J304" s="48"/>
    </row>
    <row r="305">
      <c r="A305" s="37" t="s">
        <v>246</v>
      </c>
      <c r="B305" s="45"/>
      <c r="C305" s="46"/>
      <c r="D305" s="46"/>
      <c r="E305" s="49" t="s">
        <v>3984</v>
      </c>
      <c r="F305" s="46"/>
      <c r="G305" s="46"/>
      <c r="H305" s="46"/>
      <c r="I305" s="46"/>
      <c r="J305" s="48"/>
    </row>
    <row r="306" ht="75">
      <c r="A306" s="37" t="s">
        <v>248</v>
      </c>
      <c r="B306" s="45"/>
      <c r="C306" s="46"/>
      <c r="D306" s="46"/>
      <c r="E306" s="39" t="s">
        <v>3985</v>
      </c>
      <c r="F306" s="46"/>
      <c r="G306" s="46"/>
      <c r="H306" s="46"/>
      <c r="I306" s="46"/>
      <c r="J306" s="48"/>
    </row>
    <row r="307">
      <c r="A307" s="37" t="s">
        <v>240</v>
      </c>
      <c r="B307" s="37">
        <v>75</v>
      </c>
      <c r="C307" s="38" t="s">
        <v>3986</v>
      </c>
      <c r="D307" s="37" t="s">
        <v>245</v>
      </c>
      <c r="E307" s="39" t="s">
        <v>3987</v>
      </c>
      <c r="F307" s="40" t="s">
        <v>1326</v>
      </c>
      <c r="G307" s="41">
        <v>40.988</v>
      </c>
      <c r="H307" s="42">
        <v>0</v>
      </c>
      <c r="I307" s="43">
        <f>ROUND(G307*H307,P4)</f>
        <v>0</v>
      </c>
      <c r="J307" s="37"/>
      <c r="O307" s="44">
        <f>I307*0.21</f>
        <v>0</v>
      </c>
      <c r="P307">
        <v>3</v>
      </c>
    </row>
    <row r="308">
      <c r="A308" s="37" t="s">
        <v>244</v>
      </c>
      <c r="B308" s="45"/>
      <c r="C308" s="46"/>
      <c r="D308" s="46"/>
      <c r="E308" s="39" t="s">
        <v>3988</v>
      </c>
      <c r="F308" s="46"/>
      <c r="G308" s="46"/>
      <c r="H308" s="46"/>
      <c r="I308" s="46"/>
      <c r="J308" s="48"/>
    </row>
    <row r="309" ht="75">
      <c r="A309" s="37" t="s">
        <v>246</v>
      </c>
      <c r="B309" s="45"/>
      <c r="C309" s="46"/>
      <c r="D309" s="46"/>
      <c r="E309" s="49" t="s">
        <v>3989</v>
      </c>
      <c r="F309" s="46"/>
      <c r="G309" s="46"/>
      <c r="H309" s="46"/>
      <c r="I309" s="46"/>
      <c r="J309" s="48"/>
    </row>
    <row r="310" ht="90">
      <c r="A310" s="37" t="s">
        <v>248</v>
      </c>
      <c r="B310" s="45"/>
      <c r="C310" s="46"/>
      <c r="D310" s="46"/>
      <c r="E310" s="39" t="s">
        <v>2149</v>
      </c>
      <c r="F310" s="46"/>
      <c r="G310" s="46"/>
      <c r="H310" s="46"/>
      <c r="I310" s="46"/>
      <c r="J310" s="48"/>
    </row>
    <row r="311" ht="30">
      <c r="A311" s="37" t="s">
        <v>240</v>
      </c>
      <c r="B311" s="37">
        <v>76</v>
      </c>
      <c r="C311" s="38" t="s">
        <v>2734</v>
      </c>
      <c r="D311" s="37" t="s">
        <v>245</v>
      </c>
      <c r="E311" s="39" t="s">
        <v>2735</v>
      </c>
      <c r="F311" s="40" t="s">
        <v>1326</v>
      </c>
      <c r="G311" s="41">
        <v>61.200000000000003</v>
      </c>
      <c r="H311" s="42">
        <v>0</v>
      </c>
      <c r="I311" s="43">
        <f>ROUND(G311*H311,P4)</f>
        <v>0</v>
      </c>
      <c r="J311" s="37"/>
      <c r="O311" s="44">
        <f>I311*0.21</f>
        <v>0</v>
      </c>
      <c r="P311">
        <v>3</v>
      </c>
    </row>
    <row r="312">
      <c r="A312" s="37" t="s">
        <v>244</v>
      </c>
      <c r="B312" s="45"/>
      <c r="C312" s="46"/>
      <c r="D312" s="46"/>
      <c r="E312" s="39" t="s">
        <v>3988</v>
      </c>
      <c r="F312" s="46"/>
      <c r="G312" s="46"/>
      <c r="H312" s="46"/>
      <c r="I312" s="46"/>
      <c r="J312" s="48"/>
    </row>
    <row r="313" ht="30">
      <c r="A313" s="37" t="s">
        <v>246</v>
      </c>
      <c r="B313" s="45"/>
      <c r="C313" s="46"/>
      <c r="D313" s="46"/>
      <c r="E313" s="49" t="s">
        <v>3990</v>
      </c>
      <c r="F313" s="46"/>
      <c r="G313" s="46"/>
      <c r="H313" s="46"/>
      <c r="I313" s="46"/>
      <c r="J313" s="48"/>
    </row>
    <row r="314" ht="90">
      <c r="A314" s="37" t="s">
        <v>248</v>
      </c>
      <c r="B314" s="45"/>
      <c r="C314" s="46"/>
      <c r="D314" s="46"/>
      <c r="E314" s="39" t="s">
        <v>2149</v>
      </c>
      <c r="F314" s="46"/>
      <c r="G314" s="46"/>
      <c r="H314" s="46"/>
      <c r="I314" s="46"/>
      <c r="J314" s="48"/>
    </row>
    <row r="315">
      <c r="A315" s="37" t="s">
        <v>240</v>
      </c>
      <c r="B315" s="37">
        <v>77</v>
      </c>
      <c r="C315" s="38" t="s">
        <v>3991</v>
      </c>
      <c r="D315" s="37" t="s">
        <v>245</v>
      </c>
      <c r="E315" s="39" t="s">
        <v>3992</v>
      </c>
      <c r="F315" s="40" t="s">
        <v>1326</v>
      </c>
      <c r="G315" s="41">
        <v>14</v>
      </c>
      <c r="H315" s="42">
        <v>0</v>
      </c>
      <c r="I315" s="43">
        <f>ROUND(G315*H315,P4)</f>
        <v>0</v>
      </c>
      <c r="J315" s="37"/>
      <c r="O315" s="44">
        <f>I315*0.21</f>
        <v>0</v>
      </c>
      <c r="P315">
        <v>3</v>
      </c>
    </row>
    <row r="316">
      <c r="A316" s="37" t="s">
        <v>244</v>
      </c>
      <c r="B316" s="45"/>
      <c r="C316" s="46"/>
      <c r="D316" s="46"/>
      <c r="E316" s="39" t="s">
        <v>3993</v>
      </c>
      <c r="F316" s="46"/>
      <c r="G316" s="46"/>
      <c r="H316" s="46"/>
      <c r="I316" s="46"/>
      <c r="J316" s="48"/>
    </row>
    <row r="317" ht="30">
      <c r="A317" s="37" t="s">
        <v>246</v>
      </c>
      <c r="B317" s="45"/>
      <c r="C317" s="46"/>
      <c r="D317" s="46"/>
      <c r="E317" s="49" t="s">
        <v>3994</v>
      </c>
      <c r="F317" s="46"/>
      <c r="G317" s="46"/>
      <c r="H317" s="46"/>
      <c r="I317" s="46"/>
      <c r="J317" s="48"/>
    </row>
    <row r="318" ht="75">
      <c r="A318" s="37" t="s">
        <v>248</v>
      </c>
      <c r="B318" s="45"/>
      <c r="C318" s="46"/>
      <c r="D318" s="46"/>
      <c r="E318" s="39" t="s">
        <v>3995</v>
      </c>
      <c r="F318" s="46"/>
      <c r="G318" s="46"/>
      <c r="H318" s="46"/>
      <c r="I318" s="46"/>
      <c r="J318" s="48"/>
    </row>
    <row r="319">
      <c r="A319" s="37" t="s">
        <v>240</v>
      </c>
      <c r="B319" s="37">
        <v>78</v>
      </c>
      <c r="C319" s="38" t="s">
        <v>3996</v>
      </c>
      <c r="D319" s="37" t="s">
        <v>245</v>
      </c>
      <c r="E319" s="39" t="s">
        <v>3997</v>
      </c>
      <c r="F319" s="40" t="s">
        <v>1326</v>
      </c>
      <c r="G319" s="41">
        <v>163</v>
      </c>
      <c r="H319" s="42">
        <v>0</v>
      </c>
      <c r="I319" s="43">
        <f>ROUND(G319*H319,P4)</f>
        <v>0</v>
      </c>
      <c r="J319" s="37"/>
      <c r="O319" s="44">
        <f>I319*0.21</f>
        <v>0</v>
      </c>
      <c r="P319">
        <v>3</v>
      </c>
    </row>
    <row r="320">
      <c r="A320" s="37" t="s">
        <v>244</v>
      </c>
      <c r="B320" s="45"/>
      <c r="C320" s="46"/>
      <c r="D320" s="46"/>
      <c r="E320" s="39" t="s">
        <v>3771</v>
      </c>
      <c r="F320" s="46"/>
      <c r="G320" s="46"/>
      <c r="H320" s="46"/>
      <c r="I320" s="46"/>
      <c r="J320" s="48"/>
    </row>
    <row r="321">
      <c r="A321" s="37" t="s">
        <v>246</v>
      </c>
      <c r="B321" s="45"/>
      <c r="C321" s="46"/>
      <c r="D321" s="46"/>
      <c r="E321" s="49" t="s">
        <v>3998</v>
      </c>
      <c r="F321" s="46"/>
      <c r="G321" s="46"/>
      <c r="H321" s="46"/>
      <c r="I321" s="46"/>
      <c r="J321" s="48"/>
    </row>
    <row r="322" ht="90">
      <c r="A322" s="37" t="s">
        <v>248</v>
      </c>
      <c r="B322" s="45"/>
      <c r="C322" s="46"/>
      <c r="D322" s="46"/>
      <c r="E322" s="39" t="s">
        <v>3262</v>
      </c>
      <c r="F322" s="46"/>
      <c r="G322" s="46"/>
      <c r="H322" s="46"/>
      <c r="I322" s="46"/>
      <c r="J322" s="48"/>
    </row>
    <row r="323">
      <c r="A323" s="37" t="s">
        <v>240</v>
      </c>
      <c r="B323" s="37">
        <v>79</v>
      </c>
      <c r="C323" s="38" t="s">
        <v>3263</v>
      </c>
      <c r="D323" s="37" t="s">
        <v>245</v>
      </c>
      <c r="E323" s="39" t="s">
        <v>3264</v>
      </c>
      <c r="F323" s="40" t="s">
        <v>1326</v>
      </c>
      <c r="G323" s="41">
        <v>81</v>
      </c>
      <c r="H323" s="42">
        <v>0</v>
      </c>
      <c r="I323" s="43">
        <f>ROUND(G323*H323,P4)</f>
        <v>0</v>
      </c>
      <c r="J323" s="37"/>
      <c r="O323" s="44">
        <f>I323*0.21</f>
        <v>0</v>
      </c>
      <c r="P323">
        <v>3</v>
      </c>
    </row>
    <row r="324">
      <c r="A324" s="37" t="s">
        <v>244</v>
      </c>
      <c r="B324" s="45"/>
      <c r="C324" s="46"/>
      <c r="D324" s="46"/>
      <c r="E324" s="39" t="s">
        <v>3999</v>
      </c>
      <c r="F324" s="46"/>
      <c r="G324" s="46"/>
      <c r="H324" s="46"/>
      <c r="I324" s="46"/>
      <c r="J324" s="48"/>
    </row>
    <row r="325" ht="30">
      <c r="A325" s="37" t="s">
        <v>246</v>
      </c>
      <c r="B325" s="45"/>
      <c r="C325" s="46"/>
      <c r="D325" s="46"/>
      <c r="E325" s="49" t="s">
        <v>4000</v>
      </c>
      <c r="F325" s="46"/>
      <c r="G325" s="46"/>
      <c r="H325" s="46"/>
      <c r="I325" s="46"/>
      <c r="J325" s="48"/>
    </row>
    <row r="326" ht="90">
      <c r="A326" s="37" t="s">
        <v>248</v>
      </c>
      <c r="B326" s="45"/>
      <c r="C326" s="46"/>
      <c r="D326" s="46"/>
      <c r="E326" s="39" t="s">
        <v>3265</v>
      </c>
      <c r="F326" s="46"/>
      <c r="G326" s="46"/>
      <c r="H326" s="46"/>
      <c r="I326" s="46"/>
      <c r="J326" s="48"/>
    </row>
    <row r="327">
      <c r="A327" s="37" t="s">
        <v>240</v>
      </c>
      <c r="B327" s="37">
        <v>80</v>
      </c>
      <c r="C327" s="38" t="s">
        <v>4001</v>
      </c>
      <c r="D327" s="37" t="s">
        <v>245</v>
      </c>
      <c r="E327" s="39" t="s">
        <v>4002</v>
      </c>
      <c r="F327" s="40" t="s">
        <v>415</v>
      </c>
      <c r="G327" s="41">
        <v>200</v>
      </c>
      <c r="H327" s="42">
        <v>0</v>
      </c>
      <c r="I327" s="43">
        <f>ROUND(G327*H327,P4)</f>
        <v>0</v>
      </c>
      <c r="J327" s="37"/>
      <c r="O327" s="44">
        <f>I327*0.21</f>
        <v>0</v>
      </c>
      <c r="P327">
        <v>3</v>
      </c>
    </row>
    <row r="328" ht="30">
      <c r="A328" s="37" t="s">
        <v>244</v>
      </c>
      <c r="B328" s="45"/>
      <c r="C328" s="46"/>
      <c r="D328" s="46"/>
      <c r="E328" s="39" t="s">
        <v>4003</v>
      </c>
      <c r="F328" s="46"/>
      <c r="G328" s="46"/>
      <c r="H328" s="46"/>
      <c r="I328" s="46"/>
      <c r="J328" s="48"/>
    </row>
    <row r="329">
      <c r="A329" s="37" t="s">
        <v>246</v>
      </c>
      <c r="B329" s="45"/>
      <c r="C329" s="46"/>
      <c r="D329" s="46"/>
      <c r="E329" s="49" t="s">
        <v>4004</v>
      </c>
      <c r="F329" s="46"/>
      <c r="G329" s="46"/>
      <c r="H329" s="46"/>
      <c r="I329" s="46"/>
      <c r="J329" s="48"/>
    </row>
    <row r="330" ht="90">
      <c r="A330" s="37" t="s">
        <v>248</v>
      </c>
      <c r="B330" s="45"/>
      <c r="C330" s="46"/>
      <c r="D330" s="46"/>
      <c r="E330" s="39" t="s">
        <v>4005</v>
      </c>
      <c r="F330" s="46"/>
      <c r="G330" s="46"/>
      <c r="H330" s="46"/>
      <c r="I330" s="46"/>
      <c r="J330" s="48"/>
    </row>
    <row r="331">
      <c r="A331" s="37" t="s">
        <v>240</v>
      </c>
      <c r="B331" s="37">
        <v>81</v>
      </c>
      <c r="C331" s="38" t="s">
        <v>4006</v>
      </c>
      <c r="D331" s="37" t="s">
        <v>245</v>
      </c>
      <c r="E331" s="39" t="s">
        <v>4007</v>
      </c>
      <c r="F331" s="40" t="s">
        <v>339</v>
      </c>
      <c r="G331" s="41">
        <v>58.585999999999999</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ht="60">
      <c r="A333" s="37" t="s">
        <v>246</v>
      </c>
      <c r="B333" s="45"/>
      <c r="C333" s="46"/>
      <c r="D333" s="46"/>
      <c r="E333" s="49" t="s">
        <v>4008</v>
      </c>
      <c r="F333" s="46"/>
      <c r="G333" s="46"/>
      <c r="H333" s="46"/>
      <c r="I333" s="46"/>
      <c r="J333" s="48"/>
    </row>
    <row r="334" ht="180">
      <c r="A334" s="37" t="s">
        <v>248</v>
      </c>
      <c r="B334" s="45"/>
      <c r="C334" s="46"/>
      <c r="D334" s="46"/>
      <c r="E334" s="39" t="s">
        <v>2955</v>
      </c>
      <c r="F334" s="46"/>
      <c r="G334" s="46"/>
      <c r="H334" s="46"/>
      <c r="I334" s="46"/>
      <c r="J334" s="48"/>
    </row>
    <row r="335">
      <c r="A335" s="37" t="s">
        <v>240</v>
      </c>
      <c r="B335" s="37">
        <v>82</v>
      </c>
      <c r="C335" s="38" t="s">
        <v>4009</v>
      </c>
      <c r="D335" s="37" t="s">
        <v>245</v>
      </c>
      <c r="E335" s="39" t="s">
        <v>4010</v>
      </c>
      <c r="F335" s="40" t="s">
        <v>339</v>
      </c>
      <c r="G335" s="41">
        <v>486.44499999999999</v>
      </c>
      <c r="H335" s="42">
        <v>0</v>
      </c>
      <c r="I335" s="43">
        <f>ROUND(G335*H335,P4)</f>
        <v>0</v>
      </c>
      <c r="J335" s="37"/>
      <c r="O335" s="44">
        <f>I335*0.21</f>
        <v>0</v>
      </c>
      <c r="P335">
        <v>3</v>
      </c>
    </row>
    <row r="336" ht="60">
      <c r="A336" s="37" t="s">
        <v>244</v>
      </c>
      <c r="B336" s="45"/>
      <c r="C336" s="46"/>
      <c r="D336" s="46"/>
      <c r="E336" s="39" t="s">
        <v>4011</v>
      </c>
      <c r="F336" s="46"/>
      <c r="G336" s="46"/>
      <c r="H336" s="46"/>
      <c r="I336" s="46"/>
      <c r="J336" s="48"/>
    </row>
    <row r="337" ht="225">
      <c r="A337" s="37" t="s">
        <v>246</v>
      </c>
      <c r="B337" s="45"/>
      <c r="C337" s="46"/>
      <c r="D337" s="46"/>
      <c r="E337" s="49" t="s">
        <v>4012</v>
      </c>
      <c r="F337" s="46"/>
      <c r="G337" s="46"/>
      <c r="H337" s="46"/>
      <c r="I337" s="46"/>
      <c r="J337" s="48"/>
    </row>
    <row r="338" ht="180">
      <c r="A338" s="37" t="s">
        <v>248</v>
      </c>
      <c r="B338" s="45"/>
      <c r="C338" s="46"/>
      <c r="D338" s="46"/>
      <c r="E338" s="39" t="s">
        <v>2955</v>
      </c>
      <c r="F338" s="46"/>
      <c r="G338" s="46"/>
      <c r="H338" s="46"/>
      <c r="I338" s="46"/>
      <c r="J338" s="48"/>
    </row>
    <row r="339">
      <c r="A339" s="37" t="s">
        <v>240</v>
      </c>
      <c r="B339" s="37">
        <v>83</v>
      </c>
      <c r="C339" s="38" t="s">
        <v>2965</v>
      </c>
      <c r="D339" s="37" t="s">
        <v>245</v>
      </c>
      <c r="E339" s="39" t="s">
        <v>2966</v>
      </c>
      <c r="F339" s="40" t="s">
        <v>415</v>
      </c>
      <c r="G339" s="41">
        <v>345.38999999999999</v>
      </c>
      <c r="H339" s="42">
        <v>0</v>
      </c>
      <c r="I339" s="43">
        <f>ROUND(G339*H339,P4)</f>
        <v>0</v>
      </c>
      <c r="J339" s="37"/>
      <c r="O339" s="44">
        <f>I339*0.21</f>
        <v>0</v>
      </c>
      <c r="P339">
        <v>3</v>
      </c>
    </row>
    <row r="340">
      <c r="A340" s="37" t="s">
        <v>244</v>
      </c>
      <c r="B340" s="45"/>
      <c r="C340" s="46"/>
      <c r="D340" s="46"/>
      <c r="E340" s="47" t="s">
        <v>245</v>
      </c>
      <c r="F340" s="46"/>
      <c r="G340" s="46"/>
      <c r="H340" s="46"/>
      <c r="I340" s="46"/>
      <c r="J340" s="48"/>
    </row>
    <row r="341" ht="30">
      <c r="A341" s="37" t="s">
        <v>246</v>
      </c>
      <c r="B341" s="45"/>
      <c r="C341" s="46"/>
      <c r="D341" s="46"/>
      <c r="E341" s="49" t="s">
        <v>4013</v>
      </c>
      <c r="F341" s="46"/>
      <c r="G341" s="46"/>
      <c r="H341" s="46"/>
      <c r="I341" s="46"/>
      <c r="J341" s="48"/>
    </row>
    <row r="342" ht="150">
      <c r="A342" s="37" t="s">
        <v>248</v>
      </c>
      <c r="B342" s="50"/>
      <c r="C342" s="51"/>
      <c r="D342" s="51"/>
      <c r="E342" s="39" t="s">
        <v>4014</v>
      </c>
      <c r="F342" s="51"/>
      <c r="G342" s="51"/>
      <c r="H342" s="51"/>
      <c r="I342" s="51"/>
      <c r="J342" s="52"/>
    </row>
  </sheetData>
  <sheetProtection sheet="1" objects="1" scenarios="1" spinCount="100000" saltValue="RQlg4bc11FgUcFGhb9XzR/kYg7zImgM1zYcdgt+wNT+OYuDx0hxZJl5qKSKfS+r4h+A6vUVtoXofpKJXL8gmJw==" hashValue="RPDos2nNxHvmbFuVJfx3h8t9/4Pwg6p8d0xxCCe0lXUXloAjRnNks61HPijUKnkzFPeaEWwOmPoIGNibmfrH1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4015</v>
      </c>
      <c r="I3" s="25">
        <f>SUMIFS(I9:I131,A9:A131,"SD")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4015</v>
      </c>
      <c r="D5" s="22"/>
      <c r="E5" s="23" t="s">
        <v>114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936</v>
      </c>
      <c r="D10" s="37" t="s">
        <v>937</v>
      </c>
      <c r="E10" s="39" t="s">
        <v>938</v>
      </c>
      <c r="F10" s="40" t="s">
        <v>939</v>
      </c>
      <c r="G10" s="41">
        <v>632.58000000000004</v>
      </c>
      <c r="H10" s="42">
        <v>0</v>
      </c>
      <c r="I10" s="43">
        <f>ROUND(G10*H10,P4)</f>
        <v>0</v>
      </c>
      <c r="J10" s="37"/>
      <c r="O10" s="44">
        <f>I10*0.21</f>
        <v>0</v>
      </c>
      <c r="P10">
        <v>3</v>
      </c>
    </row>
    <row r="11" ht="30">
      <c r="A11" s="37" t="s">
        <v>244</v>
      </c>
      <c r="B11" s="45"/>
      <c r="C11" s="46"/>
      <c r="D11" s="46"/>
      <c r="E11" s="39" t="s">
        <v>940</v>
      </c>
      <c r="F11" s="46"/>
      <c r="G11" s="46"/>
      <c r="H11" s="46"/>
      <c r="I11" s="46"/>
      <c r="J11" s="48"/>
    </row>
    <row r="12" ht="75">
      <c r="A12" s="37" t="s">
        <v>246</v>
      </c>
      <c r="B12" s="45"/>
      <c r="C12" s="46"/>
      <c r="D12" s="46"/>
      <c r="E12" s="49" t="s">
        <v>4016</v>
      </c>
      <c r="F12" s="46"/>
      <c r="G12" s="46"/>
      <c r="H12" s="46"/>
      <c r="I12" s="46"/>
      <c r="J12" s="48"/>
    </row>
    <row r="13" ht="225">
      <c r="A13" s="37" t="s">
        <v>248</v>
      </c>
      <c r="B13" s="45"/>
      <c r="C13" s="46"/>
      <c r="D13" s="46"/>
      <c r="E13" s="39" t="s">
        <v>941</v>
      </c>
      <c r="F13" s="46"/>
      <c r="G13" s="46"/>
      <c r="H13" s="46"/>
      <c r="I13" s="46"/>
      <c r="J13" s="48"/>
    </row>
    <row r="14" ht="45">
      <c r="A14" s="37" t="s">
        <v>240</v>
      </c>
      <c r="B14" s="37">
        <v>2</v>
      </c>
      <c r="C14" s="38" t="s">
        <v>1377</v>
      </c>
      <c r="D14" s="37" t="s">
        <v>1378</v>
      </c>
      <c r="E14" s="39" t="s">
        <v>1379</v>
      </c>
      <c r="F14" s="40" t="s">
        <v>939</v>
      </c>
      <c r="G14" s="41">
        <v>29.434999999999999</v>
      </c>
      <c r="H14" s="42">
        <v>0</v>
      </c>
      <c r="I14" s="43">
        <f>ROUND(G14*H14,P4)</f>
        <v>0</v>
      </c>
      <c r="J14" s="37"/>
      <c r="O14" s="44">
        <f>I14*0.21</f>
        <v>0</v>
      </c>
      <c r="P14">
        <v>3</v>
      </c>
    </row>
    <row r="15" ht="30">
      <c r="A15" s="37" t="s">
        <v>244</v>
      </c>
      <c r="B15" s="45"/>
      <c r="C15" s="46"/>
      <c r="D15" s="46"/>
      <c r="E15" s="39" t="s">
        <v>940</v>
      </c>
      <c r="F15" s="46"/>
      <c r="G15" s="46"/>
      <c r="H15" s="46"/>
      <c r="I15" s="46"/>
      <c r="J15" s="48"/>
    </row>
    <row r="16" ht="75">
      <c r="A16" s="37" t="s">
        <v>246</v>
      </c>
      <c r="B16" s="45"/>
      <c r="C16" s="46"/>
      <c r="D16" s="46"/>
      <c r="E16" s="49" t="s">
        <v>4017</v>
      </c>
      <c r="F16" s="46"/>
      <c r="G16" s="46"/>
      <c r="H16" s="46"/>
      <c r="I16" s="46"/>
      <c r="J16" s="48"/>
    </row>
    <row r="17" ht="225">
      <c r="A17" s="37" t="s">
        <v>248</v>
      </c>
      <c r="B17" s="45"/>
      <c r="C17" s="46"/>
      <c r="D17" s="46"/>
      <c r="E17" s="39" t="s">
        <v>941</v>
      </c>
      <c r="F17" s="46"/>
      <c r="G17" s="46"/>
      <c r="H17" s="46"/>
      <c r="I17" s="46"/>
      <c r="J17" s="48"/>
    </row>
    <row r="18">
      <c r="A18" s="31" t="s">
        <v>237</v>
      </c>
      <c r="B18" s="32"/>
      <c r="C18" s="33" t="s">
        <v>238</v>
      </c>
      <c r="D18" s="34"/>
      <c r="E18" s="31" t="s">
        <v>336</v>
      </c>
      <c r="F18" s="34"/>
      <c r="G18" s="34"/>
      <c r="H18" s="34"/>
      <c r="I18" s="35">
        <f>SUMIFS(I19:I58,A19:A58,"P")</f>
        <v>0</v>
      </c>
      <c r="J18" s="36"/>
    </row>
    <row r="19">
      <c r="A19" s="37" t="s">
        <v>240</v>
      </c>
      <c r="B19" s="37">
        <v>3</v>
      </c>
      <c r="C19" s="38" t="s">
        <v>954</v>
      </c>
      <c r="D19" s="37" t="s">
        <v>245</v>
      </c>
      <c r="E19" s="39" t="s">
        <v>955</v>
      </c>
      <c r="F19" s="40" t="s">
        <v>415</v>
      </c>
      <c r="G19" s="41">
        <v>30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4018</v>
      </c>
      <c r="F21" s="46"/>
      <c r="G21" s="46"/>
      <c r="H21" s="46"/>
      <c r="I21" s="46"/>
      <c r="J21" s="48"/>
    </row>
    <row r="22" ht="90">
      <c r="A22" s="37" t="s">
        <v>248</v>
      </c>
      <c r="B22" s="45"/>
      <c r="C22" s="46"/>
      <c r="D22" s="46"/>
      <c r="E22" s="39" t="s">
        <v>957</v>
      </c>
      <c r="F22" s="46"/>
      <c r="G22" s="46"/>
      <c r="H22" s="46"/>
      <c r="I22" s="46"/>
      <c r="J22" s="48"/>
    </row>
    <row r="23">
      <c r="A23" s="37" t="s">
        <v>240</v>
      </c>
      <c r="B23" s="37">
        <v>4</v>
      </c>
      <c r="C23" s="38" t="s">
        <v>4019</v>
      </c>
      <c r="D23" s="37" t="s">
        <v>245</v>
      </c>
      <c r="E23" s="39" t="s">
        <v>4020</v>
      </c>
      <c r="F23" s="40" t="s">
        <v>1326</v>
      </c>
      <c r="G23" s="41">
        <v>34</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4021</v>
      </c>
      <c r="F25" s="46"/>
      <c r="G25" s="46"/>
      <c r="H25" s="46"/>
      <c r="I25" s="46"/>
      <c r="J25" s="48"/>
    </row>
    <row r="26" ht="120">
      <c r="A26" s="37" t="s">
        <v>248</v>
      </c>
      <c r="B26" s="45"/>
      <c r="C26" s="46"/>
      <c r="D26" s="46"/>
      <c r="E26" s="39" t="s">
        <v>3448</v>
      </c>
      <c r="F26" s="46"/>
      <c r="G26" s="46"/>
      <c r="H26" s="46"/>
      <c r="I26" s="46"/>
      <c r="J26" s="48"/>
    </row>
    <row r="27">
      <c r="A27" s="37" t="s">
        <v>240</v>
      </c>
      <c r="B27" s="37">
        <v>5</v>
      </c>
      <c r="C27" s="38" t="s">
        <v>2977</v>
      </c>
      <c r="D27" s="37" t="s">
        <v>245</v>
      </c>
      <c r="E27" s="39" t="s">
        <v>2978</v>
      </c>
      <c r="F27" s="40" t="s">
        <v>339</v>
      </c>
      <c r="G27" s="41">
        <v>4.5</v>
      </c>
      <c r="H27" s="42">
        <v>0</v>
      </c>
      <c r="I27" s="43">
        <f>ROUND(G27*H27,P4)</f>
        <v>0</v>
      </c>
      <c r="J27" s="37"/>
      <c r="O27" s="44">
        <f>I27*0.21</f>
        <v>0</v>
      </c>
      <c r="P27">
        <v>3</v>
      </c>
    </row>
    <row r="28">
      <c r="A28" s="37" t="s">
        <v>244</v>
      </c>
      <c r="B28" s="45"/>
      <c r="C28" s="46"/>
      <c r="D28" s="46"/>
      <c r="E28" s="47" t="s">
        <v>245</v>
      </c>
      <c r="F28" s="46"/>
      <c r="G28" s="46"/>
      <c r="H28" s="46"/>
      <c r="I28" s="46"/>
      <c r="J28" s="48"/>
    </row>
    <row r="29" ht="60">
      <c r="A29" s="37" t="s">
        <v>246</v>
      </c>
      <c r="B29" s="45"/>
      <c r="C29" s="46"/>
      <c r="D29" s="46"/>
      <c r="E29" s="49" t="s">
        <v>4022</v>
      </c>
      <c r="F29" s="46"/>
      <c r="G29" s="46"/>
      <c r="H29" s="46"/>
      <c r="I29" s="46"/>
      <c r="J29" s="48"/>
    </row>
    <row r="30" ht="75">
      <c r="A30" s="37" t="s">
        <v>248</v>
      </c>
      <c r="B30" s="45"/>
      <c r="C30" s="46"/>
      <c r="D30" s="46"/>
      <c r="E30" s="39" t="s">
        <v>2626</v>
      </c>
      <c r="F30" s="46"/>
      <c r="G30" s="46"/>
      <c r="H30" s="46"/>
      <c r="I30" s="46"/>
      <c r="J30" s="48"/>
    </row>
    <row r="31">
      <c r="A31" s="37" t="s">
        <v>240</v>
      </c>
      <c r="B31" s="37">
        <v>6</v>
      </c>
      <c r="C31" s="38" t="s">
        <v>3287</v>
      </c>
      <c r="D31" s="37" t="s">
        <v>245</v>
      </c>
      <c r="E31" s="39" t="s">
        <v>3288</v>
      </c>
      <c r="F31" s="40" t="s">
        <v>339</v>
      </c>
      <c r="G31" s="41">
        <v>316.29000000000002</v>
      </c>
      <c r="H31" s="42">
        <v>0</v>
      </c>
      <c r="I31" s="43">
        <f>ROUND(G31*H31,P4)</f>
        <v>0</v>
      </c>
      <c r="J31" s="37"/>
      <c r="O31" s="44">
        <f>I31*0.21</f>
        <v>0</v>
      </c>
      <c r="P31">
        <v>3</v>
      </c>
    </row>
    <row r="32">
      <c r="A32" s="37" t="s">
        <v>244</v>
      </c>
      <c r="B32" s="45"/>
      <c r="C32" s="46"/>
      <c r="D32" s="46"/>
      <c r="E32" s="47" t="s">
        <v>245</v>
      </c>
      <c r="F32" s="46"/>
      <c r="G32" s="46"/>
      <c r="H32" s="46"/>
      <c r="I32" s="46"/>
      <c r="J32" s="48"/>
    </row>
    <row r="33" ht="90">
      <c r="A33" s="37" t="s">
        <v>246</v>
      </c>
      <c r="B33" s="45"/>
      <c r="C33" s="46"/>
      <c r="D33" s="46"/>
      <c r="E33" s="49" t="s">
        <v>4023</v>
      </c>
      <c r="F33" s="46"/>
      <c r="G33" s="46"/>
      <c r="H33" s="46"/>
      <c r="I33" s="46"/>
      <c r="J33" s="48"/>
    </row>
    <row r="34" ht="409.5">
      <c r="A34" s="37" t="s">
        <v>248</v>
      </c>
      <c r="B34" s="45"/>
      <c r="C34" s="46"/>
      <c r="D34" s="46"/>
      <c r="E34" s="39" t="s">
        <v>2046</v>
      </c>
      <c r="F34" s="46"/>
      <c r="G34" s="46"/>
      <c r="H34" s="46"/>
      <c r="I34" s="46"/>
      <c r="J34" s="48"/>
    </row>
    <row r="35">
      <c r="A35" s="37" t="s">
        <v>240</v>
      </c>
      <c r="B35" s="37">
        <v>7</v>
      </c>
      <c r="C35" s="38" t="s">
        <v>667</v>
      </c>
      <c r="D35" s="37" t="s">
        <v>245</v>
      </c>
      <c r="E35" s="39" t="s">
        <v>668</v>
      </c>
      <c r="F35" s="40" t="s">
        <v>339</v>
      </c>
      <c r="G35" s="41">
        <v>316.29000000000002</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4024</v>
      </c>
      <c r="F37" s="46"/>
      <c r="G37" s="46"/>
      <c r="H37" s="46"/>
      <c r="I37" s="46"/>
      <c r="J37" s="48"/>
    </row>
    <row r="38" ht="270">
      <c r="A38" s="37" t="s">
        <v>248</v>
      </c>
      <c r="B38" s="45"/>
      <c r="C38" s="46"/>
      <c r="D38" s="46"/>
      <c r="E38" s="39" t="s">
        <v>671</v>
      </c>
      <c r="F38" s="46"/>
      <c r="G38" s="46"/>
      <c r="H38" s="46"/>
      <c r="I38" s="46"/>
      <c r="J38" s="48"/>
    </row>
    <row r="39">
      <c r="A39" s="37" t="s">
        <v>240</v>
      </c>
      <c r="B39" s="37">
        <v>8</v>
      </c>
      <c r="C39" s="38" t="s">
        <v>3402</v>
      </c>
      <c r="D39" s="37" t="s">
        <v>245</v>
      </c>
      <c r="E39" s="39" t="s">
        <v>3403</v>
      </c>
      <c r="F39" s="40" t="s">
        <v>339</v>
      </c>
      <c r="G39" s="41">
        <v>174.18000000000001</v>
      </c>
      <c r="H39" s="42">
        <v>0</v>
      </c>
      <c r="I39" s="43">
        <f>ROUND(G39*H39,P4)</f>
        <v>0</v>
      </c>
      <c r="J39" s="37"/>
      <c r="O39" s="44">
        <f>I39*0.21</f>
        <v>0</v>
      </c>
      <c r="P39">
        <v>3</v>
      </c>
    </row>
    <row r="40">
      <c r="A40" s="37" t="s">
        <v>244</v>
      </c>
      <c r="B40" s="45"/>
      <c r="C40" s="46"/>
      <c r="D40" s="46"/>
      <c r="E40" s="47" t="s">
        <v>245</v>
      </c>
      <c r="F40" s="46"/>
      <c r="G40" s="46"/>
      <c r="H40" s="46"/>
      <c r="I40" s="46"/>
      <c r="J40" s="48"/>
    </row>
    <row r="41" ht="105">
      <c r="A41" s="37" t="s">
        <v>246</v>
      </c>
      <c r="B41" s="45"/>
      <c r="C41" s="46"/>
      <c r="D41" s="46"/>
      <c r="E41" s="49" t="s">
        <v>4025</v>
      </c>
      <c r="F41" s="46"/>
      <c r="G41" s="46"/>
      <c r="H41" s="46"/>
      <c r="I41" s="46"/>
      <c r="J41" s="48"/>
    </row>
    <row r="42" ht="330">
      <c r="A42" s="37" t="s">
        <v>248</v>
      </c>
      <c r="B42" s="45"/>
      <c r="C42" s="46"/>
      <c r="D42" s="46"/>
      <c r="E42" s="39" t="s">
        <v>3405</v>
      </c>
      <c r="F42" s="46"/>
      <c r="G42" s="46"/>
      <c r="H42" s="46"/>
      <c r="I42" s="46"/>
      <c r="J42" s="48"/>
    </row>
    <row r="43">
      <c r="A43" s="37" t="s">
        <v>240</v>
      </c>
      <c r="B43" s="37">
        <v>9</v>
      </c>
      <c r="C43" s="38" t="s">
        <v>3406</v>
      </c>
      <c r="D43" s="37" t="s">
        <v>245</v>
      </c>
      <c r="E43" s="39" t="s">
        <v>3407</v>
      </c>
      <c r="F43" s="40" t="s">
        <v>339</v>
      </c>
      <c r="G43" s="41">
        <v>2</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4026</v>
      </c>
      <c r="F45" s="46"/>
      <c r="G45" s="46"/>
      <c r="H45" s="46"/>
      <c r="I45" s="46"/>
      <c r="J45" s="48"/>
    </row>
    <row r="46" ht="375">
      <c r="A46" s="37" t="s">
        <v>248</v>
      </c>
      <c r="B46" s="45"/>
      <c r="C46" s="46"/>
      <c r="D46" s="46"/>
      <c r="E46" s="39" t="s">
        <v>3409</v>
      </c>
      <c r="F46" s="46"/>
      <c r="G46" s="46"/>
      <c r="H46" s="46"/>
      <c r="I46" s="46"/>
      <c r="J46" s="48"/>
    </row>
    <row r="47">
      <c r="A47" s="37" t="s">
        <v>240</v>
      </c>
      <c r="B47" s="37">
        <v>10</v>
      </c>
      <c r="C47" s="38" t="s">
        <v>2631</v>
      </c>
      <c r="D47" s="37" t="s">
        <v>245</v>
      </c>
      <c r="E47" s="39" t="s">
        <v>2632</v>
      </c>
      <c r="F47" s="40" t="s">
        <v>415</v>
      </c>
      <c r="G47" s="41">
        <v>30</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4027</v>
      </c>
      <c r="F49" s="46"/>
      <c r="G49" s="46"/>
      <c r="H49" s="46"/>
      <c r="I49" s="46"/>
      <c r="J49" s="48"/>
    </row>
    <row r="50" ht="75">
      <c r="A50" s="37" t="s">
        <v>248</v>
      </c>
      <c r="B50" s="45"/>
      <c r="C50" s="46"/>
      <c r="D50" s="46"/>
      <c r="E50" s="39" t="s">
        <v>2424</v>
      </c>
      <c r="F50" s="46"/>
      <c r="G50" s="46"/>
      <c r="H50" s="46"/>
      <c r="I50" s="46"/>
      <c r="J50" s="48"/>
    </row>
    <row r="51">
      <c r="A51" s="37" t="s">
        <v>240</v>
      </c>
      <c r="B51" s="37">
        <v>11</v>
      </c>
      <c r="C51" s="38" t="s">
        <v>2425</v>
      </c>
      <c r="D51" s="37" t="s">
        <v>245</v>
      </c>
      <c r="E51" s="39" t="s">
        <v>2426</v>
      </c>
      <c r="F51" s="40" t="s">
        <v>415</v>
      </c>
      <c r="G51" s="41">
        <v>30</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4028</v>
      </c>
      <c r="F53" s="46"/>
      <c r="G53" s="46"/>
      <c r="H53" s="46"/>
      <c r="I53" s="46"/>
      <c r="J53" s="48"/>
    </row>
    <row r="54" ht="75">
      <c r="A54" s="37" t="s">
        <v>248</v>
      </c>
      <c r="B54" s="45"/>
      <c r="C54" s="46"/>
      <c r="D54" s="46"/>
      <c r="E54" s="39" t="s">
        <v>2428</v>
      </c>
      <c r="F54" s="46"/>
      <c r="G54" s="46"/>
      <c r="H54" s="46"/>
      <c r="I54" s="46"/>
      <c r="J54" s="48"/>
    </row>
    <row r="55">
      <c r="A55" s="37" t="s">
        <v>240</v>
      </c>
      <c r="B55" s="37">
        <v>12</v>
      </c>
      <c r="C55" s="38" t="s">
        <v>2988</v>
      </c>
      <c r="D55" s="37" t="s">
        <v>245</v>
      </c>
      <c r="E55" s="39" t="s">
        <v>2989</v>
      </c>
      <c r="F55" s="40" t="s">
        <v>415</v>
      </c>
      <c r="G55" s="41">
        <v>30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4029</v>
      </c>
      <c r="F57" s="46"/>
      <c r="G57" s="46"/>
      <c r="H57" s="46"/>
      <c r="I57" s="46"/>
      <c r="J57" s="48"/>
    </row>
    <row r="58" ht="90">
      <c r="A58" s="37" t="s">
        <v>248</v>
      </c>
      <c r="B58" s="45"/>
      <c r="C58" s="46"/>
      <c r="D58" s="46"/>
      <c r="E58" s="39" t="s">
        <v>2991</v>
      </c>
      <c r="F58" s="46"/>
      <c r="G58" s="46"/>
      <c r="H58" s="46"/>
      <c r="I58" s="46"/>
      <c r="J58" s="48"/>
    </row>
    <row r="59">
      <c r="A59" s="31" t="s">
        <v>237</v>
      </c>
      <c r="B59" s="32"/>
      <c r="C59" s="33" t="s">
        <v>320</v>
      </c>
      <c r="D59" s="34"/>
      <c r="E59" s="31" t="s">
        <v>2433</v>
      </c>
      <c r="F59" s="34"/>
      <c r="G59" s="34"/>
      <c r="H59" s="34"/>
      <c r="I59" s="35">
        <f>SUMIFS(I60:I71,A60:A71,"P")</f>
        <v>0</v>
      </c>
      <c r="J59" s="36"/>
    </row>
    <row r="60">
      <c r="A60" s="37" t="s">
        <v>240</v>
      </c>
      <c r="B60" s="37">
        <v>13</v>
      </c>
      <c r="C60" s="38" t="s">
        <v>2170</v>
      </c>
      <c r="D60" s="37" t="s">
        <v>245</v>
      </c>
      <c r="E60" s="39" t="s">
        <v>2171</v>
      </c>
      <c r="F60" s="40" t="s">
        <v>339</v>
      </c>
      <c r="G60" s="41">
        <v>48.600000000000001</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4030</v>
      </c>
      <c r="F62" s="46"/>
      <c r="G62" s="46"/>
      <c r="H62" s="46"/>
      <c r="I62" s="46"/>
      <c r="J62" s="48"/>
    </row>
    <row r="63" ht="409.5">
      <c r="A63" s="37" t="s">
        <v>248</v>
      </c>
      <c r="B63" s="45"/>
      <c r="C63" s="46"/>
      <c r="D63" s="46"/>
      <c r="E63" s="39" t="s">
        <v>1835</v>
      </c>
      <c r="F63" s="46"/>
      <c r="G63" s="46"/>
      <c r="H63" s="46"/>
      <c r="I63" s="46"/>
      <c r="J63" s="48"/>
    </row>
    <row r="64">
      <c r="A64" s="37" t="s">
        <v>240</v>
      </c>
      <c r="B64" s="37">
        <v>14</v>
      </c>
      <c r="C64" s="38" t="s">
        <v>2077</v>
      </c>
      <c r="D64" s="37" t="s">
        <v>245</v>
      </c>
      <c r="E64" s="39" t="s">
        <v>2078</v>
      </c>
      <c r="F64" s="40" t="s">
        <v>939</v>
      </c>
      <c r="G64" s="41">
        <v>0.26400000000000001</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4031</v>
      </c>
      <c r="F66" s="46"/>
      <c r="G66" s="46"/>
      <c r="H66" s="46"/>
      <c r="I66" s="46"/>
      <c r="J66" s="48"/>
    </row>
    <row r="67" ht="375">
      <c r="A67" s="37" t="s">
        <v>248</v>
      </c>
      <c r="B67" s="45"/>
      <c r="C67" s="46"/>
      <c r="D67" s="46"/>
      <c r="E67" s="39" t="s">
        <v>2080</v>
      </c>
      <c r="F67" s="46"/>
      <c r="G67" s="46"/>
      <c r="H67" s="46"/>
      <c r="I67" s="46"/>
      <c r="J67" s="48"/>
    </row>
    <row r="68">
      <c r="A68" s="37" t="s">
        <v>240</v>
      </c>
      <c r="B68" s="37">
        <v>15</v>
      </c>
      <c r="C68" s="38" t="s">
        <v>3141</v>
      </c>
      <c r="D68" s="37" t="s">
        <v>245</v>
      </c>
      <c r="E68" s="39" t="s">
        <v>3142</v>
      </c>
      <c r="F68" s="40" t="s">
        <v>939</v>
      </c>
      <c r="G68" s="41">
        <v>1.2529999999999999</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4032</v>
      </c>
      <c r="F70" s="46"/>
      <c r="G70" s="46"/>
      <c r="H70" s="46"/>
      <c r="I70" s="46"/>
      <c r="J70" s="48"/>
    </row>
    <row r="71" ht="375">
      <c r="A71" s="37" t="s">
        <v>248</v>
      </c>
      <c r="B71" s="45"/>
      <c r="C71" s="46"/>
      <c r="D71" s="46"/>
      <c r="E71" s="39" t="s">
        <v>2080</v>
      </c>
      <c r="F71" s="46"/>
      <c r="G71" s="46"/>
      <c r="H71" s="46"/>
      <c r="I71" s="46"/>
      <c r="J71" s="48"/>
    </row>
    <row r="72">
      <c r="A72" s="31" t="s">
        <v>237</v>
      </c>
      <c r="B72" s="32"/>
      <c r="C72" s="33" t="s">
        <v>402</v>
      </c>
      <c r="D72" s="34"/>
      <c r="E72" s="31" t="s">
        <v>2645</v>
      </c>
      <c r="F72" s="34"/>
      <c r="G72" s="34"/>
      <c r="H72" s="34"/>
      <c r="I72" s="35">
        <f>SUMIFS(I73:I88,A73:A88,"P")</f>
        <v>0</v>
      </c>
      <c r="J72" s="36"/>
    </row>
    <row r="73">
      <c r="A73" s="37" t="s">
        <v>240</v>
      </c>
      <c r="B73" s="37">
        <v>16</v>
      </c>
      <c r="C73" s="38" t="s">
        <v>2646</v>
      </c>
      <c r="D73" s="37" t="s">
        <v>245</v>
      </c>
      <c r="E73" s="39" t="s">
        <v>2647</v>
      </c>
      <c r="F73" s="40" t="s">
        <v>339</v>
      </c>
      <c r="G73" s="41">
        <v>26.5</v>
      </c>
      <c r="H73" s="42">
        <v>0</v>
      </c>
      <c r="I73" s="43">
        <f>ROUND(G73*H73,P4)</f>
        <v>0</v>
      </c>
      <c r="J73" s="37"/>
      <c r="O73" s="44">
        <f>I73*0.21</f>
        <v>0</v>
      </c>
      <c r="P73">
        <v>3</v>
      </c>
    </row>
    <row r="74">
      <c r="A74" s="37" t="s">
        <v>244</v>
      </c>
      <c r="B74" s="45"/>
      <c r="C74" s="46"/>
      <c r="D74" s="46"/>
      <c r="E74" s="47" t="s">
        <v>245</v>
      </c>
      <c r="F74" s="46"/>
      <c r="G74" s="46"/>
      <c r="H74" s="46"/>
      <c r="I74" s="46"/>
      <c r="J74" s="48"/>
    </row>
    <row r="75" ht="60">
      <c r="A75" s="37" t="s">
        <v>246</v>
      </c>
      <c r="B75" s="45"/>
      <c r="C75" s="46"/>
      <c r="D75" s="46"/>
      <c r="E75" s="49" t="s">
        <v>4033</v>
      </c>
      <c r="F75" s="46"/>
      <c r="G75" s="46"/>
      <c r="H75" s="46"/>
      <c r="I75" s="46"/>
      <c r="J75" s="48"/>
    </row>
    <row r="76" ht="409.5">
      <c r="A76" s="37" t="s">
        <v>248</v>
      </c>
      <c r="B76" s="45"/>
      <c r="C76" s="46"/>
      <c r="D76" s="46"/>
      <c r="E76" s="39" t="s">
        <v>1835</v>
      </c>
      <c r="F76" s="46"/>
      <c r="G76" s="46"/>
      <c r="H76" s="46"/>
      <c r="I76" s="46"/>
      <c r="J76" s="48"/>
    </row>
    <row r="77">
      <c r="A77" s="37" t="s">
        <v>240</v>
      </c>
      <c r="B77" s="37">
        <v>17</v>
      </c>
      <c r="C77" s="38" t="s">
        <v>4034</v>
      </c>
      <c r="D77" s="37" t="s">
        <v>245</v>
      </c>
      <c r="E77" s="39" t="s">
        <v>4035</v>
      </c>
      <c r="F77" s="40" t="s">
        <v>939</v>
      </c>
      <c r="G77" s="41">
        <v>0.21099999999999999</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4036</v>
      </c>
      <c r="F79" s="46"/>
      <c r="G79" s="46"/>
      <c r="H79" s="46"/>
      <c r="I79" s="46"/>
      <c r="J79" s="48"/>
    </row>
    <row r="80" ht="375">
      <c r="A80" s="37" t="s">
        <v>248</v>
      </c>
      <c r="B80" s="45"/>
      <c r="C80" s="46"/>
      <c r="D80" s="46"/>
      <c r="E80" s="39" t="s">
        <v>2836</v>
      </c>
      <c r="F80" s="46"/>
      <c r="G80" s="46"/>
      <c r="H80" s="46"/>
      <c r="I80" s="46"/>
      <c r="J80" s="48"/>
    </row>
    <row r="81">
      <c r="A81" s="37" t="s">
        <v>240</v>
      </c>
      <c r="B81" s="37">
        <v>18</v>
      </c>
      <c r="C81" s="38" t="s">
        <v>2830</v>
      </c>
      <c r="D81" s="37" t="s">
        <v>245</v>
      </c>
      <c r="E81" s="39" t="s">
        <v>2831</v>
      </c>
      <c r="F81" s="40" t="s">
        <v>339</v>
      </c>
      <c r="G81" s="41">
        <v>1.6000000000000001</v>
      </c>
      <c r="H81" s="42">
        <v>0</v>
      </c>
      <c r="I81" s="43">
        <f>ROUND(G81*H81,P4)</f>
        <v>0</v>
      </c>
      <c r="J81" s="37"/>
      <c r="O81" s="44">
        <f>I81*0.21</f>
        <v>0</v>
      </c>
      <c r="P81">
        <v>3</v>
      </c>
    </row>
    <row r="82">
      <c r="A82" s="37" t="s">
        <v>244</v>
      </c>
      <c r="B82" s="45"/>
      <c r="C82" s="46"/>
      <c r="D82" s="46"/>
      <c r="E82" s="47" t="s">
        <v>245</v>
      </c>
      <c r="F82" s="46"/>
      <c r="G82" s="46"/>
      <c r="H82" s="46"/>
      <c r="I82" s="46"/>
      <c r="J82" s="48"/>
    </row>
    <row r="83" ht="60">
      <c r="A83" s="37" t="s">
        <v>246</v>
      </c>
      <c r="B83" s="45"/>
      <c r="C83" s="46"/>
      <c r="D83" s="46"/>
      <c r="E83" s="49" t="s">
        <v>4037</v>
      </c>
      <c r="F83" s="46"/>
      <c r="G83" s="46"/>
      <c r="H83" s="46"/>
      <c r="I83" s="46"/>
      <c r="J83" s="48"/>
    </row>
    <row r="84" ht="409.5">
      <c r="A84" s="37" t="s">
        <v>248</v>
      </c>
      <c r="B84" s="45"/>
      <c r="C84" s="46"/>
      <c r="D84" s="46"/>
      <c r="E84" s="39" t="s">
        <v>1835</v>
      </c>
      <c r="F84" s="46"/>
      <c r="G84" s="46"/>
      <c r="H84" s="46"/>
      <c r="I84" s="46"/>
      <c r="J84" s="48"/>
    </row>
    <row r="85">
      <c r="A85" s="37" t="s">
        <v>240</v>
      </c>
      <c r="B85" s="37">
        <v>19</v>
      </c>
      <c r="C85" s="38" t="s">
        <v>2833</v>
      </c>
      <c r="D85" s="37" t="s">
        <v>245</v>
      </c>
      <c r="E85" s="39" t="s">
        <v>2834</v>
      </c>
      <c r="F85" s="40" t="s">
        <v>939</v>
      </c>
      <c r="G85" s="41">
        <v>0.052999999999999999</v>
      </c>
      <c r="H85" s="42">
        <v>0</v>
      </c>
      <c r="I85" s="43">
        <f>ROUND(G85*H85,P4)</f>
        <v>0</v>
      </c>
      <c r="J85" s="37"/>
      <c r="O85" s="44">
        <f>I85*0.21</f>
        <v>0</v>
      </c>
      <c r="P85">
        <v>3</v>
      </c>
    </row>
    <row r="86">
      <c r="A86" s="37" t="s">
        <v>244</v>
      </c>
      <c r="B86" s="45"/>
      <c r="C86" s="46"/>
      <c r="D86" s="46"/>
      <c r="E86" s="47" t="s">
        <v>245</v>
      </c>
      <c r="F86" s="46"/>
      <c r="G86" s="46"/>
      <c r="H86" s="46"/>
      <c r="I86" s="46"/>
      <c r="J86" s="48"/>
    </row>
    <row r="87" ht="30">
      <c r="A87" s="37" t="s">
        <v>246</v>
      </c>
      <c r="B87" s="45"/>
      <c r="C87" s="46"/>
      <c r="D87" s="46"/>
      <c r="E87" s="49" t="s">
        <v>4038</v>
      </c>
      <c r="F87" s="46"/>
      <c r="G87" s="46"/>
      <c r="H87" s="46"/>
      <c r="I87" s="46"/>
      <c r="J87" s="48"/>
    </row>
    <row r="88" ht="375">
      <c r="A88" s="37" t="s">
        <v>248</v>
      </c>
      <c r="B88" s="45"/>
      <c r="C88" s="46"/>
      <c r="D88" s="46"/>
      <c r="E88" s="39" t="s">
        <v>2836</v>
      </c>
      <c r="F88" s="46"/>
      <c r="G88" s="46"/>
      <c r="H88" s="46"/>
      <c r="I88" s="46"/>
      <c r="J88" s="48"/>
    </row>
    <row r="89">
      <c r="A89" s="31" t="s">
        <v>237</v>
      </c>
      <c r="B89" s="32"/>
      <c r="C89" s="33" t="s">
        <v>926</v>
      </c>
      <c r="D89" s="34"/>
      <c r="E89" s="31" t="s">
        <v>2120</v>
      </c>
      <c r="F89" s="34"/>
      <c r="G89" s="34"/>
      <c r="H89" s="34"/>
      <c r="I89" s="35">
        <f>SUMIFS(I90:I105,A90:A105,"P")</f>
        <v>0</v>
      </c>
      <c r="J89" s="36"/>
    </row>
    <row r="90">
      <c r="A90" s="37" t="s">
        <v>240</v>
      </c>
      <c r="B90" s="37">
        <v>20</v>
      </c>
      <c r="C90" s="38" t="s">
        <v>2449</v>
      </c>
      <c r="D90" s="37" t="s">
        <v>245</v>
      </c>
      <c r="E90" s="39" t="s">
        <v>2450</v>
      </c>
      <c r="F90" s="40" t="s">
        <v>339</v>
      </c>
      <c r="G90" s="41">
        <v>17.300000000000001</v>
      </c>
      <c r="H90" s="42">
        <v>0</v>
      </c>
      <c r="I90" s="43">
        <f>ROUND(G90*H90,P4)</f>
        <v>0</v>
      </c>
      <c r="J90" s="37"/>
      <c r="O90" s="44">
        <f>I90*0.21</f>
        <v>0</v>
      </c>
      <c r="P90">
        <v>3</v>
      </c>
    </row>
    <row r="91">
      <c r="A91" s="37" t="s">
        <v>244</v>
      </c>
      <c r="B91" s="45"/>
      <c r="C91" s="46"/>
      <c r="D91" s="46"/>
      <c r="E91" s="47" t="s">
        <v>245</v>
      </c>
      <c r="F91" s="46"/>
      <c r="G91" s="46"/>
      <c r="H91" s="46"/>
      <c r="I91" s="46"/>
      <c r="J91" s="48"/>
    </row>
    <row r="92" ht="60">
      <c r="A92" s="37" t="s">
        <v>246</v>
      </c>
      <c r="B92" s="45"/>
      <c r="C92" s="46"/>
      <c r="D92" s="46"/>
      <c r="E92" s="49" t="s">
        <v>4039</v>
      </c>
      <c r="F92" s="46"/>
      <c r="G92" s="46"/>
      <c r="H92" s="46"/>
      <c r="I92" s="46"/>
      <c r="J92" s="48"/>
    </row>
    <row r="93" ht="409.5">
      <c r="A93" s="37" t="s">
        <v>248</v>
      </c>
      <c r="B93" s="45"/>
      <c r="C93" s="46"/>
      <c r="D93" s="46"/>
      <c r="E93" s="39" t="s">
        <v>2076</v>
      </c>
      <c r="F93" s="46"/>
      <c r="G93" s="46"/>
      <c r="H93" s="46"/>
      <c r="I93" s="46"/>
      <c r="J93" s="48"/>
    </row>
    <row r="94">
      <c r="A94" s="37" t="s">
        <v>240</v>
      </c>
      <c r="B94" s="37">
        <v>21</v>
      </c>
      <c r="C94" s="38" t="s">
        <v>2852</v>
      </c>
      <c r="D94" s="37" t="s">
        <v>245</v>
      </c>
      <c r="E94" s="39" t="s">
        <v>2853</v>
      </c>
      <c r="F94" s="40" t="s">
        <v>339</v>
      </c>
      <c r="G94" s="41">
        <v>27.375</v>
      </c>
      <c r="H94" s="42">
        <v>0</v>
      </c>
      <c r="I94" s="43">
        <f>ROUND(G94*H94,P4)</f>
        <v>0</v>
      </c>
      <c r="J94" s="37"/>
      <c r="O94" s="44">
        <f>I94*0.21</f>
        <v>0</v>
      </c>
      <c r="P94">
        <v>3</v>
      </c>
    </row>
    <row r="95">
      <c r="A95" s="37" t="s">
        <v>244</v>
      </c>
      <c r="B95" s="45"/>
      <c r="C95" s="46"/>
      <c r="D95" s="46"/>
      <c r="E95" s="47" t="s">
        <v>245</v>
      </c>
      <c r="F95" s="46"/>
      <c r="G95" s="46"/>
      <c r="H95" s="46"/>
      <c r="I95" s="46"/>
      <c r="J95" s="48"/>
    </row>
    <row r="96" ht="90">
      <c r="A96" s="37" t="s">
        <v>246</v>
      </c>
      <c r="B96" s="45"/>
      <c r="C96" s="46"/>
      <c r="D96" s="46"/>
      <c r="E96" s="49" t="s">
        <v>4040</v>
      </c>
      <c r="F96" s="46"/>
      <c r="G96" s="46"/>
      <c r="H96" s="46"/>
      <c r="I96" s="46"/>
      <c r="J96" s="48"/>
    </row>
    <row r="97" ht="409.5">
      <c r="A97" s="37" t="s">
        <v>248</v>
      </c>
      <c r="B97" s="45"/>
      <c r="C97" s="46"/>
      <c r="D97" s="46"/>
      <c r="E97" s="39" t="s">
        <v>1835</v>
      </c>
      <c r="F97" s="46"/>
      <c r="G97" s="46"/>
      <c r="H97" s="46"/>
      <c r="I97" s="46"/>
      <c r="J97" s="48"/>
    </row>
    <row r="98">
      <c r="A98" s="37" t="s">
        <v>240</v>
      </c>
      <c r="B98" s="37">
        <v>22</v>
      </c>
      <c r="C98" s="38" t="s">
        <v>2855</v>
      </c>
      <c r="D98" s="37" t="s">
        <v>245</v>
      </c>
      <c r="E98" s="39" t="s">
        <v>2856</v>
      </c>
      <c r="F98" s="40" t="s">
        <v>939</v>
      </c>
      <c r="G98" s="41">
        <v>0.40899999999999997</v>
      </c>
      <c r="H98" s="42">
        <v>0</v>
      </c>
      <c r="I98" s="43">
        <f>ROUND(G98*H98,P4)</f>
        <v>0</v>
      </c>
      <c r="J98" s="37"/>
      <c r="O98" s="44">
        <f>I98*0.21</f>
        <v>0</v>
      </c>
      <c r="P98">
        <v>3</v>
      </c>
    </row>
    <row r="99">
      <c r="A99" s="37" t="s">
        <v>244</v>
      </c>
      <c r="B99" s="45"/>
      <c r="C99" s="46"/>
      <c r="D99" s="46"/>
      <c r="E99" s="47" t="s">
        <v>245</v>
      </c>
      <c r="F99" s="46"/>
      <c r="G99" s="46"/>
      <c r="H99" s="46"/>
      <c r="I99" s="46"/>
      <c r="J99" s="48"/>
    </row>
    <row r="100" ht="30">
      <c r="A100" s="37" t="s">
        <v>246</v>
      </c>
      <c r="B100" s="45"/>
      <c r="C100" s="46"/>
      <c r="D100" s="46"/>
      <c r="E100" s="49" t="s">
        <v>4041</v>
      </c>
      <c r="F100" s="46"/>
      <c r="G100" s="46"/>
      <c r="H100" s="46"/>
      <c r="I100" s="46"/>
      <c r="J100" s="48"/>
    </row>
    <row r="101" ht="375">
      <c r="A101" s="37" t="s">
        <v>248</v>
      </c>
      <c r="B101" s="45"/>
      <c r="C101" s="46"/>
      <c r="D101" s="46"/>
      <c r="E101" s="39" t="s">
        <v>2836</v>
      </c>
      <c r="F101" s="46"/>
      <c r="G101" s="46"/>
      <c r="H101" s="46"/>
      <c r="I101" s="46"/>
      <c r="J101" s="48"/>
    </row>
    <row r="102">
      <c r="A102" s="37" t="s">
        <v>240</v>
      </c>
      <c r="B102" s="37">
        <v>23</v>
      </c>
      <c r="C102" s="38" t="s">
        <v>2124</v>
      </c>
      <c r="D102" s="37" t="s">
        <v>245</v>
      </c>
      <c r="E102" s="39" t="s">
        <v>2125</v>
      </c>
      <c r="F102" s="40" t="s">
        <v>339</v>
      </c>
      <c r="G102" s="41">
        <v>23.469999999999999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90">
      <c r="A104" s="37" t="s">
        <v>246</v>
      </c>
      <c r="B104" s="45"/>
      <c r="C104" s="46"/>
      <c r="D104" s="46"/>
      <c r="E104" s="49" t="s">
        <v>4042</v>
      </c>
      <c r="F104" s="46"/>
      <c r="G104" s="46"/>
      <c r="H104" s="46"/>
      <c r="I104" s="46"/>
      <c r="J104" s="48"/>
    </row>
    <row r="105" ht="150">
      <c r="A105" s="37" t="s">
        <v>248</v>
      </c>
      <c r="B105" s="45"/>
      <c r="C105" s="46"/>
      <c r="D105" s="46"/>
      <c r="E105" s="39" t="s">
        <v>2127</v>
      </c>
      <c r="F105" s="46"/>
      <c r="G105" s="46"/>
      <c r="H105" s="46"/>
      <c r="I105" s="46"/>
      <c r="J105" s="48"/>
    </row>
    <row r="106">
      <c r="A106" s="31" t="s">
        <v>237</v>
      </c>
      <c r="B106" s="32"/>
      <c r="C106" s="33" t="s">
        <v>644</v>
      </c>
      <c r="D106" s="34"/>
      <c r="E106" s="31" t="s">
        <v>645</v>
      </c>
      <c r="F106" s="34"/>
      <c r="G106" s="34"/>
      <c r="H106" s="34"/>
      <c r="I106" s="35">
        <f>SUMIFS(I107:I110,A107:A110,"P")</f>
        <v>0</v>
      </c>
      <c r="J106" s="36"/>
    </row>
    <row r="107" ht="30">
      <c r="A107" s="37" t="s">
        <v>240</v>
      </c>
      <c r="B107" s="37">
        <v>24</v>
      </c>
      <c r="C107" s="38" t="s">
        <v>2902</v>
      </c>
      <c r="D107" s="37" t="s">
        <v>245</v>
      </c>
      <c r="E107" s="39" t="s">
        <v>2903</v>
      </c>
      <c r="F107" s="40" t="s">
        <v>415</v>
      </c>
      <c r="G107" s="41">
        <v>885.14400000000001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105">
      <c r="A109" s="37" t="s">
        <v>246</v>
      </c>
      <c r="B109" s="45"/>
      <c r="C109" s="46"/>
      <c r="D109" s="46"/>
      <c r="E109" s="49" t="s">
        <v>4043</v>
      </c>
      <c r="F109" s="46"/>
      <c r="G109" s="46"/>
      <c r="H109" s="46"/>
      <c r="I109" s="46"/>
      <c r="J109" s="48"/>
    </row>
    <row r="110" ht="285">
      <c r="A110" s="37" t="s">
        <v>248</v>
      </c>
      <c r="B110" s="45"/>
      <c r="C110" s="46"/>
      <c r="D110" s="46"/>
      <c r="E110" s="39" t="s">
        <v>2905</v>
      </c>
      <c r="F110" s="46"/>
      <c r="G110" s="46"/>
      <c r="H110" s="46"/>
      <c r="I110" s="46"/>
      <c r="J110" s="48"/>
    </row>
    <row r="111">
      <c r="A111" s="31" t="s">
        <v>237</v>
      </c>
      <c r="B111" s="32"/>
      <c r="C111" s="33" t="s">
        <v>1213</v>
      </c>
      <c r="D111" s="34"/>
      <c r="E111" s="31" t="s">
        <v>2355</v>
      </c>
      <c r="F111" s="34"/>
      <c r="G111" s="34"/>
      <c r="H111" s="34"/>
      <c r="I111" s="35">
        <f>SUMIFS(I112:I131,A112:A131,"P")</f>
        <v>0</v>
      </c>
      <c r="J111" s="36"/>
    </row>
    <row r="112">
      <c r="A112" s="37" t="s">
        <v>240</v>
      </c>
      <c r="B112" s="37">
        <v>25</v>
      </c>
      <c r="C112" s="38" t="s">
        <v>2928</v>
      </c>
      <c r="D112" s="37" t="s">
        <v>245</v>
      </c>
      <c r="E112" s="39" t="s">
        <v>2929</v>
      </c>
      <c r="F112" s="40" t="s">
        <v>1326</v>
      </c>
      <c r="G112" s="41">
        <v>12.901</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45">
      <c r="A114" s="37" t="s">
        <v>246</v>
      </c>
      <c r="B114" s="45"/>
      <c r="C114" s="46"/>
      <c r="D114" s="46"/>
      <c r="E114" s="49" t="s">
        <v>4044</v>
      </c>
      <c r="F114" s="46"/>
      <c r="G114" s="46"/>
      <c r="H114" s="46"/>
      <c r="I114" s="46"/>
      <c r="J114" s="48"/>
    </row>
    <row r="115" ht="75">
      <c r="A115" s="37" t="s">
        <v>248</v>
      </c>
      <c r="B115" s="45"/>
      <c r="C115" s="46"/>
      <c r="D115" s="46"/>
      <c r="E115" s="39" t="s">
        <v>2931</v>
      </c>
      <c r="F115" s="46"/>
      <c r="G115" s="46"/>
      <c r="H115" s="46"/>
      <c r="I115" s="46"/>
      <c r="J115" s="48"/>
    </row>
    <row r="116">
      <c r="A116" s="37" t="s">
        <v>240</v>
      </c>
      <c r="B116" s="37">
        <v>26</v>
      </c>
      <c r="C116" s="38" t="s">
        <v>4045</v>
      </c>
      <c r="D116" s="37" t="s">
        <v>245</v>
      </c>
      <c r="E116" s="39" t="s">
        <v>3961</v>
      </c>
      <c r="F116" s="40" t="s">
        <v>1326</v>
      </c>
      <c r="G116" s="41">
        <v>11.855</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30">
      <c r="A118" s="37" t="s">
        <v>246</v>
      </c>
      <c r="B118" s="45"/>
      <c r="C118" s="46"/>
      <c r="D118" s="46"/>
      <c r="E118" s="49" t="s">
        <v>4046</v>
      </c>
      <c r="F118" s="46"/>
      <c r="G118" s="46"/>
      <c r="H118" s="46"/>
      <c r="I118" s="46"/>
      <c r="J118" s="48"/>
    </row>
    <row r="119" ht="120">
      <c r="A119" s="37" t="s">
        <v>248</v>
      </c>
      <c r="B119" s="45"/>
      <c r="C119" s="46"/>
      <c r="D119" s="46"/>
      <c r="E119" s="39" t="s">
        <v>3964</v>
      </c>
      <c r="F119" s="46"/>
      <c r="G119" s="46"/>
      <c r="H119" s="46"/>
      <c r="I119" s="46"/>
      <c r="J119" s="48"/>
    </row>
    <row r="120">
      <c r="A120" s="37" t="s">
        <v>240</v>
      </c>
      <c r="B120" s="37">
        <v>27</v>
      </c>
      <c r="C120" s="38" t="s">
        <v>4047</v>
      </c>
      <c r="D120" s="37" t="s">
        <v>245</v>
      </c>
      <c r="E120" s="39" t="s">
        <v>4048</v>
      </c>
      <c r="F120" s="40" t="s">
        <v>1326</v>
      </c>
      <c r="G120" s="41">
        <v>33.875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30">
      <c r="A122" s="37" t="s">
        <v>246</v>
      </c>
      <c r="B122" s="45"/>
      <c r="C122" s="46"/>
      <c r="D122" s="46"/>
      <c r="E122" s="49" t="s">
        <v>4049</v>
      </c>
      <c r="F122" s="46"/>
      <c r="G122" s="46"/>
      <c r="H122" s="46"/>
      <c r="I122" s="46"/>
      <c r="J122" s="48"/>
    </row>
    <row r="123" ht="120">
      <c r="A123" s="37" t="s">
        <v>248</v>
      </c>
      <c r="B123" s="45"/>
      <c r="C123" s="46"/>
      <c r="D123" s="46"/>
      <c r="E123" s="39" t="s">
        <v>4050</v>
      </c>
      <c r="F123" s="46"/>
      <c r="G123" s="46"/>
      <c r="H123" s="46"/>
      <c r="I123" s="46"/>
      <c r="J123" s="48"/>
    </row>
    <row r="124">
      <c r="A124" s="37" t="s">
        <v>240</v>
      </c>
      <c r="B124" s="37">
        <v>28</v>
      </c>
      <c r="C124" s="38" t="s">
        <v>3562</v>
      </c>
      <c r="D124" s="37" t="s">
        <v>245</v>
      </c>
      <c r="E124" s="39" t="s">
        <v>3563</v>
      </c>
      <c r="F124" s="40" t="s">
        <v>1326</v>
      </c>
      <c r="G124" s="41">
        <v>30</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30">
      <c r="A126" s="37" t="s">
        <v>246</v>
      </c>
      <c r="B126" s="45"/>
      <c r="C126" s="46"/>
      <c r="D126" s="46"/>
      <c r="E126" s="49" t="s">
        <v>4051</v>
      </c>
      <c r="F126" s="46"/>
      <c r="G126" s="46"/>
      <c r="H126" s="46"/>
      <c r="I126" s="46"/>
      <c r="J126" s="48"/>
    </row>
    <row r="127" ht="210">
      <c r="A127" s="37" t="s">
        <v>248</v>
      </c>
      <c r="B127" s="45"/>
      <c r="C127" s="46"/>
      <c r="D127" s="46"/>
      <c r="E127" s="39" t="s">
        <v>3565</v>
      </c>
      <c r="F127" s="46"/>
      <c r="G127" s="46"/>
      <c r="H127" s="46"/>
      <c r="I127" s="46"/>
      <c r="J127" s="48"/>
    </row>
    <row r="128">
      <c r="A128" s="37" t="s">
        <v>240</v>
      </c>
      <c r="B128" s="37">
        <v>29</v>
      </c>
      <c r="C128" s="38" t="s">
        <v>3513</v>
      </c>
      <c r="D128" s="37" t="s">
        <v>245</v>
      </c>
      <c r="E128" s="39" t="s">
        <v>3514</v>
      </c>
      <c r="F128" s="40" t="s">
        <v>339</v>
      </c>
      <c r="G128" s="41">
        <v>11.773999999999999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60">
      <c r="A130" s="37" t="s">
        <v>246</v>
      </c>
      <c r="B130" s="45"/>
      <c r="C130" s="46"/>
      <c r="D130" s="46"/>
      <c r="E130" s="49" t="s">
        <v>4052</v>
      </c>
      <c r="F130" s="46"/>
      <c r="G130" s="46"/>
      <c r="H130" s="46"/>
      <c r="I130" s="46"/>
      <c r="J130" s="48"/>
    </row>
    <row r="131" ht="150">
      <c r="A131" s="37" t="s">
        <v>248</v>
      </c>
      <c r="B131" s="50"/>
      <c r="C131" s="51"/>
      <c r="D131" s="51"/>
      <c r="E131" s="39" t="s">
        <v>2763</v>
      </c>
      <c r="F131" s="51"/>
      <c r="G131" s="51"/>
      <c r="H131" s="51"/>
      <c r="I131" s="51"/>
      <c r="J131" s="52"/>
    </row>
  </sheetData>
  <sheetProtection sheet="1" objects="1" scenarios="1" spinCount="100000" saltValue="zfAPMyyV0Gcchj2stFdRHwU1QMRsku1Lkd02TIAU9RKd89Y6adPR0LZ+LiBvPFFaw2FsMr2EaHz5XsBvdu9Mgw==" hashValue="4Op4FQ4pNbQSANy2byzmGdl0yymD+mJgN1VvAmXSak8e945BT1/lndnu6xE1wMyDs+pX/rDB9eKvxVqpDy3VN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4053</v>
      </c>
      <c r="I3" s="25">
        <f>SUMIFS(I9:I152,A9:A152,"SD")</f>
        <v>0</v>
      </c>
      <c r="J3" s="19"/>
      <c r="O3">
        <v>0</v>
      </c>
      <c r="P3">
        <v>2</v>
      </c>
    </row>
    <row r="4">
      <c r="A4" s="3" t="s">
        <v>222</v>
      </c>
      <c r="B4" s="20" t="s">
        <v>223</v>
      </c>
      <c r="C4" s="21" t="s">
        <v>81</v>
      </c>
      <c r="D4" s="22"/>
      <c r="E4" s="23" t="s">
        <v>82</v>
      </c>
      <c r="F4" s="17"/>
      <c r="G4" s="17"/>
      <c r="H4" s="17"/>
      <c r="I4" s="17"/>
      <c r="J4" s="19"/>
      <c r="O4">
        <v>0.14999999999999999</v>
      </c>
      <c r="P4">
        <v>2</v>
      </c>
    </row>
    <row r="5" ht="30">
      <c r="A5" s="3" t="s">
        <v>224</v>
      </c>
      <c r="B5" s="20" t="s">
        <v>225</v>
      </c>
      <c r="C5" s="21" t="s">
        <v>4053</v>
      </c>
      <c r="D5" s="22"/>
      <c r="E5" s="23" t="s">
        <v>116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SUMIFS(I10:I25,A10:A25,"P")</f>
        <v>0</v>
      </c>
      <c r="J9" s="36"/>
    </row>
    <row r="10">
      <c r="A10" s="37" t="s">
        <v>240</v>
      </c>
      <c r="B10" s="37">
        <v>1</v>
      </c>
      <c r="C10" s="38" t="s">
        <v>4054</v>
      </c>
      <c r="D10" s="37" t="s">
        <v>245</v>
      </c>
      <c r="E10" s="39" t="s">
        <v>4055</v>
      </c>
      <c r="F10" s="40" t="s">
        <v>309</v>
      </c>
      <c r="G10" s="41">
        <v>1</v>
      </c>
      <c r="H10" s="42">
        <v>0</v>
      </c>
      <c r="I10" s="43">
        <f>ROUND(G10*H10,P4)</f>
        <v>0</v>
      </c>
      <c r="J10" s="37"/>
      <c r="O10" s="44">
        <f>I10*0.21</f>
        <v>0</v>
      </c>
      <c r="P10">
        <v>3</v>
      </c>
    </row>
    <row r="11">
      <c r="A11" s="37" t="s">
        <v>244</v>
      </c>
      <c r="B11" s="45"/>
      <c r="C11" s="46"/>
      <c r="D11" s="46"/>
      <c r="E11" s="39" t="s">
        <v>4056</v>
      </c>
      <c r="F11" s="46"/>
      <c r="G11" s="46"/>
      <c r="H11" s="46"/>
      <c r="I11" s="46"/>
      <c r="J11" s="48"/>
    </row>
    <row r="12">
      <c r="A12" s="37" t="s">
        <v>246</v>
      </c>
      <c r="B12" s="45"/>
      <c r="C12" s="46"/>
      <c r="D12" s="46"/>
      <c r="E12" s="49" t="s">
        <v>4057</v>
      </c>
      <c r="F12" s="46"/>
      <c r="G12" s="46"/>
      <c r="H12" s="46"/>
      <c r="I12" s="46"/>
      <c r="J12" s="48"/>
    </row>
    <row r="13" ht="60">
      <c r="A13" s="37" t="s">
        <v>248</v>
      </c>
      <c r="B13" s="45"/>
      <c r="C13" s="46"/>
      <c r="D13" s="46"/>
      <c r="E13" s="39" t="s">
        <v>1825</v>
      </c>
      <c r="F13" s="46"/>
      <c r="G13" s="46"/>
      <c r="H13" s="46"/>
      <c r="I13" s="46"/>
      <c r="J13" s="48"/>
    </row>
    <row r="14" ht="45">
      <c r="A14" s="37" t="s">
        <v>240</v>
      </c>
      <c r="B14" s="37">
        <v>2</v>
      </c>
      <c r="C14" s="38" t="s">
        <v>936</v>
      </c>
      <c r="D14" s="37" t="s">
        <v>937</v>
      </c>
      <c r="E14" s="39" t="s">
        <v>938</v>
      </c>
      <c r="F14" s="40" t="s">
        <v>939</v>
      </c>
      <c r="G14" s="41">
        <v>4477.7389999999996</v>
      </c>
      <c r="H14" s="42">
        <v>0</v>
      </c>
      <c r="I14" s="43">
        <f>ROUND(G14*H14,P4)</f>
        <v>0</v>
      </c>
      <c r="J14" s="37"/>
      <c r="O14" s="44">
        <f>I14*0.21</f>
        <v>0</v>
      </c>
      <c r="P14">
        <v>3</v>
      </c>
    </row>
    <row r="15" ht="30">
      <c r="A15" s="37" t="s">
        <v>244</v>
      </c>
      <c r="B15" s="45"/>
      <c r="C15" s="46"/>
      <c r="D15" s="46"/>
      <c r="E15" s="39" t="s">
        <v>940</v>
      </c>
      <c r="F15" s="46"/>
      <c r="G15" s="46"/>
      <c r="H15" s="46"/>
      <c r="I15" s="46"/>
      <c r="J15" s="48"/>
    </row>
    <row r="16" ht="60">
      <c r="A16" s="37" t="s">
        <v>246</v>
      </c>
      <c r="B16" s="45"/>
      <c r="C16" s="46"/>
      <c r="D16" s="46"/>
      <c r="E16" s="49" t="s">
        <v>4058</v>
      </c>
      <c r="F16" s="46"/>
      <c r="G16" s="46"/>
      <c r="H16" s="46"/>
      <c r="I16" s="46"/>
      <c r="J16" s="48"/>
    </row>
    <row r="17" ht="225">
      <c r="A17" s="37" t="s">
        <v>248</v>
      </c>
      <c r="B17" s="45"/>
      <c r="C17" s="46"/>
      <c r="D17" s="46"/>
      <c r="E17" s="39" t="s">
        <v>941</v>
      </c>
      <c r="F17" s="46"/>
      <c r="G17" s="46"/>
      <c r="H17" s="46"/>
      <c r="I17" s="46"/>
      <c r="J17" s="48"/>
    </row>
    <row r="18">
      <c r="A18" s="37" t="s">
        <v>240</v>
      </c>
      <c r="B18" s="37">
        <v>3</v>
      </c>
      <c r="C18" s="38" t="s">
        <v>4059</v>
      </c>
      <c r="D18" s="37" t="s">
        <v>245</v>
      </c>
      <c r="E18" s="39" t="s">
        <v>4060</v>
      </c>
      <c r="F18" s="40" t="s">
        <v>415</v>
      </c>
      <c r="G18" s="41">
        <v>660</v>
      </c>
      <c r="H18" s="42">
        <v>0</v>
      </c>
      <c r="I18" s="43">
        <f>ROUND(G18*H18,P4)</f>
        <v>0</v>
      </c>
      <c r="J18" s="37"/>
      <c r="O18" s="44">
        <f>I18*0.21</f>
        <v>0</v>
      </c>
      <c r="P18">
        <v>3</v>
      </c>
    </row>
    <row r="19" ht="45">
      <c r="A19" s="37" t="s">
        <v>244</v>
      </c>
      <c r="B19" s="45"/>
      <c r="C19" s="46"/>
      <c r="D19" s="46"/>
      <c r="E19" s="39" t="s">
        <v>4061</v>
      </c>
      <c r="F19" s="46"/>
      <c r="G19" s="46"/>
      <c r="H19" s="46"/>
      <c r="I19" s="46"/>
      <c r="J19" s="48"/>
    </row>
    <row r="20">
      <c r="A20" s="37" t="s">
        <v>246</v>
      </c>
      <c r="B20" s="45"/>
      <c r="C20" s="46"/>
      <c r="D20" s="46"/>
      <c r="E20" s="49" t="s">
        <v>4062</v>
      </c>
      <c r="F20" s="46"/>
      <c r="G20" s="46"/>
      <c r="H20" s="46"/>
      <c r="I20" s="46"/>
      <c r="J20" s="48"/>
    </row>
    <row r="21" ht="30">
      <c r="A21" s="37" t="s">
        <v>248</v>
      </c>
      <c r="B21" s="45"/>
      <c r="C21" s="46"/>
      <c r="D21" s="46"/>
      <c r="E21" s="39" t="s">
        <v>4063</v>
      </c>
      <c r="F21" s="46"/>
      <c r="G21" s="46"/>
      <c r="H21" s="46"/>
      <c r="I21" s="46"/>
      <c r="J21" s="48"/>
    </row>
    <row r="22">
      <c r="A22" s="37" t="s">
        <v>240</v>
      </c>
      <c r="B22" s="37">
        <v>4</v>
      </c>
      <c r="C22" s="38" t="s">
        <v>4064</v>
      </c>
      <c r="D22" s="37" t="s">
        <v>245</v>
      </c>
      <c r="E22" s="39" t="s">
        <v>4065</v>
      </c>
      <c r="F22" s="40" t="s">
        <v>415</v>
      </c>
      <c r="G22" s="41">
        <v>660</v>
      </c>
      <c r="H22" s="42">
        <v>0</v>
      </c>
      <c r="I22" s="43">
        <f>ROUND(G22*H22,P4)</f>
        <v>0</v>
      </c>
      <c r="J22" s="37"/>
      <c r="O22" s="44">
        <f>I22*0.21</f>
        <v>0</v>
      </c>
      <c r="P22">
        <v>3</v>
      </c>
    </row>
    <row r="23" ht="45">
      <c r="A23" s="37" t="s">
        <v>244</v>
      </c>
      <c r="B23" s="45"/>
      <c r="C23" s="46"/>
      <c r="D23" s="46"/>
      <c r="E23" s="39" t="s">
        <v>4066</v>
      </c>
      <c r="F23" s="46"/>
      <c r="G23" s="46"/>
      <c r="H23" s="46"/>
      <c r="I23" s="46"/>
      <c r="J23" s="48"/>
    </row>
    <row r="24">
      <c r="A24" s="37" t="s">
        <v>246</v>
      </c>
      <c r="B24" s="45"/>
      <c r="C24" s="46"/>
      <c r="D24" s="46"/>
      <c r="E24" s="49" t="s">
        <v>4067</v>
      </c>
      <c r="F24" s="46"/>
      <c r="G24" s="46"/>
      <c r="H24" s="46"/>
      <c r="I24" s="46"/>
      <c r="J24" s="48"/>
    </row>
    <row r="25" ht="30">
      <c r="A25" s="37" t="s">
        <v>248</v>
      </c>
      <c r="B25" s="45"/>
      <c r="C25" s="46"/>
      <c r="D25" s="46"/>
      <c r="E25" s="39" t="s">
        <v>4063</v>
      </c>
      <c r="F25" s="46"/>
      <c r="G25" s="46"/>
      <c r="H25" s="46"/>
      <c r="I25" s="46"/>
      <c r="J25" s="48"/>
    </row>
    <row r="26">
      <c r="A26" s="31" t="s">
        <v>237</v>
      </c>
      <c r="B26" s="32"/>
      <c r="C26" s="33" t="s">
        <v>238</v>
      </c>
      <c r="D26" s="34"/>
      <c r="E26" s="31" t="s">
        <v>336</v>
      </c>
      <c r="F26" s="34"/>
      <c r="G26" s="34"/>
      <c r="H26" s="34"/>
      <c r="I26" s="35">
        <f>SUMIFS(I27:I54,A27:A54,"P")</f>
        <v>0</v>
      </c>
      <c r="J26" s="36"/>
    </row>
    <row r="27">
      <c r="A27" s="37" t="s">
        <v>240</v>
      </c>
      <c r="B27" s="37">
        <v>5</v>
      </c>
      <c r="C27" s="38" t="s">
        <v>4068</v>
      </c>
      <c r="D27" s="37" t="s">
        <v>245</v>
      </c>
      <c r="E27" s="39" t="s">
        <v>4069</v>
      </c>
      <c r="F27" s="40" t="s">
        <v>339</v>
      </c>
      <c r="G27" s="41">
        <v>2000</v>
      </c>
      <c r="H27" s="42">
        <v>0</v>
      </c>
      <c r="I27" s="43">
        <f>ROUND(G27*H27,P4)</f>
        <v>0</v>
      </c>
      <c r="J27" s="37"/>
      <c r="O27" s="44">
        <f>I27*0.21</f>
        <v>0</v>
      </c>
      <c r="P27">
        <v>3</v>
      </c>
    </row>
    <row r="28">
      <c r="A28" s="37" t="s">
        <v>244</v>
      </c>
      <c r="B28" s="45"/>
      <c r="C28" s="46"/>
      <c r="D28" s="46"/>
      <c r="E28" s="39" t="s">
        <v>4070</v>
      </c>
      <c r="F28" s="46"/>
      <c r="G28" s="46"/>
      <c r="H28" s="46"/>
      <c r="I28" s="46"/>
      <c r="J28" s="48"/>
    </row>
    <row r="29" ht="45">
      <c r="A29" s="37" t="s">
        <v>246</v>
      </c>
      <c r="B29" s="45"/>
      <c r="C29" s="46"/>
      <c r="D29" s="46"/>
      <c r="E29" s="49" t="s">
        <v>4071</v>
      </c>
      <c r="F29" s="46"/>
      <c r="G29" s="46"/>
      <c r="H29" s="46"/>
      <c r="I29" s="46"/>
      <c r="J29" s="48"/>
    </row>
    <row r="30" ht="409.5">
      <c r="A30" s="37" t="s">
        <v>248</v>
      </c>
      <c r="B30" s="45"/>
      <c r="C30" s="46"/>
      <c r="D30" s="46"/>
      <c r="E30" s="39" t="s">
        <v>421</v>
      </c>
      <c r="F30" s="46"/>
      <c r="G30" s="46"/>
      <c r="H30" s="46"/>
      <c r="I30" s="46"/>
      <c r="J30" s="48"/>
    </row>
    <row r="31">
      <c r="A31" s="37" t="s">
        <v>240</v>
      </c>
      <c r="B31" s="37">
        <v>6</v>
      </c>
      <c r="C31" s="38" t="s">
        <v>4072</v>
      </c>
      <c r="D31" s="37" t="s">
        <v>245</v>
      </c>
      <c r="E31" s="39" t="s">
        <v>4073</v>
      </c>
      <c r="F31" s="40" t="s">
        <v>339</v>
      </c>
      <c r="G31" s="41">
        <v>121.86</v>
      </c>
      <c r="H31" s="42">
        <v>0</v>
      </c>
      <c r="I31" s="43">
        <f>ROUND(G31*H31,P4)</f>
        <v>0</v>
      </c>
      <c r="J31" s="37"/>
      <c r="O31" s="44">
        <f>I31*0.21</f>
        <v>0</v>
      </c>
      <c r="P31">
        <v>3</v>
      </c>
    </row>
    <row r="32">
      <c r="A32" s="37" t="s">
        <v>244</v>
      </c>
      <c r="B32" s="45"/>
      <c r="C32" s="46"/>
      <c r="D32" s="46"/>
      <c r="E32" s="39" t="s">
        <v>4074</v>
      </c>
      <c r="F32" s="46"/>
      <c r="G32" s="46"/>
      <c r="H32" s="46"/>
      <c r="I32" s="46"/>
      <c r="J32" s="48"/>
    </row>
    <row r="33">
      <c r="A33" s="37" t="s">
        <v>246</v>
      </c>
      <c r="B33" s="45"/>
      <c r="C33" s="46"/>
      <c r="D33" s="46"/>
      <c r="E33" s="49" t="s">
        <v>4075</v>
      </c>
      <c r="F33" s="46"/>
      <c r="G33" s="46"/>
      <c r="H33" s="46"/>
      <c r="I33" s="46"/>
      <c r="J33" s="48"/>
    </row>
    <row r="34" ht="405">
      <c r="A34" s="37" t="s">
        <v>248</v>
      </c>
      <c r="B34" s="45"/>
      <c r="C34" s="46"/>
      <c r="D34" s="46"/>
      <c r="E34" s="39" t="s">
        <v>4076</v>
      </c>
      <c r="F34" s="46"/>
      <c r="G34" s="46"/>
      <c r="H34" s="46"/>
      <c r="I34" s="46"/>
      <c r="J34" s="48"/>
    </row>
    <row r="35">
      <c r="A35" s="37" t="s">
        <v>240</v>
      </c>
      <c r="B35" s="37">
        <v>7</v>
      </c>
      <c r="C35" s="38" t="s">
        <v>344</v>
      </c>
      <c r="D35" s="37" t="s">
        <v>245</v>
      </c>
      <c r="E35" s="39" t="s">
        <v>345</v>
      </c>
      <c r="F35" s="40" t="s">
        <v>339</v>
      </c>
      <c r="G35" s="41">
        <v>63.366999999999997</v>
      </c>
      <c r="H35" s="42">
        <v>0</v>
      </c>
      <c r="I35" s="43">
        <f>ROUND(G35*H35,P4)</f>
        <v>0</v>
      </c>
      <c r="J35" s="37"/>
      <c r="O35" s="44">
        <f>I35*0.21</f>
        <v>0</v>
      </c>
      <c r="P35">
        <v>3</v>
      </c>
    </row>
    <row r="36" ht="30">
      <c r="A36" s="37" t="s">
        <v>244</v>
      </c>
      <c r="B36" s="45"/>
      <c r="C36" s="46"/>
      <c r="D36" s="46"/>
      <c r="E36" s="39" t="s">
        <v>4077</v>
      </c>
      <c r="F36" s="46"/>
      <c r="G36" s="46"/>
      <c r="H36" s="46"/>
      <c r="I36" s="46"/>
      <c r="J36" s="48"/>
    </row>
    <row r="37">
      <c r="A37" s="37" t="s">
        <v>246</v>
      </c>
      <c r="B37" s="45"/>
      <c r="C37" s="46"/>
      <c r="D37" s="46"/>
      <c r="E37" s="49" t="s">
        <v>4078</v>
      </c>
      <c r="F37" s="46"/>
      <c r="G37" s="46"/>
      <c r="H37" s="46"/>
      <c r="I37" s="46"/>
      <c r="J37" s="48"/>
    </row>
    <row r="38" ht="330">
      <c r="A38" s="37" t="s">
        <v>248</v>
      </c>
      <c r="B38" s="45"/>
      <c r="C38" s="46"/>
      <c r="D38" s="46"/>
      <c r="E38" s="39" t="s">
        <v>347</v>
      </c>
      <c r="F38" s="46"/>
      <c r="G38" s="46"/>
      <c r="H38" s="46"/>
      <c r="I38" s="46"/>
      <c r="J38" s="48"/>
    </row>
    <row r="39">
      <c r="A39" s="37" t="s">
        <v>240</v>
      </c>
      <c r="B39" s="37">
        <v>8</v>
      </c>
      <c r="C39" s="38" t="s">
        <v>3402</v>
      </c>
      <c r="D39" s="37" t="s">
        <v>245</v>
      </c>
      <c r="E39" s="39" t="s">
        <v>3403</v>
      </c>
      <c r="F39" s="40" t="s">
        <v>339</v>
      </c>
      <c r="G39" s="41">
        <v>64.992000000000004</v>
      </c>
      <c r="H39" s="42">
        <v>0</v>
      </c>
      <c r="I39" s="43">
        <f>ROUND(G39*H39,P4)</f>
        <v>0</v>
      </c>
      <c r="J39" s="37"/>
      <c r="O39" s="44">
        <f>I39*0.21</f>
        <v>0</v>
      </c>
      <c r="P39">
        <v>3</v>
      </c>
    </row>
    <row r="40" ht="45">
      <c r="A40" s="37" t="s">
        <v>244</v>
      </c>
      <c r="B40" s="45"/>
      <c r="C40" s="46"/>
      <c r="D40" s="46"/>
      <c r="E40" s="39" t="s">
        <v>4079</v>
      </c>
      <c r="F40" s="46"/>
      <c r="G40" s="46"/>
      <c r="H40" s="46"/>
      <c r="I40" s="46"/>
      <c r="J40" s="48"/>
    </row>
    <row r="41">
      <c r="A41" s="37" t="s">
        <v>246</v>
      </c>
      <c r="B41" s="45"/>
      <c r="C41" s="46"/>
      <c r="D41" s="46"/>
      <c r="E41" s="49" t="s">
        <v>4080</v>
      </c>
      <c r="F41" s="46"/>
      <c r="G41" s="46"/>
      <c r="H41" s="46"/>
      <c r="I41" s="46"/>
      <c r="J41" s="48"/>
    </row>
    <row r="42" ht="330">
      <c r="A42" s="37" t="s">
        <v>248</v>
      </c>
      <c r="B42" s="45"/>
      <c r="C42" s="46"/>
      <c r="D42" s="46"/>
      <c r="E42" s="39" t="s">
        <v>3405</v>
      </c>
      <c r="F42" s="46"/>
      <c r="G42" s="46"/>
      <c r="H42" s="46"/>
      <c r="I42" s="46"/>
      <c r="J42" s="48"/>
    </row>
    <row r="43">
      <c r="A43" s="37" t="s">
        <v>240</v>
      </c>
      <c r="B43" s="37">
        <v>9</v>
      </c>
      <c r="C43" s="38" t="s">
        <v>3402</v>
      </c>
      <c r="D43" s="37" t="s">
        <v>238</v>
      </c>
      <c r="E43" s="39" t="s">
        <v>3403</v>
      </c>
      <c r="F43" s="40" t="s">
        <v>339</v>
      </c>
      <c r="G43" s="41">
        <v>942.38400000000001</v>
      </c>
      <c r="H43" s="42">
        <v>0</v>
      </c>
      <c r="I43" s="43">
        <f>ROUND(G43*H43,P4)</f>
        <v>0</v>
      </c>
      <c r="J43" s="37"/>
      <c r="O43" s="44">
        <f>I43*0.21</f>
        <v>0</v>
      </c>
      <c r="P43">
        <v>3</v>
      </c>
    </row>
    <row r="44" ht="45">
      <c r="A44" s="37" t="s">
        <v>244</v>
      </c>
      <c r="B44" s="45"/>
      <c r="C44" s="46"/>
      <c r="D44" s="46"/>
      <c r="E44" s="39" t="s">
        <v>4081</v>
      </c>
      <c r="F44" s="46"/>
      <c r="G44" s="46"/>
      <c r="H44" s="46"/>
      <c r="I44" s="46"/>
      <c r="J44" s="48"/>
    </row>
    <row r="45">
      <c r="A45" s="37" t="s">
        <v>246</v>
      </c>
      <c r="B45" s="45"/>
      <c r="C45" s="46"/>
      <c r="D45" s="46"/>
      <c r="E45" s="49" t="s">
        <v>4082</v>
      </c>
      <c r="F45" s="46"/>
      <c r="G45" s="46"/>
      <c r="H45" s="46"/>
      <c r="I45" s="46"/>
      <c r="J45" s="48"/>
    </row>
    <row r="46" ht="330">
      <c r="A46" s="37" t="s">
        <v>248</v>
      </c>
      <c r="B46" s="45"/>
      <c r="C46" s="46"/>
      <c r="D46" s="46"/>
      <c r="E46" s="39" t="s">
        <v>3405</v>
      </c>
      <c r="F46" s="46"/>
      <c r="G46" s="46"/>
      <c r="H46" s="46"/>
      <c r="I46" s="46"/>
      <c r="J46" s="48"/>
    </row>
    <row r="47">
      <c r="A47" s="37" t="s">
        <v>240</v>
      </c>
      <c r="B47" s="37">
        <v>10</v>
      </c>
      <c r="C47" s="38" t="s">
        <v>3402</v>
      </c>
      <c r="D47" s="37" t="s">
        <v>320</v>
      </c>
      <c r="E47" s="39" t="s">
        <v>3403</v>
      </c>
      <c r="F47" s="40" t="s">
        <v>339</v>
      </c>
      <c r="G47" s="41">
        <v>77.989999999999995</v>
      </c>
      <c r="H47" s="42">
        <v>0</v>
      </c>
      <c r="I47" s="43">
        <f>ROUND(G47*H47,P4)</f>
        <v>0</v>
      </c>
      <c r="J47" s="37"/>
      <c r="O47" s="44">
        <f>I47*0.21</f>
        <v>0</v>
      </c>
      <c r="P47">
        <v>3</v>
      </c>
    </row>
    <row r="48" ht="30">
      <c r="A48" s="37" t="s">
        <v>244</v>
      </c>
      <c r="B48" s="45"/>
      <c r="C48" s="46"/>
      <c r="D48" s="46"/>
      <c r="E48" s="39" t="s">
        <v>4083</v>
      </c>
      <c r="F48" s="46"/>
      <c r="G48" s="46"/>
      <c r="H48" s="46"/>
      <c r="I48" s="46"/>
      <c r="J48" s="48"/>
    </row>
    <row r="49">
      <c r="A49" s="37" t="s">
        <v>246</v>
      </c>
      <c r="B49" s="45"/>
      <c r="C49" s="46"/>
      <c r="D49" s="46"/>
      <c r="E49" s="49" t="s">
        <v>4084</v>
      </c>
      <c r="F49" s="46"/>
      <c r="G49" s="46"/>
      <c r="H49" s="46"/>
      <c r="I49" s="46"/>
      <c r="J49" s="48"/>
    </row>
    <row r="50" ht="330">
      <c r="A50" s="37" t="s">
        <v>248</v>
      </c>
      <c r="B50" s="45"/>
      <c r="C50" s="46"/>
      <c r="D50" s="46"/>
      <c r="E50" s="39" t="s">
        <v>3405</v>
      </c>
      <c r="F50" s="46"/>
      <c r="G50" s="46"/>
      <c r="H50" s="46"/>
      <c r="I50" s="46"/>
      <c r="J50" s="48"/>
    </row>
    <row r="51">
      <c r="A51" s="37" t="s">
        <v>240</v>
      </c>
      <c r="B51" s="37">
        <v>11</v>
      </c>
      <c r="C51" s="38" t="s">
        <v>3402</v>
      </c>
      <c r="D51" s="37" t="s">
        <v>402</v>
      </c>
      <c r="E51" s="39" t="s">
        <v>3403</v>
      </c>
      <c r="F51" s="40" t="s">
        <v>339</v>
      </c>
      <c r="G51" s="41">
        <v>98.570999999999998</v>
      </c>
      <c r="H51" s="42">
        <v>0</v>
      </c>
      <c r="I51" s="43">
        <f>ROUND(G51*H51,P4)</f>
        <v>0</v>
      </c>
      <c r="J51" s="37"/>
      <c r="O51" s="44">
        <f>I51*0.21</f>
        <v>0</v>
      </c>
      <c r="P51">
        <v>3</v>
      </c>
    </row>
    <row r="52" ht="45">
      <c r="A52" s="37" t="s">
        <v>244</v>
      </c>
      <c r="B52" s="45"/>
      <c r="C52" s="46"/>
      <c r="D52" s="46"/>
      <c r="E52" s="39" t="s">
        <v>4085</v>
      </c>
      <c r="F52" s="46"/>
      <c r="G52" s="46"/>
      <c r="H52" s="46"/>
      <c r="I52" s="46"/>
      <c r="J52" s="48"/>
    </row>
    <row r="53">
      <c r="A53" s="37" t="s">
        <v>246</v>
      </c>
      <c r="B53" s="45"/>
      <c r="C53" s="46"/>
      <c r="D53" s="46"/>
      <c r="E53" s="49" t="s">
        <v>4086</v>
      </c>
      <c r="F53" s="46"/>
      <c r="G53" s="46"/>
      <c r="H53" s="46"/>
      <c r="I53" s="46"/>
      <c r="J53" s="48"/>
    </row>
    <row r="54" ht="330">
      <c r="A54" s="37" t="s">
        <v>248</v>
      </c>
      <c r="B54" s="45"/>
      <c r="C54" s="46"/>
      <c r="D54" s="46"/>
      <c r="E54" s="39" t="s">
        <v>3405</v>
      </c>
      <c r="F54" s="46"/>
      <c r="G54" s="46"/>
      <c r="H54" s="46"/>
      <c r="I54" s="46"/>
      <c r="J54" s="48"/>
    </row>
    <row r="55">
      <c r="A55" s="31" t="s">
        <v>237</v>
      </c>
      <c r="B55" s="32"/>
      <c r="C55" s="33" t="s">
        <v>320</v>
      </c>
      <c r="D55" s="34"/>
      <c r="E55" s="31" t="s">
        <v>2433</v>
      </c>
      <c r="F55" s="34"/>
      <c r="G55" s="34"/>
      <c r="H55" s="34"/>
      <c r="I55" s="35">
        <f>SUMIFS(I56:I71,A56:A71,"P")</f>
        <v>0</v>
      </c>
      <c r="J55" s="36"/>
    </row>
    <row r="56">
      <c r="A56" s="37" t="s">
        <v>240</v>
      </c>
      <c r="B56" s="37">
        <v>12</v>
      </c>
      <c r="C56" s="38" t="s">
        <v>4087</v>
      </c>
      <c r="D56" s="37" t="s">
        <v>245</v>
      </c>
      <c r="E56" s="39" t="s">
        <v>4088</v>
      </c>
      <c r="F56" s="40" t="s">
        <v>339</v>
      </c>
      <c r="G56" s="41">
        <v>126.444</v>
      </c>
      <c r="H56" s="42">
        <v>0</v>
      </c>
      <c r="I56" s="43">
        <f>ROUND(G56*H56,P4)</f>
        <v>0</v>
      </c>
      <c r="J56" s="37"/>
      <c r="O56" s="44">
        <f>I56*0.21</f>
        <v>0</v>
      </c>
      <c r="P56">
        <v>3</v>
      </c>
    </row>
    <row r="57" ht="75">
      <c r="A57" s="37" t="s">
        <v>244</v>
      </c>
      <c r="B57" s="45"/>
      <c r="C57" s="46"/>
      <c r="D57" s="46"/>
      <c r="E57" s="39" t="s">
        <v>4089</v>
      </c>
      <c r="F57" s="46"/>
      <c r="G57" s="46"/>
      <c r="H57" s="46"/>
      <c r="I57" s="46"/>
      <c r="J57" s="48"/>
    </row>
    <row r="58">
      <c r="A58" s="37" t="s">
        <v>246</v>
      </c>
      <c r="B58" s="45"/>
      <c r="C58" s="46"/>
      <c r="D58" s="46"/>
      <c r="E58" s="49" t="s">
        <v>4090</v>
      </c>
      <c r="F58" s="46"/>
      <c r="G58" s="46"/>
      <c r="H58" s="46"/>
      <c r="I58" s="46"/>
      <c r="J58" s="48"/>
    </row>
    <row r="59" ht="409.5">
      <c r="A59" s="37" t="s">
        <v>248</v>
      </c>
      <c r="B59" s="45"/>
      <c r="C59" s="46"/>
      <c r="D59" s="46"/>
      <c r="E59" s="39" t="s">
        <v>3120</v>
      </c>
      <c r="F59" s="46"/>
      <c r="G59" s="46"/>
      <c r="H59" s="46"/>
      <c r="I59" s="46"/>
      <c r="J59" s="48"/>
    </row>
    <row r="60">
      <c r="A60" s="37" t="s">
        <v>240</v>
      </c>
      <c r="B60" s="37">
        <v>13</v>
      </c>
      <c r="C60" s="38" t="s">
        <v>3121</v>
      </c>
      <c r="D60" s="37" t="s">
        <v>245</v>
      </c>
      <c r="E60" s="39" t="s">
        <v>3122</v>
      </c>
      <c r="F60" s="40" t="s">
        <v>939</v>
      </c>
      <c r="G60" s="41">
        <v>7.3760000000000003</v>
      </c>
      <c r="H60" s="42">
        <v>0</v>
      </c>
      <c r="I60" s="43">
        <f>ROUND(G60*H60,P4)</f>
        <v>0</v>
      </c>
      <c r="J60" s="37"/>
      <c r="O60" s="44">
        <f>I60*0.21</f>
        <v>0</v>
      </c>
      <c r="P60">
        <v>3</v>
      </c>
    </row>
    <row r="61" ht="45">
      <c r="A61" s="37" t="s">
        <v>244</v>
      </c>
      <c r="B61" s="45"/>
      <c r="C61" s="46"/>
      <c r="D61" s="46"/>
      <c r="E61" s="39" t="s">
        <v>4091</v>
      </c>
      <c r="F61" s="46"/>
      <c r="G61" s="46"/>
      <c r="H61" s="46"/>
      <c r="I61" s="46"/>
      <c r="J61" s="48"/>
    </row>
    <row r="62">
      <c r="A62" s="37" t="s">
        <v>246</v>
      </c>
      <c r="B62" s="45"/>
      <c r="C62" s="46"/>
      <c r="D62" s="46"/>
      <c r="E62" s="49" t="s">
        <v>4092</v>
      </c>
      <c r="F62" s="46"/>
      <c r="G62" s="46"/>
      <c r="H62" s="46"/>
      <c r="I62" s="46"/>
      <c r="J62" s="48"/>
    </row>
    <row r="63" ht="360">
      <c r="A63" s="37" t="s">
        <v>248</v>
      </c>
      <c r="B63" s="45"/>
      <c r="C63" s="46"/>
      <c r="D63" s="46"/>
      <c r="E63" s="39" t="s">
        <v>3124</v>
      </c>
      <c r="F63" s="46"/>
      <c r="G63" s="46"/>
      <c r="H63" s="46"/>
      <c r="I63" s="46"/>
      <c r="J63" s="48"/>
    </row>
    <row r="64">
      <c r="A64" s="37" t="s">
        <v>240</v>
      </c>
      <c r="B64" s="37">
        <v>14</v>
      </c>
      <c r="C64" s="38" t="s">
        <v>3669</v>
      </c>
      <c r="D64" s="37" t="s">
        <v>245</v>
      </c>
      <c r="E64" s="39" t="s">
        <v>3670</v>
      </c>
      <c r="F64" s="40" t="s">
        <v>354</v>
      </c>
      <c r="G64" s="41">
        <v>187.19999999999999</v>
      </c>
      <c r="H64" s="42">
        <v>0</v>
      </c>
      <c r="I64" s="43">
        <f>ROUND(G64*H64,P4)</f>
        <v>0</v>
      </c>
      <c r="J64" s="37"/>
      <c r="O64" s="44">
        <f>I64*0.21</f>
        <v>0</v>
      </c>
      <c r="P64">
        <v>3</v>
      </c>
    </row>
    <row r="65" ht="90">
      <c r="A65" s="37" t="s">
        <v>244</v>
      </c>
      <c r="B65" s="45"/>
      <c r="C65" s="46"/>
      <c r="D65" s="46"/>
      <c r="E65" s="39" t="s">
        <v>4093</v>
      </c>
      <c r="F65" s="46"/>
      <c r="G65" s="46"/>
      <c r="H65" s="46"/>
      <c r="I65" s="46"/>
      <c r="J65" s="48"/>
    </row>
    <row r="66">
      <c r="A66" s="37" t="s">
        <v>246</v>
      </c>
      <c r="B66" s="45"/>
      <c r="C66" s="46"/>
      <c r="D66" s="46"/>
      <c r="E66" s="49" t="s">
        <v>4094</v>
      </c>
      <c r="F66" s="46"/>
      <c r="G66" s="46"/>
      <c r="H66" s="46"/>
      <c r="I66" s="46"/>
      <c r="J66" s="48"/>
    </row>
    <row r="67" ht="255">
      <c r="A67" s="37" t="s">
        <v>248</v>
      </c>
      <c r="B67" s="45"/>
      <c r="C67" s="46"/>
      <c r="D67" s="46"/>
      <c r="E67" s="39" t="s">
        <v>2819</v>
      </c>
      <c r="F67" s="46"/>
      <c r="G67" s="46"/>
      <c r="H67" s="46"/>
      <c r="I67" s="46"/>
      <c r="J67" s="48"/>
    </row>
    <row r="68">
      <c r="A68" s="37" t="s">
        <v>240</v>
      </c>
      <c r="B68" s="37">
        <v>15</v>
      </c>
      <c r="C68" s="38" t="s">
        <v>3672</v>
      </c>
      <c r="D68" s="37" t="s">
        <v>245</v>
      </c>
      <c r="E68" s="39" t="s">
        <v>3673</v>
      </c>
      <c r="F68" s="40" t="s">
        <v>354</v>
      </c>
      <c r="G68" s="41">
        <v>20.800000000000001</v>
      </c>
      <c r="H68" s="42">
        <v>0</v>
      </c>
      <c r="I68" s="43">
        <f>ROUND(G68*H68,P4)</f>
        <v>0</v>
      </c>
      <c r="J68" s="37"/>
      <c r="O68" s="44">
        <f>I68*0.21</f>
        <v>0</v>
      </c>
      <c r="P68">
        <v>3</v>
      </c>
    </row>
    <row r="69" ht="90">
      <c r="A69" s="37" t="s">
        <v>244</v>
      </c>
      <c r="B69" s="45"/>
      <c r="C69" s="46"/>
      <c r="D69" s="46"/>
      <c r="E69" s="39" t="s">
        <v>4095</v>
      </c>
      <c r="F69" s="46"/>
      <c r="G69" s="46"/>
      <c r="H69" s="46"/>
      <c r="I69" s="46"/>
      <c r="J69" s="48"/>
    </row>
    <row r="70">
      <c r="A70" s="37" t="s">
        <v>246</v>
      </c>
      <c r="B70" s="45"/>
      <c r="C70" s="46"/>
      <c r="D70" s="46"/>
      <c r="E70" s="49" t="s">
        <v>4096</v>
      </c>
      <c r="F70" s="46"/>
      <c r="G70" s="46"/>
      <c r="H70" s="46"/>
      <c r="I70" s="46"/>
      <c r="J70" s="48"/>
    </row>
    <row r="71" ht="255">
      <c r="A71" s="37" t="s">
        <v>248</v>
      </c>
      <c r="B71" s="45"/>
      <c r="C71" s="46"/>
      <c r="D71" s="46"/>
      <c r="E71" s="39" t="s">
        <v>2819</v>
      </c>
      <c r="F71" s="46"/>
      <c r="G71" s="46"/>
      <c r="H71" s="46"/>
      <c r="I71" s="46"/>
      <c r="J71" s="48"/>
    </row>
    <row r="72">
      <c r="A72" s="31" t="s">
        <v>237</v>
      </c>
      <c r="B72" s="32"/>
      <c r="C72" s="33" t="s">
        <v>402</v>
      </c>
      <c r="D72" s="34"/>
      <c r="E72" s="31" t="s">
        <v>2645</v>
      </c>
      <c r="F72" s="34"/>
      <c r="G72" s="34"/>
      <c r="H72" s="34"/>
      <c r="I72" s="35">
        <f>SUMIFS(I73:I92,A73:A92,"P")</f>
        <v>0</v>
      </c>
      <c r="J72" s="36"/>
    </row>
    <row r="73">
      <c r="A73" s="37" t="s">
        <v>240</v>
      </c>
      <c r="B73" s="37">
        <v>16</v>
      </c>
      <c r="C73" s="38" t="s">
        <v>2830</v>
      </c>
      <c r="D73" s="37" t="s">
        <v>245</v>
      </c>
      <c r="E73" s="39" t="s">
        <v>2831</v>
      </c>
      <c r="F73" s="40" t="s">
        <v>339</v>
      </c>
      <c r="G73" s="41">
        <v>6.7000000000000002</v>
      </c>
      <c r="H73" s="42">
        <v>0</v>
      </c>
      <c r="I73" s="43">
        <f>ROUND(G73*H73,P4)</f>
        <v>0</v>
      </c>
      <c r="J73" s="37"/>
      <c r="O73" s="44">
        <f>I73*0.21</f>
        <v>0</v>
      </c>
      <c r="P73">
        <v>3</v>
      </c>
    </row>
    <row r="74" ht="45">
      <c r="A74" s="37" t="s">
        <v>244</v>
      </c>
      <c r="B74" s="45"/>
      <c r="C74" s="46"/>
      <c r="D74" s="46"/>
      <c r="E74" s="39" t="s">
        <v>4097</v>
      </c>
      <c r="F74" s="46"/>
      <c r="G74" s="46"/>
      <c r="H74" s="46"/>
      <c r="I74" s="46"/>
      <c r="J74" s="48"/>
    </row>
    <row r="75">
      <c r="A75" s="37" t="s">
        <v>246</v>
      </c>
      <c r="B75" s="45"/>
      <c r="C75" s="46"/>
      <c r="D75" s="46"/>
      <c r="E75" s="49" t="s">
        <v>4098</v>
      </c>
      <c r="F75" s="46"/>
      <c r="G75" s="46"/>
      <c r="H75" s="46"/>
      <c r="I75" s="46"/>
      <c r="J75" s="48"/>
    </row>
    <row r="76" ht="409.5">
      <c r="A76" s="37" t="s">
        <v>248</v>
      </c>
      <c r="B76" s="45"/>
      <c r="C76" s="46"/>
      <c r="D76" s="46"/>
      <c r="E76" s="39" t="s">
        <v>1835</v>
      </c>
      <c r="F76" s="46"/>
      <c r="G76" s="46"/>
      <c r="H76" s="46"/>
      <c r="I76" s="46"/>
      <c r="J76" s="48"/>
    </row>
    <row r="77">
      <c r="A77" s="37" t="s">
        <v>240</v>
      </c>
      <c r="B77" s="37">
        <v>17</v>
      </c>
      <c r="C77" s="38" t="s">
        <v>2833</v>
      </c>
      <c r="D77" s="37" t="s">
        <v>245</v>
      </c>
      <c r="E77" s="39" t="s">
        <v>2834</v>
      </c>
      <c r="F77" s="40" t="s">
        <v>939</v>
      </c>
      <c r="G77" s="41">
        <v>0.69199999999999995</v>
      </c>
      <c r="H77" s="42">
        <v>0</v>
      </c>
      <c r="I77" s="43">
        <f>ROUND(G77*H77,P4)</f>
        <v>0</v>
      </c>
      <c r="J77" s="37"/>
      <c r="O77" s="44">
        <f>I77*0.21</f>
        <v>0</v>
      </c>
      <c r="P77">
        <v>3</v>
      </c>
    </row>
    <row r="78" ht="30">
      <c r="A78" s="37" t="s">
        <v>244</v>
      </c>
      <c r="B78" s="45"/>
      <c r="C78" s="46"/>
      <c r="D78" s="46"/>
      <c r="E78" s="39" t="s">
        <v>4099</v>
      </c>
      <c r="F78" s="46"/>
      <c r="G78" s="46"/>
      <c r="H78" s="46"/>
      <c r="I78" s="46"/>
      <c r="J78" s="48"/>
    </row>
    <row r="79">
      <c r="A79" s="37" t="s">
        <v>246</v>
      </c>
      <c r="B79" s="45"/>
      <c r="C79" s="46"/>
      <c r="D79" s="46"/>
      <c r="E79" s="49" t="s">
        <v>4100</v>
      </c>
      <c r="F79" s="46"/>
      <c r="G79" s="46"/>
      <c r="H79" s="46"/>
      <c r="I79" s="46"/>
      <c r="J79" s="48"/>
    </row>
    <row r="80" ht="375">
      <c r="A80" s="37" t="s">
        <v>248</v>
      </c>
      <c r="B80" s="45"/>
      <c r="C80" s="46"/>
      <c r="D80" s="46"/>
      <c r="E80" s="39" t="s">
        <v>2836</v>
      </c>
      <c r="F80" s="46"/>
      <c r="G80" s="46"/>
      <c r="H80" s="46"/>
      <c r="I80" s="46"/>
      <c r="J80" s="48"/>
    </row>
    <row r="81" ht="30">
      <c r="A81" s="37" t="s">
        <v>240</v>
      </c>
      <c r="B81" s="37">
        <v>18</v>
      </c>
      <c r="C81" s="38" t="s">
        <v>3680</v>
      </c>
      <c r="D81" s="37" t="s">
        <v>245</v>
      </c>
      <c r="E81" s="39" t="s">
        <v>3681</v>
      </c>
      <c r="F81" s="40" t="s">
        <v>339</v>
      </c>
      <c r="G81" s="41">
        <v>212.22</v>
      </c>
      <c r="H81" s="42">
        <v>0</v>
      </c>
      <c r="I81" s="43">
        <f>ROUND(G81*H81,P4)</f>
        <v>0</v>
      </c>
      <c r="J81" s="37"/>
      <c r="O81" s="44">
        <f>I81*0.21</f>
        <v>0</v>
      </c>
      <c r="P81">
        <v>3</v>
      </c>
    </row>
    <row r="82" ht="60">
      <c r="A82" s="37" t="s">
        <v>244</v>
      </c>
      <c r="B82" s="45"/>
      <c r="C82" s="46"/>
      <c r="D82" s="46"/>
      <c r="E82" s="39" t="s">
        <v>4101</v>
      </c>
      <c r="F82" s="46"/>
      <c r="G82" s="46"/>
      <c r="H82" s="46"/>
      <c r="I82" s="46"/>
      <c r="J82" s="48"/>
    </row>
    <row r="83" ht="60">
      <c r="A83" s="37" t="s">
        <v>246</v>
      </c>
      <c r="B83" s="45"/>
      <c r="C83" s="46"/>
      <c r="D83" s="46"/>
      <c r="E83" s="49" t="s">
        <v>4102</v>
      </c>
      <c r="F83" s="46"/>
      <c r="G83" s="46"/>
      <c r="H83" s="46"/>
      <c r="I83" s="46"/>
      <c r="J83" s="48"/>
    </row>
    <row r="84" ht="409.5">
      <c r="A84" s="37" t="s">
        <v>248</v>
      </c>
      <c r="B84" s="45"/>
      <c r="C84" s="46"/>
      <c r="D84" s="46"/>
      <c r="E84" s="39" t="s">
        <v>1835</v>
      </c>
      <c r="F84" s="46"/>
      <c r="G84" s="46"/>
      <c r="H84" s="46"/>
      <c r="I84" s="46"/>
      <c r="J84" s="48"/>
    </row>
    <row r="85">
      <c r="A85" s="37" t="s">
        <v>240</v>
      </c>
      <c r="B85" s="37">
        <v>19</v>
      </c>
      <c r="C85" s="38" t="s">
        <v>3683</v>
      </c>
      <c r="D85" s="37" t="s">
        <v>245</v>
      </c>
      <c r="E85" s="39" t="s">
        <v>3684</v>
      </c>
      <c r="F85" s="40" t="s">
        <v>939</v>
      </c>
      <c r="G85" s="41">
        <v>17.93</v>
      </c>
      <c r="H85" s="42">
        <v>0</v>
      </c>
      <c r="I85" s="43">
        <f>ROUND(G85*H85,P4)</f>
        <v>0</v>
      </c>
      <c r="J85" s="37"/>
      <c r="O85" s="44">
        <f>I85*0.21</f>
        <v>0</v>
      </c>
      <c r="P85">
        <v>3</v>
      </c>
    </row>
    <row r="86" ht="30">
      <c r="A86" s="37" t="s">
        <v>244</v>
      </c>
      <c r="B86" s="45"/>
      <c r="C86" s="46"/>
      <c r="D86" s="46"/>
      <c r="E86" s="39" t="s">
        <v>4103</v>
      </c>
      <c r="F86" s="46"/>
      <c r="G86" s="46"/>
      <c r="H86" s="46"/>
      <c r="I86" s="46"/>
      <c r="J86" s="48"/>
    </row>
    <row r="87" ht="60">
      <c r="A87" s="37" t="s">
        <v>246</v>
      </c>
      <c r="B87" s="45"/>
      <c r="C87" s="46"/>
      <c r="D87" s="46"/>
      <c r="E87" s="49" t="s">
        <v>4104</v>
      </c>
      <c r="F87" s="46"/>
      <c r="G87" s="46"/>
      <c r="H87" s="46"/>
      <c r="I87" s="46"/>
      <c r="J87" s="48"/>
    </row>
    <row r="88" ht="375">
      <c r="A88" s="37" t="s">
        <v>248</v>
      </c>
      <c r="B88" s="45"/>
      <c r="C88" s="46"/>
      <c r="D88" s="46"/>
      <c r="E88" s="39" t="s">
        <v>2836</v>
      </c>
      <c r="F88" s="46"/>
      <c r="G88" s="46"/>
      <c r="H88" s="46"/>
      <c r="I88" s="46"/>
      <c r="J88" s="48"/>
    </row>
    <row r="89">
      <c r="A89" s="37" t="s">
        <v>240</v>
      </c>
      <c r="B89" s="37">
        <v>20</v>
      </c>
      <c r="C89" s="38" t="s">
        <v>2843</v>
      </c>
      <c r="D89" s="37" t="s">
        <v>245</v>
      </c>
      <c r="E89" s="39" t="s">
        <v>2844</v>
      </c>
      <c r="F89" s="40" t="s">
        <v>2845</v>
      </c>
      <c r="G89" s="41">
        <v>1348.1700000000001</v>
      </c>
      <c r="H89" s="42">
        <v>0</v>
      </c>
      <c r="I89" s="43">
        <f>ROUND(G89*H89,P4)</f>
        <v>0</v>
      </c>
      <c r="J89" s="37"/>
      <c r="O89" s="44">
        <f>I89*0.21</f>
        <v>0</v>
      </c>
      <c r="P89">
        <v>3</v>
      </c>
    </row>
    <row r="90" ht="45">
      <c r="A90" s="37" t="s">
        <v>244</v>
      </c>
      <c r="B90" s="45"/>
      <c r="C90" s="46"/>
      <c r="D90" s="46"/>
      <c r="E90" s="39" t="s">
        <v>4105</v>
      </c>
      <c r="F90" s="46"/>
      <c r="G90" s="46"/>
      <c r="H90" s="46"/>
      <c r="I90" s="46"/>
      <c r="J90" s="48"/>
    </row>
    <row r="91">
      <c r="A91" s="37" t="s">
        <v>246</v>
      </c>
      <c r="B91" s="45"/>
      <c r="C91" s="46"/>
      <c r="D91" s="46"/>
      <c r="E91" s="49" t="s">
        <v>4106</v>
      </c>
      <c r="F91" s="46"/>
      <c r="G91" s="46"/>
      <c r="H91" s="46"/>
      <c r="I91" s="46"/>
      <c r="J91" s="48"/>
    </row>
    <row r="92" ht="409.5">
      <c r="A92" s="37" t="s">
        <v>248</v>
      </c>
      <c r="B92" s="45"/>
      <c r="C92" s="46"/>
      <c r="D92" s="46"/>
      <c r="E92" s="39" t="s">
        <v>2847</v>
      </c>
      <c r="F92" s="46"/>
      <c r="G92" s="46"/>
      <c r="H92" s="46"/>
      <c r="I92" s="46"/>
      <c r="J92" s="48"/>
    </row>
    <row r="93">
      <c r="A93" s="31" t="s">
        <v>237</v>
      </c>
      <c r="B93" s="32"/>
      <c r="C93" s="33" t="s">
        <v>926</v>
      </c>
      <c r="D93" s="34"/>
      <c r="E93" s="31" t="s">
        <v>2120</v>
      </c>
      <c r="F93" s="34"/>
      <c r="G93" s="34"/>
      <c r="H93" s="34"/>
      <c r="I93" s="35">
        <f>SUMIFS(I94:I113,A94:A113,"P")</f>
        <v>0</v>
      </c>
      <c r="J93" s="36"/>
    </row>
    <row r="94">
      <c r="A94" s="37" t="s">
        <v>240</v>
      </c>
      <c r="B94" s="37">
        <v>21</v>
      </c>
      <c r="C94" s="38" t="s">
        <v>2449</v>
      </c>
      <c r="D94" s="37" t="s">
        <v>245</v>
      </c>
      <c r="E94" s="39" t="s">
        <v>2450</v>
      </c>
      <c r="F94" s="40" t="s">
        <v>339</v>
      </c>
      <c r="G94" s="41">
        <v>57.409999999999997</v>
      </c>
      <c r="H94" s="42">
        <v>0</v>
      </c>
      <c r="I94" s="43">
        <f>ROUND(G94*H94,P4)</f>
        <v>0</v>
      </c>
      <c r="J94" s="37"/>
      <c r="O94" s="44">
        <f>I94*0.21</f>
        <v>0</v>
      </c>
      <c r="P94">
        <v>3</v>
      </c>
    </row>
    <row r="95" ht="45">
      <c r="A95" s="37" t="s">
        <v>244</v>
      </c>
      <c r="B95" s="45"/>
      <c r="C95" s="46"/>
      <c r="D95" s="46"/>
      <c r="E95" s="39" t="s">
        <v>4107</v>
      </c>
      <c r="F95" s="46"/>
      <c r="G95" s="46"/>
      <c r="H95" s="46"/>
      <c r="I95" s="46"/>
      <c r="J95" s="48"/>
    </row>
    <row r="96">
      <c r="A96" s="37" t="s">
        <v>246</v>
      </c>
      <c r="B96" s="45"/>
      <c r="C96" s="46"/>
      <c r="D96" s="46"/>
      <c r="E96" s="49" t="s">
        <v>4108</v>
      </c>
      <c r="F96" s="46"/>
      <c r="G96" s="46"/>
      <c r="H96" s="46"/>
      <c r="I96" s="46"/>
      <c r="J96" s="48"/>
    </row>
    <row r="97" ht="409.5">
      <c r="A97" s="37" t="s">
        <v>248</v>
      </c>
      <c r="B97" s="45"/>
      <c r="C97" s="46"/>
      <c r="D97" s="46"/>
      <c r="E97" s="39" t="s">
        <v>2076</v>
      </c>
      <c r="F97" s="46"/>
      <c r="G97" s="46"/>
      <c r="H97" s="46"/>
      <c r="I97" s="46"/>
      <c r="J97" s="48"/>
    </row>
    <row r="98">
      <c r="A98" s="37" t="s">
        <v>240</v>
      </c>
      <c r="B98" s="37">
        <v>22</v>
      </c>
      <c r="C98" s="38" t="s">
        <v>2449</v>
      </c>
      <c r="D98" s="37" t="s">
        <v>238</v>
      </c>
      <c r="E98" s="39" t="s">
        <v>2450</v>
      </c>
      <c r="F98" s="40" t="s">
        <v>339</v>
      </c>
      <c r="G98" s="41">
        <v>22.206</v>
      </c>
      <c r="H98" s="42">
        <v>0</v>
      </c>
      <c r="I98" s="43">
        <f>ROUND(G98*H98,P4)</f>
        <v>0</v>
      </c>
      <c r="J98" s="37"/>
      <c r="O98" s="44">
        <f>I98*0.21</f>
        <v>0</v>
      </c>
      <c r="P98">
        <v>3</v>
      </c>
    </row>
    <row r="99" ht="45">
      <c r="A99" s="37" t="s">
        <v>244</v>
      </c>
      <c r="B99" s="45"/>
      <c r="C99" s="46"/>
      <c r="D99" s="46"/>
      <c r="E99" s="39" t="s">
        <v>4109</v>
      </c>
      <c r="F99" s="46"/>
      <c r="G99" s="46"/>
      <c r="H99" s="46"/>
      <c r="I99" s="46"/>
      <c r="J99" s="48"/>
    </row>
    <row r="100">
      <c r="A100" s="37" t="s">
        <v>246</v>
      </c>
      <c r="B100" s="45"/>
      <c r="C100" s="46"/>
      <c r="D100" s="46"/>
      <c r="E100" s="49" t="s">
        <v>4110</v>
      </c>
      <c r="F100" s="46"/>
      <c r="G100" s="46"/>
      <c r="H100" s="46"/>
      <c r="I100" s="46"/>
      <c r="J100" s="48"/>
    </row>
    <row r="101" ht="409.5">
      <c r="A101" s="37" t="s">
        <v>248</v>
      </c>
      <c r="B101" s="45"/>
      <c r="C101" s="46"/>
      <c r="D101" s="46"/>
      <c r="E101" s="39" t="s">
        <v>2076</v>
      </c>
      <c r="F101" s="46"/>
      <c r="G101" s="46"/>
      <c r="H101" s="46"/>
      <c r="I101" s="46"/>
      <c r="J101" s="48"/>
    </row>
    <row r="102">
      <c r="A102" s="37" t="s">
        <v>240</v>
      </c>
      <c r="B102" s="37">
        <v>23</v>
      </c>
      <c r="C102" s="38" t="s">
        <v>4111</v>
      </c>
      <c r="D102" s="37" t="s">
        <v>245</v>
      </c>
      <c r="E102" s="39" t="s">
        <v>4112</v>
      </c>
      <c r="F102" s="40" t="s">
        <v>339</v>
      </c>
      <c r="G102" s="41">
        <v>27.079999999999998</v>
      </c>
      <c r="H102" s="42">
        <v>0</v>
      </c>
      <c r="I102" s="43">
        <f>ROUND(G102*H102,P4)</f>
        <v>0</v>
      </c>
      <c r="J102" s="37"/>
      <c r="O102" s="44">
        <f>I102*0.21</f>
        <v>0</v>
      </c>
      <c r="P102">
        <v>3</v>
      </c>
    </row>
    <row r="103" ht="45">
      <c r="A103" s="37" t="s">
        <v>244</v>
      </c>
      <c r="B103" s="45"/>
      <c r="C103" s="46"/>
      <c r="D103" s="46"/>
      <c r="E103" s="39" t="s">
        <v>4113</v>
      </c>
      <c r="F103" s="46"/>
      <c r="G103" s="46"/>
      <c r="H103" s="46"/>
      <c r="I103" s="46"/>
      <c r="J103" s="48"/>
    </row>
    <row r="104" ht="60">
      <c r="A104" s="37" t="s">
        <v>246</v>
      </c>
      <c r="B104" s="45"/>
      <c r="C104" s="46"/>
      <c r="D104" s="46"/>
      <c r="E104" s="49" t="s">
        <v>4114</v>
      </c>
      <c r="F104" s="46"/>
      <c r="G104" s="46"/>
      <c r="H104" s="46"/>
      <c r="I104" s="46"/>
      <c r="J104" s="48"/>
    </row>
    <row r="105" ht="409.5">
      <c r="A105" s="37" t="s">
        <v>248</v>
      </c>
      <c r="B105" s="45"/>
      <c r="C105" s="46"/>
      <c r="D105" s="46"/>
      <c r="E105" s="39" t="s">
        <v>2076</v>
      </c>
      <c r="F105" s="46"/>
      <c r="G105" s="46"/>
      <c r="H105" s="46"/>
      <c r="I105" s="46"/>
      <c r="J105" s="48"/>
    </row>
    <row r="106">
      <c r="A106" s="37" t="s">
        <v>240</v>
      </c>
      <c r="B106" s="37">
        <v>24</v>
      </c>
      <c r="C106" s="38" t="s">
        <v>4115</v>
      </c>
      <c r="D106" s="37" t="s">
        <v>245</v>
      </c>
      <c r="E106" s="39" t="s">
        <v>4116</v>
      </c>
      <c r="F106" s="40" t="s">
        <v>339</v>
      </c>
      <c r="G106" s="41">
        <v>218.80600000000001</v>
      </c>
      <c r="H106" s="42">
        <v>0</v>
      </c>
      <c r="I106" s="43">
        <f>ROUND(G106*H106,P4)</f>
        <v>0</v>
      </c>
      <c r="J106" s="37"/>
      <c r="O106" s="44">
        <f>I106*0.21</f>
        <v>0</v>
      </c>
      <c r="P106">
        <v>3</v>
      </c>
    </row>
    <row r="107">
      <c r="A107" s="37" t="s">
        <v>244</v>
      </c>
      <c r="B107" s="45"/>
      <c r="C107" s="46"/>
      <c r="D107" s="46"/>
      <c r="E107" s="39" t="s">
        <v>4117</v>
      </c>
      <c r="F107" s="46"/>
      <c r="G107" s="46"/>
      <c r="H107" s="46"/>
      <c r="I107" s="46"/>
      <c r="J107" s="48"/>
    </row>
    <row r="108">
      <c r="A108" s="37" t="s">
        <v>246</v>
      </c>
      <c r="B108" s="45"/>
      <c r="C108" s="46"/>
      <c r="D108" s="46"/>
      <c r="E108" s="49" t="s">
        <v>4118</v>
      </c>
      <c r="F108" s="46"/>
      <c r="G108" s="46"/>
      <c r="H108" s="46"/>
      <c r="I108" s="46"/>
      <c r="J108" s="48"/>
    </row>
    <row r="109" ht="409.5">
      <c r="A109" s="37" t="s">
        <v>248</v>
      </c>
      <c r="B109" s="45"/>
      <c r="C109" s="46"/>
      <c r="D109" s="46"/>
      <c r="E109" s="39" t="s">
        <v>2076</v>
      </c>
      <c r="F109" s="46"/>
      <c r="G109" s="46"/>
      <c r="H109" s="46"/>
      <c r="I109" s="46"/>
      <c r="J109" s="48"/>
    </row>
    <row r="110">
      <c r="A110" s="37" t="s">
        <v>240</v>
      </c>
      <c r="B110" s="37">
        <v>25</v>
      </c>
      <c r="C110" s="38" t="s">
        <v>2124</v>
      </c>
      <c r="D110" s="37" t="s">
        <v>245</v>
      </c>
      <c r="E110" s="39" t="s">
        <v>2125</v>
      </c>
      <c r="F110" s="40" t="s">
        <v>339</v>
      </c>
      <c r="G110" s="41">
        <v>54.159999999999997</v>
      </c>
      <c r="H110" s="42">
        <v>0</v>
      </c>
      <c r="I110" s="43">
        <f>ROUND(G110*H110,P4)</f>
        <v>0</v>
      </c>
      <c r="J110" s="37"/>
      <c r="O110" s="44">
        <f>I110*0.21</f>
        <v>0</v>
      </c>
      <c r="P110">
        <v>3</v>
      </c>
    </row>
    <row r="111" ht="60">
      <c r="A111" s="37" t="s">
        <v>244</v>
      </c>
      <c r="B111" s="45"/>
      <c r="C111" s="46"/>
      <c r="D111" s="46"/>
      <c r="E111" s="39" t="s">
        <v>4119</v>
      </c>
      <c r="F111" s="46"/>
      <c r="G111" s="46"/>
      <c r="H111" s="46"/>
      <c r="I111" s="46"/>
      <c r="J111" s="48"/>
    </row>
    <row r="112" ht="60">
      <c r="A112" s="37" t="s">
        <v>246</v>
      </c>
      <c r="B112" s="45"/>
      <c r="C112" s="46"/>
      <c r="D112" s="46"/>
      <c r="E112" s="49" t="s">
        <v>4120</v>
      </c>
      <c r="F112" s="46"/>
      <c r="G112" s="46"/>
      <c r="H112" s="46"/>
      <c r="I112" s="46"/>
      <c r="J112" s="48"/>
    </row>
    <row r="113" ht="150">
      <c r="A113" s="37" t="s">
        <v>248</v>
      </c>
      <c r="B113" s="45"/>
      <c r="C113" s="46"/>
      <c r="D113" s="46"/>
      <c r="E113" s="39" t="s">
        <v>2127</v>
      </c>
      <c r="F113" s="46"/>
      <c r="G113" s="46"/>
      <c r="H113" s="46"/>
      <c r="I113" s="46"/>
      <c r="J113" s="48"/>
    </row>
    <row r="114">
      <c r="A114" s="31" t="s">
        <v>237</v>
      </c>
      <c r="B114" s="32"/>
      <c r="C114" s="33" t="s">
        <v>644</v>
      </c>
      <c r="D114" s="34"/>
      <c r="E114" s="31" t="s">
        <v>645</v>
      </c>
      <c r="F114" s="34"/>
      <c r="G114" s="34"/>
      <c r="H114" s="34"/>
      <c r="I114" s="35">
        <f>SUMIFS(I115:I130,A115:A130,"P")</f>
        <v>0</v>
      </c>
      <c r="J114" s="36"/>
    </row>
    <row r="115" ht="30">
      <c r="A115" s="37" t="s">
        <v>240</v>
      </c>
      <c r="B115" s="37">
        <v>26</v>
      </c>
      <c r="C115" s="38" t="s">
        <v>2902</v>
      </c>
      <c r="D115" s="37" t="s">
        <v>245</v>
      </c>
      <c r="E115" s="39" t="s">
        <v>2903</v>
      </c>
      <c r="F115" s="40" t="s">
        <v>415</v>
      </c>
      <c r="G115" s="41">
        <v>92.614000000000004</v>
      </c>
      <c r="H115" s="42">
        <v>0</v>
      </c>
      <c r="I115" s="43">
        <f>ROUND(G115*H115,P4)</f>
        <v>0</v>
      </c>
      <c r="J115" s="37"/>
      <c r="O115" s="44">
        <f>I115*0.21</f>
        <v>0</v>
      </c>
      <c r="P115">
        <v>3</v>
      </c>
    </row>
    <row r="116" ht="30">
      <c r="A116" s="37" t="s">
        <v>244</v>
      </c>
      <c r="B116" s="45"/>
      <c r="C116" s="46"/>
      <c r="D116" s="46"/>
      <c r="E116" s="39" t="s">
        <v>4121</v>
      </c>
      <c r="F116" s="46"/>
      <c r="G116" s="46"/>
      <c r="H116" s="46"/>
      <c r="I116" s="46"/>
      <c r="J116" s="48"/>
    </row>
    <row r="117">
      <c r="A117" s="37" t="s">
        <v>246</v>
      </c>
      <c r="B117" s="45"/>
      <c r="C117" s="46"/>
      <c r="D117" s="46"/>
      <c r="E117" s="49" t="s">
        <v>4122</v>
      </c>
      <c r="F117" s="46"/>
      <c r="G117" s="46"/>
      <c r="H117" s="46"/>
      <c r="I117" s="46"/>
      <c r="J117" s="48"/>
    </row>
    <row r="118" ht="285">
      <c r="A118" s="37" t="s">
        <v>248</v>
      </c>
      <c r="B118" s="45"/>
      <c r="C118" s="46"/>
      <c r="D118" s="46"/>
      <c r="E118" s="39" t="s">
        <v>2905</v>
      </c>
      <c r="F118" s="46"/>
      <c r="G118" s="46"/>
      <c r="H118" s="46"/>
      <c r="I118" s="46"/>
      <c r="J118" s="48"/>
    </row>
    <row r="119" ht="30">
      <c r="A119" s="37" t="s">
        <v>240</v>
      </c>
      <c r="B119" s="37">
        <v>27</v>
      </c>
      <c r="C119" s="38" t="s">
        <v>4123</v>
      </c>
      <c r="D119" s="37" t="s">
        <v>245</v>
      </c>
      <c r="E119" s="39" t="s">
        <v>4124</v>
      </c>
      <c r="F119" s="40" t="s">
        <v>415</v>
      </c>
      <c r="G119" s="41">
        <v>678.08399999999995</v>
      </c>
      <c r="H119" s="42">
        <v>0</v>
      </c>
      <c r="I119" s="43">
        <f>ROUND(G119*H119,P4)</f>
        <v>0</v>
      </c>
      <c r="J119" s="37"/>
      <c r="O119" s="44">
        <f>I119*0.21</f>
        <v>0</v>
      </c>
      <c r="P119">
        <v>3</v>
      </c>
    </row>
    <row r="120" ht="45">
      <c r="A120" s="37" t="s">
        <v>244</v>
      </c>
      <c r="B120" s="45"/>
      <c r="C120" s="46"/>
      <c r="D120" s="46"/>
      <c r="E120" s="39" t="s">
        <v>4125</v>
      </c>
      <c r="F120" s="46"/>
      <c r="G120" s="46"/>
      <c r="H120" s="46"/>
      <c r="I120" s="46"/>
      <c r="J120" s="48"/>
    </row>
    <row r="121" ht="75">
      <c r="A121" s="37" t="s">
        <v>246</v>
      </c>
      <c r="B121" s="45"/>
      <c r="C121" s="46"/>
      <c r="D121" s="46"/>
      <c r="E121" s="49" t="s">
        <v>4126</v>
      </c>
      <c r="F121" s="46"/>
      <c r="G121" s="46"/>
      <c r="H121" s="46"/>
      <c r="I121" s="46"/>
      <c r="J121" s="48"/>
    </row>
    <row r="122" ht="285">
      <c r="A122" s="37" t="s">
        <v>248</v>
      </c>
      <c r="B122" s="45"/>
      <c r="C122" s="46"/>
      <c r="D122" s="46"/>
      <c r="E122" s="39" t="s">
        <v>2905</v>
      </c>
      <c r="F122" s="46"/>
      <c r="G122" s="46"/>
      <c r="H122" s="46"/>
      <c r="I122" s="46"/>
      <c r="J122" s="48"/>
    </row>
    <row r="123">
      <c r="A123" s="37" t="s">
        <v>240</v>
      </c>
      <c r="B123" s="37">
        <v>28</v>
      </c>
      <c r="C123" s="38" t="s">
        <v>3053</v>
      </c>
      <c r="D123" s="37" t="s">
        <v>245</v>
      </c>
      <c r="E123" s="39" t="s">
        <v>3054</v>
      </c>
      <c r="F123" s="40" t="s">
        <v>415</v>
      </c>
      <c r="G123" s="41">
        <v>181.97800000000001</v>
      </c>
      <c r="H123" s="42">
        <v>0</v>
      </c>
      <c r="I123" s="43">
        <f>ROUND(G123*H123,P4)</f>
        <v>0</v>
      </c>
      <c r="J123" s="37"/>
      <c r="O123" s="44">
        <f>I123*0.21</f>
        <v>0</v>
      </c>
      <c r="P123">
        <v>3</v>
      </c>
    </row>
    <row r="124" ht="45">
      <c r="A124" s="37" t="s">
        <v>244</v>
      </c>
      <c r="B124" s="45"/>
      <c r="C124" s="46"/>
      <c r="D124" s="46"/>
      <c r="E124" s="39" t="s">
        <v>4127</v>
      </c>
      <c r="F124" s="46"/>
      <c r="G124" s="46"/>
      <c r="H124" s="46"/>
      <c r="I124" s="46"/>
      <c r="J124" s="48"/>
    </row>
    <row r="125" ht="30">
      <c r="A125" s="37" t="s">
        <v>246</v>
      </c>
      <c r="B125" s="45"/>
      <c r="C125" s="46"/>
      <c r="D125" s="46"/>
      <c r="E125" s="49" t="s">
        <v>4128</v>
      </c>
      <c r="F125" s="46"/>
      <c r="G125" s="46"/>
      <c r="H125" s="46"/>
      <c r="I125" s="46"/>
      <c r="J125" s="48"/>
    </row>
    <row r="126" ht="75">
      <c r="A126" s="37" t="s">
        <v>248</v>
      </c>
      <c r="B126" s="45"/>
      <c r="C126" s="46"/>
      <c r="D126" s="46"/>
      <c r="E126" s="39" t="s">
        <v>2913</v>
      </c>
      <c r="F126" s="46"/>
      <c r="G126" s="46"/>
      <c r="H126" s="46"/>
      <c r="I126" s="46"/>
      <c r="J126" s="48"/>
    </row>
    <row r="127">
      <c r="A127" s="37" t="s">
        <v>240</v>
      </c>
      <c r="B127" s="37">
        <v>29</v>
      </c>
      <c r="C127" s="38" t="s">
        <v>2910</v>
      </c>
      <c r="D127" s="37" t="s">
        <v>245</v>
      </c>
      <c r="E127" s="39" t="s">
        <v>2911</v>
      </c>
      <c r="F127" s="40" t="s">
        <v>415</v>
      </c>
      <c r="G127" s="41">
        <v>14.23</v>
      </c>
      <c r="H127" s="42">
        <v>0</v>
      </c>
      <c r="I127" s="43">
        <f>ROUND(G127*H127,P4)</f>
        <v>0</v>
      </c>
      <c r="J127" s="37"/>
      <c r="O127" s="44">
        <f>I127*0.21</f>
        <v>0</v>
      </c>
      <c r="P127">
        <v>3</v>
      </c>
    </row>
    <row r="128" ht="45">
      <c r="A128" s="37" t="s">
        <v>244</v>
      </c>
      <c r="B128" s="45"/>
      <c r="C128" s="46"/>
      <c r="D128" s="46"/>
      <c r="E128" s="39" t="s">
        <v>4129</v>
      </c>
      <c r="F128" s="46"/>
      <c r="G128" s="46"/>
      <c r="H128" s="46"/>
      <c r="I128" s="46"/>
      <c r="J128" s="48"/>
    </row>
    <row r="129" ht="60">
      <c r="A129" s="37" t="s">
        <v>246</v>
      </c>
      <c r="B129" s="45"/>
      <c r="C129" s="46"/>
      <c r="D129" s="46"/>
      <c r="E129" s="49" t="s">
        <v>4130</v>
      </c>
      <c r="F129" s="46"/>
      <c r="G129" s="46"/>
      <c r="H129" s="46"/>
      <c r="I129" s="46"/>
      <c r="J129" s="48"/>
    </row>
    <row r="130" ht="75">
      <c r="A130" s="37" t="s">
        <v>248</v>
      </c>
      <c r="B130" s="45"/>
      <c r="C130" s="46"/>
      <c r="D130" s="46"/>
      <c r="E130" s="39" t="s">
        <v>2913</v>
      </c>
      <c r="F130" s="46"/>
      <c r="G130" s="46"/>
      <c r="H130" s="46"/>
      <c r="I130" s="46"/>
      <c r="J130" s="48"/>
    </row>
    <row r="131">
      <c r="A131" s="31" t="s">
        <v>237</v>
      </c>
      <c r="B131" s="32"/>
      <c r="C131" s="33" t="s">
        <v>1210</v>
      </c>
      <c r="D131" s="34"/>
      <c r="E131" s="31" t="s">
        <v>2498</v>
      </c>
      <c r="F131" s="34"/>
      <c r="G131" s="34"/>
      <c r="H131" s="34"/>
      <c r="I131" s="35">
        <f>SUMIFS(I132:I147,A132:A147,"P")</f>
        <v>0</v>
      </c>
      <c r="J131" s="36"/>
    </row>
    <row r="132">
      <c r="A132" s="37" t="s">
        <v>240</v>
      </c>
      <c r="B132" s="37">
        <v>30</v>
      </c>
      <c r="C132" s="38" t="s">
        <v>4131</v>
      </c>
      <c r="D132" s="37" t="s">
        <v>245</v>
      </c>
      <c r="E132" s="39" t="s">
        <v>4132</v>
      </c>
      <c r="F132" s="40" t="s">
        <v>354</v>
      </c>
      <c r="G132" s="41">
        <v>6</v>
      </c>
      <c r="H132" s="42">
        <v>0</v>
      </c>
      <c r="I132" s="43">
        <f>ROUND(G132*H132,P4)</f>
        <v>0</v>
      </c>
      <c r="J132" s="37"/>
      <c r="O132" s="44">
        <f>I132*0.21</f>
        <v>0</v>
      </c>
      <c r="P132">
        <v>3</v>
      </c>
    </row>
    <row r="133" ht="45">
      <c r="A133" s="37" t="s">
        <v>244</v>
      </c>
      <c r="B133" s="45"/>
      <c r="C133" s="46"/>
      <c r="D133" s="46"/>
      <c r="E133" s="39" t="s">
        <v>4133</v>
      </c>
      <c r="F133" s="46"/>
      <c r="G133" s="46"/>
      <c r="H133" s="46"/>
      <c r="I133" s="46"/>
      <c r="J133" s="48"/>
    </row>
    <row r="134">
      <c r="A134" s="37" t="s">
        <v>246</v>
      </c>
      <c r="B134" s="45"/>
      <c r="C134" s="46"/>
      <c r="D134" s="46"/>
      <c r="E134" s="49" t="s">
        <v>4134</v>
      </c>
      <c r="F134" s="46"/>
      <c r="G134" s="46"/>
      <c r="H134" s="46"/>
      <c r="I134" s="46"/>
      <c r="J134" s="48"/>
    </row>
    <row r="135" ht="330">
      <c r="A135" s="37" t="s">
        <v>248</v>
      </c>
      <c r="B135" s="45"/>
      <c r="C135" s="46"/>
      <c r="D135" s="46"/>
      <c r="E135" s="39" t="s">
        <v>2515</v>
      </c>
      <c r="F135" s="46"/>
      <c r="G135" s="46"/>
      <c r="H135" s="46"/>
      <c r="I135" s="46"/>
      <c r="J135" s="48"/>
    </row>
    <row r="136">
      <c r="A136" s="37" t="s">
        <v>240</v>
      </c>
      <c r="B136" s="37">
        <v>31</v>
      </c>
      <c r="C136" s="38" t="s">
        <v>2512</v>
      </c>
      <c r="D136" s="37" t="s">
        <v>245</v>
      </c>
      <c r="E136" s="39" t="s">
        <v>2513</v>
      </c>
      <c r="F136" s="40" t="s">
        <v>354</v>
      </c>
      <c r="G136" s="41">
        <v>54.200000000000003</v>
      </c>
      <c r="H136" s="42">
        <v>0</v>
      </c>
      <c r="I136" s="43">
        <f>ROUND(G136*H136,P4)</f>
        <v>0</v>
      </c>
      <c r="J136" s="37"/>
      <c r="O136" s="44">
        <f>I136*0.21</f>
        <v>0</v>
      </c>
      <c r="P136">
        <v>3</v>
      </c>
    </row>
    <row r="137" ht="60">
      <c r="A137" s="37" t="s">
        <v>244</v>
      </c>
      <c r="B137" s="45"/>
      <c r="C137" s="46"/>
      <c r="D137" s="46"/>
      <c r="E137" s="39" t="s">
        <v>4135</v>
      </c>
      <c r="F137" s="46"/>
      <c r="G137" s="46"/>
      <c r="H137" s="46"/>
      <c r="I137" s="46"/>
      <c r="J137" s="48"/>
    </row>
    <row r="138">
      <c r="A138" s="37" t="s">
        <v>246</v>
      </c>
      <c r="B138" s="45"/>
      <c r="C138" s="46"/>
      <c r="D138" s="46"/>
      <c r="E138" s="49" t="s">
        <v>4136</v>
      </c>
      <c r="F138" s="46"/>
      <c r="G138" s="46"/>
      <c r="H138" s="46"/>
      <c r="I138" s="46"/>
      <c r="J138" s="48"/>
    </row>
    <row r="139" ht="330">
      <c r="A139" s="37" t="s">
        <v>248</v>
      </c>
      <c r="B139" s="45"/>
      <c r="C139" s="46"/>
      <c r="D139" s="46"/>
      <c r="E139" s="39" t="s">
        <v>2515</v>
      </c>
      <c r="F139" s="46"/>
      <c r="G139" s="46"/>
      <c r="H139" s="46"/>
      <c r="I139" s="46"/>
      <c r="J139" s="48"/>
    </row>
    <row r="140">
      <c r="A140" s="37" t="s">
        <v>240</v>
      </c>
      <c r="B140" s="37">
        <v>32</v>
      </c>
      <c r="C140" s="38" t="s">
        <v>2516</v>
      </c>
      <c r="D140" s="37" t="s">
        <v>245</v>
      </c>
      <c r="E140" s="39" t="s">
        <v>2517</v>
      </c>
      <c r="F140" s="40" t="s">
        <v>243</v>
      </c>
      <c r="G140" s="41">
        <v>4</v>
      </c>
      <c r="H140" s="42">
        <v>0</v>
      </c>
      <c r="I140" s="43">
        <f>ROUND(G140*H140,P4)</f>
        <v>0</v>
      </c>
      <c r="J140" s="37"/>
      <c r="O140" s="44">
        <f>I140*0.21</f>
        <v>0</v>
      </c>
      <c r="P140">
        <v>3</v>
      </c>
    </row>
    <row r="141">
      <c r="A141" s="37" t="s">
        <v>244</v>
      </c>
      <c r="B141" s="45"/>
      <c r="C141" s="46"/>
      <c r="D141" s="46"/>
      <c r="E141" s="39" t="s">
        <v>4137</v>
      </c>
      <c r="F141" s="46"/>
      <c r="G141" s="46"/>
      <c r="H141" s="46"/>
      <c r="I141" s="46"/>
      <c r="J141" s="48"/>
    </row>
    <row r="142">
      <c r="A142" s="37" t="s">
        <v>246</v>
      </c>
      <c r="B142" s="45"/>
      <c r="C142" s="46"/>
      <c r="D142" s="46"/>
      <c r="E142" s="49" t="s">
        <v>4138</v>
      </c>
      <c r="F142" s="46"/>
      <c r="G142" s="46"/>
      <c r="H142" s="46"/>
      <c r="I142" s="46"/>
      <c r="J142" s="48"/>
    </row>
    <row r="143" ht="135">
      <c r="A143" s="37" t="s">
        <v>248</v>
      </c>
      <c r="B143" s="45"/>
      <c r="C143" s="46"/>
      <c r="D143" s="46"/>
      <c r="E143" s="39" t="s">
        <v>2519</v>
      </c>
      <c r="F143" s="46"/>
      <c r="G143" s="46"/>
      <c r="H143" s="46"/>
      <c r="I143" s="46"/>
      <c r="J143" s="48"/>
    </row>
    <row r="144">
      <c r="A144" s="37" t="s">
        <v>240</v>
      </c>
      <c r="B144" s="37">
        <v>33</v>
      </c>
      <c r="C144" s="38" t="s">
        <v>4139</v>
      </c>
      <c r="D144" s="37" t="s">
        <v>245</v>
      </c>
      <c r="E144" s="39" t="s">
        <v>4140</v>
      </c>
      <c r="F144" s="40" t="s">
        <v>243</v>
      </c>
      <c r="G144" s="41">
        <v>4</v>
      </c>
      <c r="H144" s="42">
        <v>0</v>
      </c>
      <c r="I144" s="43">
        <f>ROUND(G144*H144,P4)</f>
        <v>0</v>
      </c>
      <c r="J144" s="37"/>
      <c r="O144" s="44">
        <f>I144*0.21</f>
        <v>0</v>
      </c>
      <c r="P144">
        <v>3</v>
      </c>
    </row>
    <row r="145">
      <c r="A145" s="37" t="s">
        <v>244</v>
      </c>
      <c r="B145" s="45"/>
      <c r="C145" s="46"/>
      <c r="D145" s="46"/>
      <c r="E145" s="39" t="s">
        <v>4141</v>
      </c>
      <c r="F145" s="46"/>
      <c r="G145" s="46"/>
      <c r="H145" s="46"/>
      <c r="I145" s="46"/>
      <c r="J145" s="48"/>
    </row>
    <row r="146">
      <c r="A146" s="37" t="s">
        <v>246</v>
      </c>
      <c r="B146" s="45"/>
      <c r="C146" s="46"/>
      <c r="D146" s="46"/>
      <c r="E146" s="49" t="s">
        <v>4142</v>
      </c>
      <c r="F146" s="46"/>
      <c r="G146" s="46"/>
      <c r="H146" s="46"/>
      <c r="I146" s="46"/>
      <c r="J146" s="48"/>
    </row>
    <row r="147" ht="75">
      <c r="A147" s="37" t="s">
        <v>248</v>
      </c>
      <c r="B147" s="45"/>
      <c r="C147" s="46"/>
      <c r="D147" s="46"/>
      <c r="E147" s="39" t="s">
        <v>4143</v>
      </c>
      <c r="F147" s="46"/>
      <c r="G147" s="46"/>
      <c r="H147" s="46"/>
      <c r="I147" s="46"/>
      <c r="J147" s="48"/>
    </row>
    <row r="148">
      <c r="A148" s="31" t="s">
        <v>237</v>
      </c>
      <c r="B148" s="32"/>
      <c r="C148" s="33" t="s">
        <v>1213</v>
      </c>
      <c r="D148" s="34"/>
      <c r="E148" s="31" t="s">
        <v>2355</v>
      </c>
      <c r="F148" s="34"/>
      <c r="G148" s="34"/>
      <c r="H148" s="34"/>
      <c r="I148" s="35">
        <f>SUMIFS(I149:I152,A149:A152,"P")</f>
        <v>0</v>
      </c>
      <c r="J148" s="36"/>
    </row>
    <row r="149" ht="30">
      <c r="A149" s="37" t="s">
        <v>240</v>
      </c>
      <c r="B149" s="37">
        <v>34</v>
      </c>
      <c r="C149" s="38" t="s">
        <v>2734</v>
      </c>
      <c r="D149" s="37" t="s">
        <v>245</v>
      </c>
      <c r="E149" s="39" t="s">
        <v>2735</v>
      </c>
      <c r="F149" s="40" t="s">
        <v>354</v>
      </c>
      <c r="G149" s="41">
        <v>114</v>
      </c>
      <c r="H149" s="42">
        <v>0</v>
      </c>
      <c r="I149" s="43">
        <f>ROUND(G149*H149,P4)</f>
        <v>0</v>
      </c>
      <c r="J149" s="37"/>
      <c r="O149" s="44">
        <f>I149*0.21</f>
        <v>0</v>
      </c>
      <c r="P149">
        <v>3</v>
      </c>
    </row>
    <row r="150">
      <c r="A150" s="37" t="s">
        <v>244</v>
      </c>
      <c r="B150" s="45"/>
      <c r="C150" s="46"/>
      <c r="D150" s="46"/>
      <c r="E150" s="39" t="s">
        <v>4144</v>
      </c>
      <c r="F150" s="46"/>
      <c r="G150" s="46"/>
      <c r="H150" s="46"/>
      <c r="I150" s="46"/>
      <c r="J150" s="48"/>
    </row>
    <row r="151" ht="45">
      <c r="A151" s="37" t="s">
        <v>246</v>
      </c>
      <c r="B151" s="45"/>
      <c r="C151" s="46"/>
      <c r="D151" s="46"/>
      <c r="E151" s="49" t="s">
        <v>4145</v>
      </c>
      <c r="F151" s="46"/>
      <c r="G151" s="46"/>
      <c r="H151" s="46"/>
      <c r="I151" s="46"/>
      <c r="J151" s="48"/>
    </row>
    <row r="152" ht="90">
      <c r="A152" s="37" t="s">
        <v>248</v>
      </c>
      <c r="B152" s="50"/>
      <c r="C152" s="51"/>
      <c r="D152" s="51"/>
      <c r="E152" s="39" t="s">
        <v>2149</v>
      </c>
      <c r="F152" s="51"/>
      <c r="G152" s="51"/>
      <c r="H152" s="51"/>
      <c r="I152" s="51"/>
      <c r="J152" s="52"/>
    </row>
  </sheetData>
  <sheetProtection sheet="1" objects="1" scenarios="1" spinCount="100000" saltValue="+BqBnmkEMMrk094X1oibI6j6euRpR7i/5uKkXGxoWF7nxmOVaqOpeqlCmPhJZZsZt6NdyTK3e23AP3IJpFOCPA==" hashValue="Iuo/TKUY/V+ahZKLlxTJCn0C7sECG5O2MRAU8Cc2xO5UBWA6BDexbaDyTwIxF4+F22DXlIcsGHgwTK4Ql05qp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4146</v>
      </c>
      <c r="I3" s="25">
        <f>SUMIFS(I9:I85,A9:A85,"SD")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4146</v>
      </c>
      <c r="D5" s="22"/>
      <c r="E5" s="23" t="s">
        <v>118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936</v>
      </c>
      <c r="D10" s="37" t="s">
        <v>937</v>
      </c>
      <c r="E10" s="39" t="s">
        <v>4147</v>
      </c>
      <c r="F10" s="40" t="s">
        <v>939</v>
      </c>
      <c r="G10" s="41">
        <v>2209.1999999999998</v>
      </c>
      <c r="H10" s="42">
        <v>0</v>
      </c>
      <c r="I10" s="43">
        <f>ROUND(G10*H10,P4)</f>
        <v>0</v>
      </c>
      <c r="J10" s="37"/>
      <c r="O10" s="44">
        <f>I10*0.21</f>
        <v>0</v>
      </c>
      <c r="P10">
        <v>3</v>
      </c>
    </row>
    <row r="11" ht="30">
      <c r="A11" s="37" t="s">
        <v>244</v>
      </c>
      <c r="B11" s="45"/>
      <c r="C11" s="46"/>
      <c r="D11" s="46"/>
      <c r="E11" s="39" t="s">
        <v>940</v>
      </c>
      <c r="F11" s="46"/>
      <c r="G11" s="46"/>
      <c r="H11" s="46"/>
      <c r="I11" s="46"/>
      <c r="J11" s="48"/>
    </row>
    <row r="12" ht="30">
      <c r="A12" s="37" t="s">
        <v>246</v>
      </c>
      <c r="B12" s="45"/>
      <c r="C12" s="46"/>
      <c r="D12" s="46"/>
      <c r="E12" s="49" t="s">
        <v>4148</v>
      </c>
      <c r="F12" s="46"/>
      <c r="G12" s="46"/>
      <c r="H12" s="46"/>
      <c r="I12" s="46"/>
      <c r="J12" s="48"/>
    </row>
    <row r="13" ht="165">
      <c r="A13" s="37" t="s">
        <v>248</v>
      </c>
      <c r="B13" s="45"/>
      <c r="C13" s="46"/>
      <c r="D13" s="46"/>
      <c r="E13" s="39" t="s">
        <v>4149</v>
      </c>
      <c r="F13" s="46"/>
      <c r="G13" s="46"/>
      <c r="H13" s="46"/>
      <c r="I13" s="46"/>
      <c r="J13" s="48"/>
    </row>
    <row r="14" ht="45">
      <c r="A14" s="37" t="s">
        <v>240</v>
      </c>
      <c r="B14" s="37">
        <v>2</v>
      </c>
      <c r="C14" s="38" t="s">
        <v>1377</v>
      </c>
      <c r="D14" s="37" t="s">
        <v>1378</v>
      </c>
      <c r="E14" s="39" t="s">
        <v>4150</v>
      </c>
      <c r="F14" s="40" t="s">
        <v>939</v>
      </c>
      <c r="G14" s="41">
        <v>2301.25</v>
      </c>
      <c r="H14" s="42">
        <v>0</v>
      </c>
      <c r="I14" s="43">
        <f>ROUND(G14*H14,P4)</f>
        <v>0</v>
      </c>
      <c r="J14" s="37"/>
      <c r="O14" s="44">
        <f>I14*0.21</f>
        <v>0</v>
      </c>
      <c r="P14">
        <v>3</v>
      </c>
    </row>
    <row r="15" ht="30">
      <c r="A15" s="37" t="s">
        <v>244</v>
      </c>
      <c r="B15" s="45"/>
      <c r="C15" s="46"/>
      <c r="D15" s="46"/>
      <c r="E15" s="39" t="s">
        <v>940</v>
      </c>
      <c r="F15" s="46"/>
      <c r="G15" s="46"/>
      <c r="H15" s="46"/>
      <c r="I15" s="46"/>
      <c r="J15" s="48"/>
    </row>
    <row r="16" ht="30">
      <c r="A16" s="37" t="s">
        <v>246</v>
      </c>
      <c r="B16" s="45"/>
      <c r="C16" s="46"/>
      <c r="D16" s="46"/>
      <c r="E16" s="49" t="s">
        <v>4151</v>
      </c>
      <c r="F16" s="46"/>
      <c r="G16" s="46"/>
      <c r="H16" s="46"/>
      <c r="I16" s="46"/>
      <c r="J16" s="48"/>
    </row>
    <row r="17" ht="165">
      <c r="A17" s="37" t="s">
        <v>248</v>
      </c>
      <c r="B17" s="45"/>
      <c r="C17" s="46"/>
      <c r="D17" s="46"/>
      <c r="E17" s="39" t="s">
        <v>4149</v>
      </c>
      <c r="F17" s="46"/>
      <c r="G17" s="46"/>
      <c r="H17" s="46"/>
      <c r="I17" s="46"/>
      <c r="J17" s="48"/>
    </row>
    <row r="18">
      <c r="A18" s="31" t="s">
        <v>237</v>
      </c>
      <c r="B18" s="32"/>
      <c r="C18" s="33" t="s">
        <v>238</v>
      </c>
      <c r="D18" s="34"/>
      <c r="E18" s="31" t="s">
        <v>336</v>
      </c>
      <c r="F18" s="34"/>
      <c r="G18" s="34"/>
      <c r="H18" s="34"/>
      <c r="I18" s="35">
        <f>SUMIFS(I19:I34,A19:A34,"P")</f>
        <v>0</v>
      </c>
      <c r="J18" s="36"/>
    </row>
    <row r="19">
      <c r="A19" s="37" t="s">
        <v>240</v>
      </c>
      <c r="B19" s="37">
        <v>3</v>
      </c>
      <c r="C19" s="38" t="s">
        <v>4152</v>
      </c>
      <c r="D19" s="37" t="s">
        <v>245</v>
      </c>
      <c r="E19" s="39" t="s">
        <v>4153</v>
      </c>
      <c r="F19" s="40" t="s">
        <v>415</v>
      </c>
      <c r="G19" s="41">
        <v>7.2000000000000002</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4154</v>
      </c>
      <c r="F21" s="46"/>
      <c r="G21" s="46"/>
      <c r="H21" s="46"/>
      <c r="I21" s="46"/>
      <c r="J21" s="48"/>
    </row>
    <row r="22" ht="150">
      <c r="A22" s="37" t="s">
        <v>248</v>
      </c>
      <c r="B22" s="45"/>
      <c r="C22" s="46"/>
      <c r="D22" s="46"/>
      <c r="E22" s="39" t="s">
        <v>4155</v>
      </c>
      <c r="F22" s="46"/>
      <c r="G22" s="46"/>
      <c r="H22" s="46"/>
      <c r="I22" s="46"/>
      <c r="J22" s="48"/>
    </row>
    <row r="23">
      <c r="A23" s="37" t="s">
        <v>240</v>
      </c>
      <c r="B23" s="37">
        <v>4</v>
      </c>
      <c r="C23" s="38" t="s">
        <v>4156</v>
      </c>
      <c r="D23" s="37" t="s">
        <v>245</v>
      </c>
      <c r="E23" s="39" t="s">
        <v>4157</v>
      </c>
      <c r="F23" s="40" t="s">
        <v>339</v>
      </c>
      <c r="G23" s="41">
        <v>1104.5999999999999</v>
      </c>
      <c r="H23" s="42">
        <v>0</v>
      </c>
      <c r="I23" s="43">
        <f>ROUND(G23*H23,P4)</f>
        <v>0</v>
      </c>
      <c r="J23" s="37"/>
      <c r="O23" s="44">
        <f>I23*0.21</f>
        <v>0</v>
      </c>
      <c r="P23">
        <v>3</v>
      </c>
    </row>
    <row r="24">
      <c r="A24" s="37" t="s">
        <v>244</v>
      </c>
      <c r="B24" s="45"/>
      <c r="C24" s="46"/>
      <c r="D24" s="46"/>
      <c r="E24" s="39" t="s">
        <v>4158</v>
      </c>
      <c r="F24" s="46"/>
      <c r="G24" s="46"/>
      <c r="H24" s="46"/>
      <c r="I24" s="46"/>
      <c r="J24" s="48"/>
    </row>
    <row r="25" ht="30">
      <c r="A25" s="37" t="s">
        <v>246</v>
      </c>
      <c r="B25" s="45"/>
      <c r="C25" s="46"/>
      <c r="D25" s="46"/>
      <c r="E25" s="49" t="s">
        <v>4159</v>
      </c>
      <c r="F25" s="46"/>
      <c r="G25" s="46"/>
      <c r="H25" s="46"/>
      <c r="I25" s="46"/>
      <c r="J25" s="48"/>
    </row>
    <row r="26" ht="409.5">
      <c r="A26" s="37" t="s">
        <v>248</v>
      </c>
      <c r="B26" s="45"/>
      <c r="C26" s="46"/>
      <c r="D26" s="46"/>
      <c r="E26" s="39" t="s">
        <v>666</v>
      </c>
      <c r="F26" s="46"/>
      <c r="G26" s="46"/>
      <c r="H26" s="46"/>
      <c r="I26" s="46"/>
      <c r="J26" s="48"/>
    </row>
    <row r="27">
      <c r="A27" s="37" t="s">
        <v>240</v>
      </c>
      <c r="B27" s="37">
        <v>5</v>
      </c>
      <c r="C27" s="38" t="s">
        <v>667</v>
      </c>
      <c r="D27" s="37" t="s">
        <v>245</v>
      </c>
      <c r="E27" s="39" t="s">
        <v>668</v>
      </c>
      <c r="F27" s="40" t="s">
        <v>339</v>
      </c>
      <c r="G27" s="41">
        <v>1104.5999999999999</v>
      </c>
      <c r="H27" s="42">
        <v>0</v>
      </c>
      <c r="I27" s="43">
        <f>ROUND(G27*H27,P4)</f>
        <v>0</v>
      </c>
      <c r="J27" s="37"/>
      <c r="O27" s="44">
        <f>I27*0.21</f>
        <v>0</v>
      </c>
      <c r="P27">
        <v>3</v>
      </c>
    </row>
    <row r="28">
      <c r="A28" s="37" t="s">
        <v>244</v>
      </c>
      <c r="B28" s="45"/>
      <c r="C28" s="46"/>
      <c r="D28" s="46"/>
      <c r="E28" s="39" t="s">
        <v>4160</v>
      </c>
      <c r="F28" s="46"/>
      <c r="G28" s="46"/>
      <c r="H28" s="46"/>
      <c r="I28" s="46"/>
      <c r="J28" s="48"/>
    </row>
    <row r="29" ht="30">
      <c r="A29" s="37" t="s">
        <v>246</v>
      </c>
      <c r="B29" s="45"/>
      <c r="C29" s="46"/>
      <c r="D29" s="46"/>
      <c r="E29" s="49" t="s">
        <v>4161</v>
      </c>
      <c r="F29" s="46"/>
      <c r="G29" s="46"/>
      <c r="H29" s="46"/>
      <c r="I29" s="46"/>
      <c r="J29" s="48"/>
    </row>
    <row r="30" ht="270">
      <c r="A30" s="37" t="s">
        <v>248</v>
      </c>
      <c r="B30" s="45"/>
      <c r="C30" s="46"/>
      <c r="D30" s="46"/>
      <c r="E30" s="39" t="s">
        <v>671</v>
      </c>
      <c r="F30" s="46"/>
      <c r="G30" s="46"/>
      <c r="H30" s="46"/>
      <c r="I30" s="46"/>
      <c r="J30" s="48"/>
    </row>
    <row r="31">
      <c r="A31" s="37" t="s">
        <v>240</v>
      </c>
      <c r="B31" s="37">
        <v>6</v>
      </c>
      <c r="C31" s="38" t="s">
        <v>3402</v>
      </c>
      <c r="D31" s="37" t="s">
        <v>245</v>
      </c>
      <c r="E31" s="39" t="s">
        <v>3403</v>
      </c>
      <c r="F31" s="40" t="s">
        <v>339</v>
      </c>
      <c r="G31" s="41">
        <v>1060.9000000000001</v>
      </c>
      <c r="H31" s="42">
        <v>0</v>
      </c>
      <c r="I31" s="43">
        <f>ROUND(G31*H31,P4)</f>
        <v>0</v>
      </c>
      <c r="J31" s="37"/>
      <c r="O31" s="44">
        <f>I31*0.21</f>
        <v>0</v>
      </c>
      <c r="P31">
        <v>3</v>
      </c>
    </row>
    <row r="32">
      <c r="A32" s="37" t="s">
        <v>244</v>
      </c>
      <c r="B32" s="45"/>
      <c r="C32" s="46"/>
      <c r="D32" s="46"/>
      <c r="E32" s="39" t="s">
        <v>4162</v>
      </c>
      <c r="F32" s="46"/>
      <c r="G32" s="46"/>
      <c r="H32" s="46"/>
      <c r="I32" s="46"/>
      <c r="J32" s="48"/>
    </row>
    <row r="33" ht="60">
      <c r="A33" s="37" t="s">
        <v>246</v>
      </c>
      <c r="B33" s="45"/>
      <c r="C33" s="46"/>
      <c r="D33" s="46"/>
      <c r="E33" s="49" t="s">
        <v>4163</v>
      </c>
      <c r="F33" s="46"/>
      <c r="G33" s="46"/>
      <c r="H33" s="46"/>
      <c r="I33" s="46"/>
      <c r="J33" s="48"/>
    </row>
    <row r="34" ht="330">
      <c r="A34" s="37" t="s">
        <v>248</v>
      </c>
      <c r="B34" s="45"/>
      <c r="C34" s="46"/>
      <c r="D34" s="46"/>
      <c r="E34" s="39" t="s">
        <v>3405</v>
      </c>
      <c r="F34" s="46"/>
      <c r="G34" s="46"/>
      <c r="H34" s="46"/>
      <c r="I34" s="46"/>
      <c r="J34" s="48"/>
    </row>
    <row r="35">
      <c r="A35" s="31" t="s">
        <v>237</v>
      </c>
      <c r="B35" s="32"/>
      <c r="C35" s="33" t="s">
        <v>320</v>
      </c>
      <c r="D35" s="34"/>
      <c r="E35" s="31" t="s">
        <v>2433</v>
      </c>
      <c r="F35" s="34"/>
      <c r="G35" s="34"/>
      <c r="H35" s="34"/>
      <c r="I35" s="35">
        <f>SUMIFS(I36:I52,A36:A52,"P")</f>
        <v>0</v>
      </c>
      <c r="J35" s="36"/>
    </row>
    <row r="36">
      <c r="A36" s="37" t="s">
        <v>240</v>
      </c>
      <c r="B36" s="37">
        <v>7</v>
      </c>
      <c r="C36" s="38" t="s">
        <v>4164</v>
      </c>
      <c r="D36" s="37" t="s">
        <v>245</v>
      </c>
      <c r="E36" s="39" t="s">
        <v>4165</v>
      </c>
      <c r="F36" s="40" t="s">
        <v>415</v>
      </c>
      <c r="G36" s="41">
        <v>939.52099999999996</v>
      </c>
      <c r="H36" s="42">
        <v>0</v>
      </c>
      <c r="I36" s="43">
        <f>ROUND(G36*H36,P4)</f>
        <v>0</v>
      </c>
      <c r="J36" s="37"/>
      <c r="O36" s="44">
        <f>I36*0.21</f>
        <v>0</v>
      </c>
      <c r="P36">
        <v>3</v>
      </c>
    </row>
    <row r="37">
      <c r="A37" s="37" t="s">
        <v>244</v>
      </c>
      <c r="B37" s="45"/>
      <c r="C37" s="46"/>
      <c r="D37" s="46"/>
      <c r="E37" s="39" t="s">
        <v>4166</v>
      </c>
      <c r="F37" s="46"/>
      <c r="G37" s="46"/>
      <c r="H37" s="46"/>
      <c r="I37" s="46"/>
      <c r="J37" s="48"/>
    </row>
    <row r="38" ht="105">
      <c r="A38" s="37" t="s">
        <v>248</v>
      </c>
      <c r="B38" s="45"/>
      <c r="C38" s="46"/>
      <c r="D38" s="46"/>
      <c r="E38" s="39" t="s">
        <v>4167</v>
      </c>
      <c r="F38" s="46"/>
      <c r="G38" s="46"/>
      <c r="H38" s="46"/>
      <c r="I38" s="46"/>
      <c r="J38" s="48"/>
    </row>
    <row r="39">
      <c r="A39" s="37" t="s">
        <v>240</v>
      </c>
      <c r="B39" s="37">
        <v>8</v>
      </c>
      <c r="C39" s="38" t="s">
        <v>4168</v>
      </c>
      <c r="D39" s="37" t="s">
        <v>245</v>
      </c>
      <c r="E39" s="39" t="s">
        <v>4169</v>
      </c>
      <c r="F39" s="40" t="s">
        <v>1326</v>
      </c>
      <c r="G39" s="41">
        <v>80</v>
      </c>
      <c r="H39" s="42">
        <v>0</v>
      </c>
      <c r="I39" s="43">
        <f>ROUND(G39*H39,P4)</f>
        <v>0</v>
      </c>
      <c r="J39" s="37"/>
      <c r="O39" s="44">
        <f>I39*0.21</f>
        <v>0</v>
      </c>
      <c r="P39">
        <v>3</v>
      </c>
    </row>
    <row r="40" ht="45">
      <c r="A40" s="37" t="s">
        <v>244</v>
      </c>
      <c r="B40" s="45"/>
      <c r="C40" s="46"/>
      <c r="D40" s="46"/>
      <c r="E40" s="39" t="s">
        <v>4170</v>
      </c>
      <c r="F40" s="46"/>
      <c r="G40" s="46"/>
      <c r="H40" s="46"/>
      <c r="I40" s="46"/>
      <c r="J40" s="48"/>
    </row>
    <row r="41" ht="30">
      <c r="A41" s="37" t="s">
        <v>246</v>
      </c>
      <c r="B41" s="45"/>
      <c r="C41" s="46"/>
      <c r="D41" s="46"/>
      <c r="E41" s="49" t="s">
        <v>4171</v>
      </c>
      <c r="F41" s="46"/>
      <c r="G41" s="46"/>
      <c r="H41" s="46"/>
      <c r="I41" s="46"/>
      <c r="J41" s="48"/>
    </row>
    <row r="42" ht="120">
      <c r="A42" s="37" t="s">
        <v>248</v>
      </c>
      <c r="B42" s="45"/>
      <c r="C42" s="46"/>
      <c r="D42" s="46"/>
      <c r="E42" s="39" t="s">
        <v>4172</v>
      </c>
      <c r="F42" s="46"/>
      <c r="G42" s="46"/>
      <c r="H42" s="46"/>
      <c r="I42" s="46"/>
      <c r="J42" s="48"/>
    </row>
    <row r="43">
      <c r="A43" s="37" t="s">
        <v>240</v>
      </c>
      <c r="B43" s="37">
        <v>9</v>
      </c>
      <c r="C43" s="38" t="s">
        <v>3138</v>
      </c>
      <c r="D43" s="37" t="s">
        <v>245</v>
      </c>
      <c r="E43" s="39" t="s">
        <v>3139</v>
      </c>
      <c r="F43" s="40" t="s">
        <v>339</v>
      </c>
      <c r="G43" s="41">
        <v>464.33699999999999</v>
      </c>
      <c r="H43" s="42">
        <v>0</v>
      </c>
      <c r="I43" s="43">
        <f>ROUND(G43*H43,P4)</f>
        <v>0</v>
      </c>
      <c r="J43" s="37"/>
      <c r="O43" s="44">
        <f>I43*0.21</f>
        <v>0</v>
      </c>
      <c r="P43">
        <v>3</v>
      </c>
    </row>
    <row r="44">
      <c r="A44" s="37" t="s">
        <v>244</v>
      </c>
      <c r="B44" s="45"/>
      <c r="C44" s="46"/>
      <c r="D44" s="46"/>
      <c r="E44" s="39" t="s">
        <v>4173</v>
      </c>
      <c r="F44" s="46"/>
      <c r="G44" s="46"/>
      <c r="H44" s="46"/>
      <c r="I44" s="46"/>
      <c r="J44" s="48"/>
    </row>
    <row r="45" ht="409.5">
      <c r="A45" s="37" t="s">
        <v>248</v>
      </c>
      <c r="B45" s="45"/>
      <c r="C45" s="46"/>
      <c r="D45" s="46"/>
      <c r="E45" s="39" t="s">
        <v>1835</v>
      </c>
      <c r="F45" s="46"/>
      <c r="G45" s="46"/>
      <c r="H45" s="46"/>
      <c r="I45" s="46"/>
      <c r="J45" s="48"/>
    </row>
    <row r="46">
      <c r="A46" s="37" t="s">
        <v>240</v>
      </c>
      <c r="B46" s="37">
        <v>10</v>
      </c>
      <c r="C46" s="38" t="s">
        <v>2077</v>
      </c>
      <c r="D46" s="37" t="s">
        <v>245</v>
      </c>
      <c r="E46" s="39" t="s">
        <v>2078</v>
      </c>
      <c r="F46" s="40" t="s">
        <v>939</v>
      </c>
      <c r="G46" s="41">
        <v>14.023</v>
      </c>
      <c r="H46" s="42">
        <v>0</v>
      </c>
      <c r="I46" s="43">
        <f>ROUND(G46*H46,P4)</f>
        <v>0</v>
      </c>
      <c r="J46" s="37"/>
      <c r="O46" s="44">
        <f>I46*0.21</f>
        <v>0</v>
      </c>
      <c r="P46">
        <v>3</v>
      </c>
    </row>
    <row r="47">
      <c r="A47" s="37" t="s">
        <v>244</v>
      </c>
      <c r="B47" s="45"/>
      <c r="C47" s="46"/>
      <c r="D47" s="46"/>
      <c r="E47" s="47" t="s">
        <v>245</v>
      </c>
      <c r="F47" s="46"/>
      <c r="G47" s="46"/>
      <c r="H47" s="46"/>
      <c r="I47" s="46"/>
      <c r="J47" s="48"/>
    </row>
    <row r="48" ht="375">
      <c r="A48" s="37" t="s">
        <v>248</v>
      </c>
      <c r="B48" s="45"/>
      <c r="C48" s="46"/>
      <c r="D48" s="46"/>
      <c r="E48" s="39" t="s">
        <v>2080</v>
      </c>
      <c r="F48" s="46"/>
      <c r="G48" s="46"/>
      <c r="H48" s="46"/>
      <c r="I48" s="46"/>
      <c r="J48" s="48"/>
    </row>
    <row r="49">
      <c r="A49" s="37" t="s">
        <v>240</v>
      </c>
      <c r="B49" s="37">
        <v>11</v>
      </c>
      <c r="C49" s="38" t="s">
        <v>4174</v>
      </c>
      <c r="D49" s="37" t="s">
        <v>245</v>
      </c>
      <c r="E49" s="39" t="s">
        <v>4175</v>
      </c>
      <c r="F49" s="40" t="s">
        <v>1326</v>
      </c>
      <c r="G49" s="41">
        <v>80</v>
      </c>
      <c r="H49" s="42">
        <v>0</v>
      </c>
      <c r="I49" s="43">
        <f>ROUND(G49*H49,P4)</f>
        <v>0</v>
      </c>
      <c r="J49" s="37"/>
      <c r="O49" s="44">
        <f>I49*0.21</f>
        <v>0</v>
      </c>
      <c r="P49">
        <v>3</v>
      </c>
    </row>
    <row r="50">
      <c r="A50" s="37" t="s">
        <v>244</v>
      </c>
      <c r="B50" s="45"/>
      <c r="C50" s="46"/>
      <c r="D50" s="46"/>
      <c r="E50" s="39" t="s">
        <v>4176</v>
      </c>
      <c r="F50" s="46"/>
      <c r="G50" s="46"/>
      <c r="H50" s="46"/>
      <c r="I50" s="46"/>
      <c r="J50" s="48"/>
    </row>
    <row r="51" ht="30">
      <c r="A51" s="37" t="s">
        <v>246</v>
      </c>
      <c r="B51" s="45"/>
      <c r="C51" s="46"/>
      <c r="D51" s="46"/>
      <c r="E51" s="49" t="s">
        <v>4177</v>
      </c>
      <c r="F51" s="46"/>
      <c r="G51" s="46"/>
      <c r="H51" s="46"/>
      <c r="I51" s="46"/>
      <c r="J51" s="48"/>
    </row>
    <row r="52">
      <c r="A52" s="37" t="s">
        <v>248</v>
      </c>
      <c r="B52" s="45"/>
      <c r="C52" s="46"/>
      <c r="D52" s="46"/>
      <c r="E52" s="47" t="s">
        <v>245</v>
      </c>
      <c r="F52" s="46"/>
      <c r="G52" s="46"/>
      <c r="H52" s="46"/>
      <c r="I52" s="46"/>
      <c r="J52" s="48"/>
    </row>
    <row r="53">
      <c r="A53" s="31" t="s">
        <v>237</v>
      </c>
      <c r="B53" s="32"/>
      <c r="C53" s="33" t="s">
        <v>402</v>
      </c>
      <c r="D53" s="34"/>
      <c r="E53" s="31" t="s">
        <v>2645</v>
      </c>
      <c r="F53" s="34"/>
      <c r="G53" s="34"/>
      <c r="H53" s="34"/>
      <c r="I53" s="35">
        <f>SUMIFS(I54:I57,A54:A57,"P")</f>
        <v>0</v>
      </c>
      <c r="J53" s="36"/>
    </row>
    <row r="54">
      <c r="A54" s="37" t="s">
        <v>240</v>
      </c>
      <c r="B54" s="37">
        <v>12</v>
      </c>
      <c r="C54" s="38" t="s">
        <v>4178</v>
      </c>
      <c r="D54" s="37" t="s">
        <v>245</v>
      </c>
      <c r="E54" s="39" t="s">
        <v>4179</v>
      </c>
      <c r="F54" s="40" t="s">
        <v>339</v>
      </c>
      <c r="G54" s="41">
        <v>454.30799999999999</v>
      </c>
      <c r="H54" s="42">
        <v>0</v>
      </c>
      <c r="I54" s="43">
        <f>ROUND(G54*H54,P4)</f>
        <v>0</v>
      </c>
      <c r="J54" s="37"/>
      <c r="O54" s="44">
        <f>I54*0.21</f>
        <v>0</v>
      </c>
      <c r="P54">
        <v>3</v>
      </c>
    </row>
    <row r="55">
      <c r="A55" s="37" t="s">
        <v>244</v>
      </c>
      <c r="B55" s="45"/>
      <c r="C55" s="46"/>
      <c r="D55" s="46"/>
      <c r="E55" s="39" t="s">
        <v>4180</v>
      </c>
      <c r="F55" s="46"/>
      <c r="G55" s="46"/>
      <c r="H55" s="46"/>
      <c r="I55" s="46"/>
      <c r="J55" s="48"/>
    </row>
    <row r="56" ht="45">
      <c r="A56" s="37" t="s">
        <v>246</v>
      </c>
      <c r="B56" s="45"/>
      <c r="C56" s="46"/>
      <c r="D56" s="46"/>
      <c r="E56" s="49" t="s">
        <v>4181</v>
      </c>
      <c r="F56" s="46"/>
      <c r="G56" s="46"/>
      <c r="H56" s="46"/>
      <c r="I56" s="46"/>
      <c r="J56" s="48"/>
    </row>
    <row r="57" ht="330">
      <c r="A57" s="37" t="s">
        <v>248</v>
      </c>
      <c r="B57" s="45"/>
      <c r="C57" s="46"/>
      <c r="D57" s="46"/>
      <c r="E57" s="39" t="s">
        <v>4182</v>
      </c>
      <c r="F57" s="46"/>
      <c r="G57" s="46"/>
      <c r="H57" s="46"/>
      <c r="I57" s="46"/>
      <c r="J57" s="48"/>
    </row>
    <row r="58">
      <c r="A58" s="31" t="s">
        <v>237</v>
      </c>
      <c r="B58" s="32"/>
      <c r="C58" s="33" t="s">
        <v>926</v>
      </c>
      <c r="D58" s="34"/>
      <c r="E58" s="31" t="s">
        <v>2120</v>
      </c>
      <c r="F58" s="34"/>
      <c r="G58" s="34"/>
      <c r="H58" s="34"/>
      <c r="I58" s="35">
        <f>SUMIFS(I59:I69,A59:A69,"P")</f>
        <v>0</v>
      </c>
      <c r="J58" s="36"/>
    </row>
    <row r="59">
      <c r="A59" s="37" t="s">
        <v>240</v>
      </c>
      <c r="B59" s="37">
        <v>13</v>
      </c>
      <c r="C59" s="38" t="s">
        <v>2121</v>
      </c>
      <c r="D59" s="37" t="s">
        <v>245</v>
      </c>
      <c r="E59" s="39" t="s">
        <v>2122</v>
      </c>
      <c r="F59" s="40" t="s">
        <v>339</v>
      </c>
      <c r="G59" s="41">
        <v>6.7249999999999996</v>
      </c>
      <c r="H59" s="42">
        <v>0</v>
      </c>
      <c r="I59" s="43">
        <f>ROUND(G59*H59,P4)</f>
        <v>0</v>
      </c>
      <c r="J59" s="37"/>
      <c r="O59" s="44">
        <f>I59*0.21</f>
        <v>0</v>
      </c>
      <c r="P59">
        <v>3</v>
      </c>
    </row>
    <row r="60">
      <c r="A60" s="37" t="s">
        <v>244</v>
      </c>
      <c r="B60" s="45"/>
      <c r="C60" s="46"/>
      <c r="D60" s="46"/>
      <c r="E60" s="39" t="s">
        <v>4183</v>
      </c>
      <c r="F60" s="46"/>
      <c r="G60" s="46"/>
      <c r="H60" s="46"/>
      <c r="I60" s="46"/>
      <c r="J60" s="48"/>
    </row>
    <row r="61" ht="30">
      <c r="A61" s="37" t="s">
        <v>246</v>
      </c>
      <c r="B61" s="45"/>
      <c r="C61" s="46"/>
      <c r="D61" s="46"/>
      <c r="E61" s="49" t="s">
        <v>4184</v>
      </c>
      <c r="F61" s="46"/>
      <c r="G61" s="46"/>
      <c r="H61" s="46"/>
      <c r="I61" s="46"/>
      <c r="J61" s="48"/>
    </row>
    <row r="62" ht="409.5">
      <c r="A62" s="37" t="s">
        <v>248</v>
      </c>
      <c r="B62" s="45"/>
      <c r="C62" s="46"/>
      <c r="D62" s="46"/>
      <c r="E62" s="39" t="s">
        <v>2076</v>
      </c>
      <c r="F62" s="46"/>
      <c r="G62" s="46"/>
      <c r="H62" s="46"/>
      <c r="I62" s="46"/>
      <c r="J62" s="48"/>
    </row>
    <row r="63">
      <c r="A63" s="37" t="s">
        <v>240</v>
      </c>
      <c r="B63" s="37">
        <v>14</v>
      </c>
      <c r="C63" s="38" t="s">
        <v>4111</v>
      </c>
      <c r="D63" s="37" t="s">
        <v>245</v>
      </c>
      <c r="E63" s="39" t="s">
        <v>4112</v>
      </c>
      <c r="F63" s="40" t="s">
        <v>339</v>
      </c>
      <c r="G63" s="41">
        <v>6.1749999999999998</v>
      </c>
      <c r="H63" s="42">
        <v>0</v>
      </c>
      <c r="I63" s="43">
        <f>ROUND(G63*H63,P4)</f>
        <v>0</v>
      </c>
      <c r="J63" s="37"/>
      <c r="O63" s="44">
        <f>I63*0.21</f>
        <v>0</v>
      </c>
      <c r="P63">
        <v>3</v>
      </c>
    </row>
    <row r="64">
      <c r="A64" s="37" t="s">
        <v>244</v>
      </c>
      <c r="B64" s="45"/>
      <c r="C64" s="46"/>
      <c r="D64" s="46"/>
      <c r="E64" s="47" t="s">
        <v>245</v>
      </c>
      <c r="F64" s="46"/>
      <c r="G64" s="46"/>
      <c r="H64" s="46"/>
      <c r="I64" s="46"/>
      <c r="J64" s="48"/>
    </row>
    <row r="65" ht="409.5">
      <c r="A65" s="37" t="s">
        <v>248</v>
      </c>
      <c r="B65" s="45"/>
      <c r="C65" s="46"/>
      <c r="D65" s="46"/>
      <c r="E65" s="39" t="s">
        <v>2076</v>
      </c>
      <c r="F65" s="46"/>
      <c r="G65" s="46"/>
      <c r="H65" s="46"/>
      <c r="I65" s="46"/>
      <c r="J65" s="48"/>
    </row>
    <row r="66">
      <c r="A66" s="37" t="s">
        <v>240</v>
      </c>
      <c r="B66" s="37">
        <v>15</v>
      </c>
      <c r="C66" s="38" t="s">
        <v>2124</v>
      </c>
      <c r="D66" s="37" t="s">
        <v>245</v>
      </c>
      <c r="E66" s="39" t="s">
        <v>4185</v>
      </c>
      <c r="F66" s="40" t="s">
        <v>339</v>
      </c>
      <c r="G66" s="41">
        <v>9.2629999999999999</v>
      </c>
      <c r="H66" s="42">
        <v>0</v>
      </c>
      <c r="I66" s="43">
        <f>ROUND(G66*H66,P4)</f>
        <v>0</v>
      </c>
      <c r="J66" s="37"/>
      <c r="O66" s="44">
        <f>I66*0.21</f>
        <v>0</v>
      </c>
      <c r="P66">
        <v>3</v>
      </c>
    </row>
    <row r="67">
      <c r="A67" s="37" t="s">
        <v>244</v>
      </c>
      <c r="B67" s="45"/>
      <c r="C67" s="46"/>
      <c r="D67" s="46"/>
      <c r="E67" s="39" t="s">
        <v>4186</v>
      </c>
      <c r="F67" s="46"/>
      <c r="G67" s="46"/>
      <c r="H67" s="46"/>
      <c r="I67" s="46"/>
      <c r="J67" s="48"/>
    </row>
    <row r="68" ht="30">
      <c r="A68" s="37" t="s">
        <v>246</v>
      </c>
      <c r="B68" s="45"/>
      <c r="C68" s="46"/>
      <c r="D68" s="46"/>
      <c r="E68" s="49" t="s">
        <v>4187</v>
      </c>
      <c r="F68" s="46"/>
      <c r="G68" s="46"/>
      <c r="H68" s="46"/>
      <c r="I68" s="46"/>
      <c r="J68" s="48"/>
    </row>
    <row r="69" ht="150">
      <c r="A69" s="37" t="s">
        <v>248</v>
      </c>
      <c r="B69" s="45"/>
      <c r="C69" s="46"/>
      <c r="D69" s="46"/>
      <c r="E69" s="39" t="s">
        <v>2127</v>
      </c>
      <c r="F69" s="46"/>
      <c r="G69" s="46"/>
      <c r="H69" s="46"/>
      <c r="I69" s="46"/>
      <c r="J69" s="48"/>
    </row>
    <row r="70">
      <c r="A70" s="31" t="s">
        <v>237</v>
      </c>
      <c r="B70" s="32"/>
      <c r="C70" s="33" t="s">
        <v>1213</v>
      </c>
      <c r="D70" s="34"/>
      <c r="E70" s="31" t="s">
        <v>2355</v>
      </c>
      <c r="F70" s="34"/>
      <c r="G70" s="34"/>
      <c r="H70" s="34"/>
      <c r="I70" s="35">
        <f>SUMIFS(I71:I85,A71:A85,"P")</f>
        <v>0</v>
      </c>
      <c r="J70" s="36"/>
    </row>
    <row r="71">
      <c r="A71" s="37" t="s">
        <v>240</v>
      </c>
      <c r="B71" s="37">
        <v>16</v>
      </c>
      <c r="C71" s="38" t="s">
        <v>4188</v>
      </c>
      <c r="D71" s="37" t="s">
        <v>245</v>
      </c>
      <c r="E71" s="39" t="s">
        <v>4189</v>
      </c>
      <c r="F71" s="40" t="s">
        <v>1326</v>
      </c>
      <c r="G71" s="41">
        <v>120.88</v>
      </c>
      <c r="H71" s="42">
        <v>0</v>
      </c>
      <c r="I71" s="43">
        <f>ROUND(G71*H71,P4)</f>
        <v>0</v>
      </c>
      <c r="J71" s="37"/>
      <c r="O71" s="44">
        <f>I71*0.21</f>
        <v>0</v>
      </c>
      <c r="P71">
        <v>3</v>
      </c>
    </row>
    <row r="72">
      <c r="A72" s="37" t="s">
        <v>244</v>
      </c>
      <c r="B72" s="45"/>
      <c r="C72" s="46"/>
      <c r="D72" s="46"/>
      <c r="E72" s="39" t="s">
        <v>4190</v>
      </c>
      <c r="F72" s="46"/>
      <c r="G72" s="46"/>
      <c r="H72" s="46"/>
      <c r="I72" s="46"/>
      <c r="J72" s="48"/>
    </row>
    <row r="73">
      <c r="A73" s="37" t="s">
        <v>248</v>
      </c>
      <c r="B73" s="45"/>
      <c r="C73" s="46"/>
      <c r="D73" s="46"/>
      <c r="E73" s="39" t="s">
        <v>4191</v>
      </c>
      <c r="F73" s="46"/>
      <c r="G73" s="46"/>
      <c r="H73" s="46"/>
      <c r="I73" s="46"/>
      <c r="J73" s="48"/>
    </row>
    <row r="74" ht="30">
      <c r="A74" s="37" t="s">
        <v>240</v>
      </c>
      <c r="B74" s="37">
        <v>17</v>
      </c>
      <c r="C74" s="38" t="s">
        <v>4192</v>
      </c>
      <c r="D74" s="37" t="s">
        <v>245</v>
      </c>
      <c r="E74" s="39" t="s">
        <v>4193</v>
      </c>
      <c r="F74" s="40" t="s">
        <v>243</v>
      </c>
      <c r="G74" s="41">
        <v>2</v>
      </c>
      <c r="H74" s="42">
        <v>0</v>
      </c>
      <c r="I74" s="43">
        <f>ROUND(G74*H74,P4)</f>
        <v>0</v>
      </c>
      <c r="J74" s="37"/>
      <c r="O74" s="44">
        <f>I74*0.21</f>
        <v>0</v>
      </c>
      <c r="P74">
        <v>3</v>
      </c>
    </row>
    <row r="75">
      <c r="A75" s="37" t="s">
        <v>244</v>
      </c>
      <c r="B75" s="45"/>
      <c r="C75" s="46"/>
      <c r="D75" s="46"/>
      <c r="E75" s="39" t="s">
        <v>4194</v>
      </c>
      <c r="F75" s="46"/>
      <c r="G75" s="46"/>
      <c r="H75" s="46"/>
      <c r="I75" s="46"/>
      <c r="J75" s="48"/>
    </row>
    <row r="76" ht="30">
      <c r="A76" s="37" t="s">
        <v>246</v>
      </c>
      <c r="B76" s="45"/>
      <c r="C76" s="46"/>
      <c r="D76" s="46"/>
      <c r="E76" s="49" t="s">
        <v>4195</v>
      </c>
      <c r="F76" s="46"/>
      <c r="G76" s="46"/>
      <c r="H76" s="46"/>
      <c r="I76" s="46"/>
      <c r="J76" s="48"/>
    </row>
    <row r="77" ht="409.5">
      <c r="A77" s="37" t="s">
        <v>248</v>
      </c>
      <c r="B77" s="45"/>
      <c r="C77" s="46"/>
      <c r="D77" s="46"/>
      <c r="E77" s="39" t="s">
        <v>4196</v>
      </c>
      <c r="F77" s="46"/>
      <c r="G77" s="46"/>
      <c r="H77" s="46"/>
      <c r="I77" s="46"/>
      <c r="J77" s="48"/>
    </row>
    <row r="78" ht="30">
      <c r="A78" s="37" t="s">
        <v>240</v>
      </c>
      <c r="B78" s="37">
        <v>18</v>
      </c>
      <c r="C78" s="38" t="s">
        <v>2751</v>
      </c>
      <c r="D78" s="37" t="s">
        <v>245</v>
      </c>
      <c r="E78" s="39" t="s">
        <v>2752</v>
      </c>
      <c r="F78" s="40" t="s">
        <v>1326</v>
      </c>
      <c r="G78" s="41">
        <v>24</v>
      </c>
      <c r="H78" s="42">
        <v>0</v>
      </c>
      <c r="I78" s="43">
        <f>ROUND(G78*H78,P4)</f>
        <v>0</v>
      </c>
      <c r="J78" s="37"/>
      <c r="O78" s="44">
        <f>I78*0.21</f>
        <v>0</v>
      </c>
      <c r="P78">
        <v>3</v>
      </c>
    </row>
    <row r="79">
      <c r="A79" s="37" t="s">
        <v>244</v>
      </c>
      <c r="B79" s="45"/>
      <c r="C79" s="46"/>
      <c r="D79" s="46"/>
      <c r="E79" s="47" t="s">
        <v>245</v>
      </c>
      <c r="F79" s="46"/>
      <c r="G79" s="46"/>
      <c r="H79" s="46"/>
      <c r="I79" s="46"/>
      <c r="J79" s="48"/>
    </row>
    <row r="80" ht="30">
      <c r="A80" s="37" t="s">
        <v>246</v>
      </c>
      <c r="B80" s="45"/>
      <c r="C80" s="46"/>
      <c r="D80" s="46"/>
      <c r="E80" s="49" t="s">
        <v>4197</v>
      </c>
      <c r="F80" s="46"/>
      <c r="G80" s="46"/>
      <c r="H80" s="46"/>
      <c r="I80" s="46"/>
      <c r="J80" s="48"/>
    </row>
    <row r="81" ht="165">
      <c r="A81" s="37" t="s">
        <v>248</v>
      </c>
      <c r="B81" s="45"/>
      <c r="C81" s="46"/>
      <c r="D81" s="46"/>
      <c r="E81" s="39" t="s">
        <v>2153</v>
      </c>
      <c r="F81" s="46"/>
      <c r="G81" s="46"/>
      <c r="H81" s="46"/>
      <c r="I81" s="46"/>
      <c r="J81" s="48"/>
    </row>
    <row r="82">
      <c r="A82" s="37" t="s">
        <v>240</v>
      </c>
      <c r="B82" s="37">
        <v>19</v>
      </c>
      <c r="C82" s="38" t="s">
        <v>4198</v>
      </c>
      <c r="D82" s="37" t="s">
        <v>245</v>
      </c>
      <c r="E82" s="39" t="s">
        <v>4199</v>
      </c>
      <c r="F82" s="40" t="s">
        <v>339</v>
      </c>
      <c r="G82" s="41">
        <v>920.5</v>
      </c>
      <c r="H82" s="42">
        <v>0</v>
      </c>
      <c r="I82" s="43">
        <f>ROUND(G82*H82,P4)</f>
        <v>0</v>
      </c>
      <c r="J82" s="37"/>
      <c r="O82" s="44">
        <f>I82*0.21</f>
        <v>0</v>
      </c>
      <c r="P82">
        <v>3</v>
      </c>
    </row>
    <row r="83">
      <c r="A83" s="37" t="s">
        <v>244</v>
      </c>
      <c r="B83" s="45"/>
      <c r="C83" s="46"/>
      <c r="D83" s="46"/>
      <c r="E83" s="47" t="s">
        <v>245</v>
      </c>
      <c r="F83" s="46"/>
      <c r="G83" s="46"/>
      <c r="H83" s="46"/>
      <c r="I83" s="46"/>
      <c r="J83" s="48"/>
    </row>
    <row r="84" ht="30">
      <c r="A84" s="37" t="s">
        <v>246</v>
      </c>
      <c r="B84" s="45"/>
      <c r="C84" s="46"/>
      <c r="D84" s="46"/>
      <c r="E84" s="49" t="s">
        <v>4200</v>
      </c>
      <c r="F84" s="46"/>
      <c r="G84" s="46"/>
      <c r="H84" s="46"/>
      <c r="I84" s="46"/>
      <c r="J84" s="48"/>
    </row>
    <row r="85" ht="180">
      <c r="A85" s="37" t="s">
        <v>248</v>
      </c>
      <c r="B85" s="50"/>
      <c r="C85" s="51"/>
      <c r="D85" s="51"/>
      <c r="E85" s="39" t="s">
        <v>2955</v>
      </c>
      <c r="F85" s="51"/>
      <c r="G85" s="51"/>
      <c r="H85" s="51"/>
      <c r="I85" s="51"/>
      <c r="J85" s="52"/>
    </row>
  </sheetData>
  <sheetProtection sheet="1" objects="1" scenarios="1" spinCount="100000" saltValue="He/BIVwEvqYh1O66UeDuVbEdL/T/NsTFc4BbYm7XNkyIB4+P4WifhEukW0FbnK3BWcbmMJQG6/y2gqdT4ZPoLg==" hashValue="o3t315OBMxmV+RUdxHh8f458DSssukh3ieQ8WziWaG6KlxdzFty+AcVPWqYhKDFJBa1gr8lhlD6QDdoXhsSLo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4201</v>
      </c>
      <c r="I3" s="25">
        <f>SUMIFS(I9:I83,A9:A83,"SD")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4201</v>
      </c>
      <c r="D5" s="22"/>
      <c r="E5" s="23" t="s">
        <v>120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936</v>
      </c>
      <c r="D10" s="37" t="s">
        <v>937</v>
      </c>
      <c r="E10" s="39" t="s">
        <v>4147</v>
      </c>
      <c r="F10" s="40" t="s">
        <v>939</v>
      </c>
      <c r="G10" s="41">
        <v>343.19999999999999</v>
      </c>
      <c r="H10" s="42">
        <v>0</v>
      </c>
      <c r="I10" s="43">
        <f>ROUND(G10*H10,P4)</f>
        <v>0</v>
      </c>
      <c r="J10" s="37"/>
      <c r="O10" s="44">
        <f>I10*0.21</f>
        <v>0</v>
      </c>
      <c r="P10">
        <v>3</v>
      </c>
    </row>
    <row r="11" ht="30">
      <c r="A11" s="37" t="s">
        <v>244</v>
      </c>
      <c r="B11" s="45"/>
      <c r="C11" s="46"/>
      <c r="D11" s="46"/>
      <c r="E11" s="39" t="s">
        <v>940</v>
      </c>
      <c r="F11" s="46"/>
      <c r="G11" s="46"/>
      <c r="H11" s="46"/>
      <c r="I11" s="46"/>
      <c r="J11" s="48"/>
    </row>
    <row r="12" ht="30">
      <c r="A12" s="37" t="s">
        <v>246</v>
      </c>
      <c r="B12" s="45"/>
      <c r="C12" s="46"/>
      <c r="D12" s="46"/>
      <c r="E12" s="49" t="s">
        <v>4202</v>
      </c>
      <c r="F12" s="46"/>
      <c r="G12" s="46"/>
      <c r="H12" s="46"/>
      <c r="I12" s="46"/>
      <c r="J12" s="48"/>
    </row>
    <row r="13" ht="165">
      <c r="A13" s="37" t="s">
        <v>248</v>
      </c>
      <c r="B13" s="45"/>
      <c r="C13" s="46"/>
      <c r="D13" s="46"/>
      <c r="E13" s="39" t="s">
        <v>4149</v>
      </c>
      <c r="F13" s="46"/>
      <c r="G13" s="46"/>
      <c r="H13" s="46"/>
      <c r="I13" s="46"/>
      <c r="J13" s="48"/>
    </row>
    <row r="14" ht="45">
      <c r="A14" s="37" t="s">
        <v>240</v>
      </c>
      <c r="B14" s="37">
        <v>2</v>
      </c>
      <c r="C14" s="38" t="s">
        <v>1377</v>
      </c>
      <c r="D14" s="37" t="s">
        <v>1378</v>
      </c>
      <c r="E14" s="39" t="s">
        <v>4150</v>
      </c>
      <c r="F14" s="40" t="s">
        <v>939</v>
      </c>
      <c r="G14" s="41">
        <v>487.5</v>
      </c>
      <c r="H14" s="42">
        <v>0</v>
      </c>
      <c r="I14" s="43">
        <f>ROUND(G14*H14,P4)</f>
        <v>0</v>
      </c>
      <c r="J14" s="37"/>
      <c r="O14" s="44">
        <f>I14*0.21</f>
        <v>0</v>
      </c>
      <c r="P14">
        <v>3</v>
      </c>
    </row>
    <row r="15" ht="30">
      <c r="A15" s="37" t="s">
        <v>244</v>
      </c>
      <c r="B15" s="45"/>
      <c r="C15" s="46"/>
      <c r="D15" s="46"/>
      <c r="E15" s="39" t="s">
        <v>940</v>
      </c>
      <c r="F15" s="46"/>
      <c r="G15" s="46"/>
      <c r="H15" s="46"/>
      <c r="I15" s="46"/>
      <c r="J15" s="48"/>
    </row>
    <row r="16" ht="30">
      <c r="A16" s="37" t="s">
        <v>246</v>
      </c>
      <c r="B16" s="45"/>
      <c r="C16" s="46"/>
      <c r="D16" s="46"/>
      <c r="E16" s="49" t="s">
        <v>4203</v>
      </c>
      <c r="F16" s="46"/>
      <c r="G16" s="46"/>
      <c r="H16" s="46"/>
      <c r="I16" s="46"/>
      <c r="J16" s="48"/>
    </row>
    <row r="17" ht="165">
      <c r="A17" s="37" t="s">
        <v>248</v>
      </c>
      <c r="B17" s="45"/>
      <c r="C17" s="46"/>
      <c r="D17" s="46"/>
      <c r="E17" s="39" t="s">
        <v>4149</v>
      </c>
      <c r="F17" s="46"/>
      <c r="G17" s="46"/>
      <c r="H17" s="46"/>
      <c r="I17" s="46"/>
      <c r="J17" s="48"/>
    </row>
    <row r="18">
      <c r="A18" s="31" t="s">
        <v>237</v>
      </c>
      <c r="B18" s="32"/>
      <c r="C18" s="33" t="s">
        <v>238</v>
      </c>
      <c r="D18" s="34"/>
      <c r="E18" s="31" t="s">
        <v>336</v>
      </c>
      <c r="F18" s="34"/>
      <c r="G18" s="34"/>
      <c r="H18" s="34"/>
      <c r="I18" s="35">
        <f>SUMIFS(I19:I34,A19:A34,"P")</f>
        <v>0</v>
      </c>
      <c r="J18" s="36"/>
    </row>
    <row r="19">
      <c r="A19" s="37" t="s">
        <v>240</v>
      </c>
      <c r="B19" s="37">
        <v>3</v>
      </c>
      <c r="C19" s="38" t="s">
        <v>4152</v>
      </c>
      <c r="D19" s="37" t="s">
        <v>245</v>
      </c>
      <c r="E19" s="39" t="s">
        <v>4153</v>
      </c>
      <c r="F19" s="40" t="s">
        <v>415</v>
      </c>
      <c r="G19" s="41">
        <v>19.199999999999999</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4204</v>
      </c>
      <c r="F21" s="46"/>
      <c r="G21" s="46"/>
      <c r="H21" s="46"/>
      <c r="I21" s="46"/>
      <c r="J21" s="48"/>
    </row>
    <row r="22" ht="90">
      <c r="A22" s="37" t="s">
        <v>248</v>
      </c>
      <c r="B22" s="45"/>
      <c r="C22" s="46"/>
      <c r="D22" s="46"/>
      <c r="E22" s="39" t="s">
        <v>4205</v>
      </c>
      <c r="F22" s="46"/>
      <c r="G22" s="46"/>
      <c r="H22" s="46"/>
      <c r="I22" s="46"/>
      <c r="J22" s="48"/>
    </row>
    <row r="23">
      <c r="A23" s="37" t="s">
        <v>240</v>
      </c>
      <c r="B23" s="37">
        <v>4</v>
      </c>
      <c r="C23" s="38" t="s">
        <v>4156</v>
      </c>
      <c r="D23" s="37" t="s">
        <v>245</v>
      </c>
      <c r="E23" s="39" t="s">
        <v>4157</v>
      </c>
      <c r="F23" s="40" t="s">
        <v>339</v>
      </c>
      <c r="G23" s="41">
        <v>171.59999999999999</v>
      </c>
      <c r="H23" s="42">
        <v>0</v>
      </c>
      <c r="I23" s="43">
        <f>ROUND(G23*H23,P4)</f>
        <v>0</v>
      </c>
      <c r="J23" s="37"/>
      <c r="O23" s="44">
        <f>I23*0.21</f>
        <v>0</v>
      </c>
      <c r="P23">
        <v>3</v>
      </c>
    </row>
    <row r="24">
      <c r="A24" s="37" t="s">
        <v>244</v>
      </c>
      <c r="B24" s="45"/>
      <c r="C24" s="46"/>
      <c r="D24" s="46"/>
      <c r="E24" s="39" t="s">
        <v>4158</v>
      </c>
      <c r="F24" s="46"/>
      <c r="G24" s="46"/>
      <c r="H24" s="46"/>
      <c r="I24" s="46"/>
      <c r="J24" s="48"/>
    </row>
    <row r="25" ht="30">
      <c r="A25" s="37" t="s">
        <v>246</v>
      </c>
      <c r="B25" s="45"/>
      <c r="C25" s="46"/>
      <c r="D25" s="46"/>
      <c r="E25" s="49" t="s">
        <v>4206</v>
      </c>
      <c r="F25" s="46"/>
      <c r="G25" s="46"/>
      <c r="H25" s="46"/>
      <c r="I25" s="46"/>
      <c r="J25" s="48"/>
    </row>
    <row r="26" ht="405">
      <c r="A26" s="37" t="s">
        <v>248</v>
      </c>
      <c r="B26" s="45"/>
      <c r="C26" s="46"/>
      <c r="D26" s="46"/>
      <c r="E26" s="39" t="s">
        <v>4207</v>
      </c>
      <c r="F26" s="46"/>
      <c r="G26" s="46"/>
      <c r="H26" s="46"/>
      <c r="I26" s="46"/>
      <c r="J26" s="48"/>
    </row>
    <row r="27">
      <c r="A27" s="37" t="s">
        <v>240</v>
      </c>
      <c r="B27" s="37">
        <v>5</v>
      </c>
      <c r="C27" s="38" t="s">
        <v>667</v>
      </c>
      <c r="D27" s="37" t="s">
        <v>245</v>
      </c>
      <c r="E27" s="39" t="s">
        <v>668</v>
      </c>
      <c r="F27" s="40" t="s">
        <v>339</v>
      </c>
      <c r="G27" s="41">
        <v>171.59999999999999</v>
      </c>
      <c r="H27" s="42">
        <v>0</v>
      </c>
      <c r="I27" s="43">
        <f>ROUND(G27*H27,P4)</f>
        <v>0</v>
      </c>
      <c r="J27" s="37"/>
      <c r="O27" s="44">
        <f>I27*0.21</f>
        <v>0</v>
      </c>
      <c r="P27">
        <v>3</v>
      </c>
    </row>
    <row r="28">
      <c r="A28" s="37" t="s">
        <v>244</v>
      </c>
      <c r="B28" s="45"/>
      <c r="C28" s="46"/>
      <c r="D28" s="46"/>
      <c r="E28" s="39" t="s">
        <v>4160</v>
      </c>
      <c r="F28" s="46"/>
      <c r="G28" s="46"/>
      <c r="H28" s="46"/>
      <c r="I28" s="46"/>
      <c r="J28" s="48"/>
    </row>
    <row r="29" ht="30">
      <c r="A29" s="37" t="s">
        <v>246</v>
      </c>
      <c r="B29" s="45"/>
      <c r="C29" s="46"/>
      <c r="D29" s="46"/>
      <c r="E29" s="49" t="s">
        <v>4208</v>
      </c>
      <c r="F29" s="46"/>
      <c r="G29" s="46"/>
      <c r="H29" s="46"/>
      <c r="I29" s="46"/>
      <c r="J29" s="48"/>
    </row>
    <row r="30" ht="240">
      <c r="A30" s="37" t="s">
        <v>248</v>
      </c>
      <c r="B30" s="45"/>
      <c r="C30" s="46"/>
      <c r="D30" s="46"/>
      <c r="E30" s="39" t="s">
        <v>4209</v>
      </c>
      <c r="F30" s="46"/>
      <c r="G30" s="46"/>
      <c r="H30" s="46"/>
      <c r="I30" s="46"/>
      <c r="J30" s="48"/>
    </row>
    <row r="31">
      <c r="A31" s="37" t="s">
        <v>240</v>
      </c>
      <c r="B31" s="37">
        <v>6</v>
      </c>
      <c r="C31" s="38" t="s">
        <v>3402</v>
      </c>
      <c r="D31" s="37" t="s">
        <v>245</v>
      </c>
      <c r="E31" s="39" t="s">
        <v>3403</v>
      </c>
      <c r="F31" s="40" t="s">
        <v>339</v>
      </c>
      <c r="G31" s="41">
        <v>140.40000000000001</v>
      </c>
      <c r="H31" s="42">
        <v>0</v>
      </c>
      <c r="I31" s="43">
        <f>ROUND(G31*H31,P4)</f>
        <v>0</v>
      </c>
      <c r="J31" s="37"/>
      <c r="O31" s="44">
        <f>I31*0.21</f>
        <v>0</v>
      </c>
      <c r="P31">
        <v>3</v>
      </c>
    </row>
    <row r="32">
      <c r="A32" s="37" t="s">
        <v>244</v>
      </c>
      <c r="B32" s="45"/>
      <c r="C32" s="46"/>
      <c r="D32" s="46"/>
      <c r="E32" s="39" t="s">
        <v>4210</v>
      </c>
      <c r="F32" s="46"/>
      <c r="G32" s="46"/>
      <c r="H32" s="46"/>
      <c r="I32" s="46"/>
      <c r="J32" s="48"/>
    </row>
    <row r="33" ht="30">
      <c r="A33" s="37" t="s">
        <v>246</v>
      </c>
      <c r="B33" s="45"/>
      <c r="C33" s="46"/>
      <c r="D33" s="46"/>
      <c r="E33" s="49" t="s">
        <v>4211</v>
      </c>
      <c r="F33" s="46"/>
      <c r="G33" s="46"/>
      <c r="H33" s="46"/>
      <c r="I33" s="46"/>
      <c r="J33" s="48"/>
    </row>
    <row r="34" ht="300">
      <c r="A34" s="37" t="s">
        <v>248</v>
      </c>
      <c r="B34" s="45"/>
      <c r="C34" s="46"/>
      <c r="D34" s="46"/>
      <c r="E34" s="39" t="s">
        <v>4212</v>
      </c>
      <c r="F34" s="46"/>
      <c r="G34" s="46"/>
      <c r="H34" s="46"/>
      <c r="I34" s="46"/>
      <c r="J34" s="48"/>
    </row>
    <row r="35">
      <c r="A35" s="31" t="s">
        <v>237</v>
      </c>
      <c r="B35" s="32"/>
      <c r="C35" s="33" t="s">
        <v>320</v>
      </c>
      <c r="D35" s="34"/>
      <c r="E35" s="31" t="s">
        <v>2433</v>
      </c>
      <c r="F35" s="34"/>
      <c r="G35" s="34"/>
      <c r="H35" s="34"/>
      <c r="I35" s="35">
        <f>SUMIFS(I36:I48,A36:A48,"P")</f>
        <v>0</v>
      </c>
      <c r="J35" s="36"/>
    </row>
    <row r="36">
      <c r="A36" s="37" t="s">
        <v>240</v>
      </c>
      <c r="B36" s="37">
        <v>7</v>
      </c>
      <c r="C36" s="38" t="s">
        <v>4164</v>
      </c>
      <c r="D36" s="37" t="s">
        <v>245</v>
      </c>
      <c r="E36" s="39" t="s">
        <v>4165</v>
      </c>
      <c r="F36" s="40" t="s">
        <v>415</v>
      </c>
      <c r="G36" s="41">
        <v>428.79599999999999</v>
      </c>
      <c r="H36" s="42">
        <v>0</v>
      </c>
      <c r="I36" s="43">
        <f>ROUND(G36*H36,P4)</f>
        <v>0</v>
      </c>
      <c r="J36" s="37"/>
      <c r="O36" s="44">
        <f>I36*0.21</f>
        <v>0</v>
      </c>
      <c r="P36">
        <v>3</v>
      </c>
    </row>
    <row r="37">
      <c r="A37" s="37" t="s">
        <v>244</v>
      </c>
      <c r="B37" s="45"/>
      <c r="C37" s="46"/>
      <c r="D37" s="46"/>
      <c r="E37" s="39" t="s">
        <v>4166</v>
      </c>
      <c r="F37" s="46"/>
      <c r="G37" s="46"/>
      <c r="H37" s="46"/>
      <c r="I37" s="46"/>
      <c r="J37" s="48"/>
    </row>
    <row r="38">
      <c r="A38" s="37" t="s">
        <v>248</v>
      </c>
      <c r="B38" s="45"/>
      <c r="C38" s="46"/>
      <c r="D38" s="46"/>
      <c r="E38" s="39" t="s">
        <v>4213</v>
      </c>
      <c r="F38" s="46"/>
      <c r="G38" s="46"/>
      <c r="H38" s="46"/>
      <c r="I38" s="46"/>
      <c r="J38" s="48"/>
    </row>
    <row r="39">
      <c r="A39" s="37" t="s">
        <v>240</v>
      </c>
      <c r="B39" s="37">
        <v>8</v>
      </c>
      <c r="C39" s="38" t="s">
        <v>3138</v>
      </c>
      <c r="D39" s="37" t="s">
        <v>245</v>
      </c>
      <c r="E39" s="39" t="s">
        <v>3139</v>
      </c>
      <c r="F39" s="40" t="s">
        <v>339</v>
      </c>
      <c r="G39" s="41">
        <v>69.257999999999996</v>
      </c>
      <c r="H39" s="42">
        <v>0</v>
      </c>
      <c r="I39" s="43">
        <f>ROUND(G39*H39,P4)</f>
        <v>0</v>
      </c>
      <c r="J39" s="37"/>
      <c r="O39" s="44">
        <f>I39*0.21</f>
        <v>0</v>
      </c>
      <c r="P39">
        <v>3</v>
      </c>
    </row>
    <row r="40">
      <c r="A40" s="37" t="s">
        <v>244</v>
      </c>
      <c r="B40" s="45"/>
      <c r="C40" s="46"/>
      <c r="D40" s="46"/>
      <c r="E40" s="39" t="s">
        <v>4173</v>
      </c>
      <c r="F40" s="46"/>
      <c r="G40" s="46"/>
      <c r="H40" s="46"/>
      <c r="I40" s="46"/>
      <c r="J40" s="48"/>
    </row>
    <row r="41" ht="409.5">
      <c r="A41" s="37" t="s">
        <v>248</v>
      </c>
      <c r="B41" s="45"/>
      <c r="C41" s="46"/>
      <c r="D41" s="46"/>
      <c r="E41" s="39" t="s">
        <v>4214</v>
      </c>
      <c r="F41" s="46"/>
      <c r="G41" s="46"/>
      <c r="H41" s="46"/>
      <c r="I41" s="46"/>
      <c r="J41" s="48"/>
    </row>
    <row r="42">
      <c r="A42" s="37" t="s">
        <v>240</v>
      </c>
      <c r="B42" s="37">
        <v>9</v>
      </c>
      <c r="C42" s="38" t="s">
        <v>2077</v>
      </c>
      <c r="D42" s="37" t="s">
        <v>245</v>
      </c>
      <c r="E42" s="39" t="s">
        <v>2078</v>
      </c>
      <c r="F42" s="40" t="s">
        <v>939</v>
      </c>
      <c r="G42" s="41">
        <v>2.1360000000000001</v>
      </c>
      <c r="H42" s="42">
        <v>0</v>
      </c>
      <c r="I42" s="43">
        <f>ROUND(G42*H42,P4)</f>
        <v>0</v>
      </c>
      <c r="J42" s="37"/>
      <c r="O42" s="44">
        <f>I42*0.21</f>
        <v>0</v>
      </c>
      <c r="P42">
        <v>3</v>
      </c>
    </row>
    <row r="43">
      <c r="A43" s="37" t="s">
        <v>244</v>
      </c>
      <c r="B43" s="45"/>
      <c r="C43" s="46"/>
      <c r="D43" s="46"/>
      <c r="E43" s="47" t="s">
        <v>245</v>
      </c>
      <c r="F43" s="46"/>
      <c r="G43" s="46"/>
      <c r="H43" s="46"/>
      <c r="I43" s="46"/>
      <c r="J43" s="48"/>
    </row>
    <row r="44" ht="30">
      <c r="A44" s="37" t="s">
        <v>246</v>
      </c>
      <c r="B44" s="45"/>
      <c r="C44" s="46"/>
      <c r="D44" s="46"/>
      <c r="E44" s="49" t="s">
        <v>4215</v>
      </c>
      <c r="F44" s="46"/>
      <c r="G44" s="46"/>
      <c r="H44" s="46"/>
      <c r="I44" s="46"/>
      <c r="J44" s="48"/>
    </row>
    <row r="45" ht="330">
      <c r="A45" s="37" t="s">
        <v>248</v>
      </c>
      <c r="B45" s="45"/>
      <c r="C45" s="46"/>
      <c r="D45" s="46"/>
      <c r="E45" s="39" t="s">
        <v>4216</v>
      </c>
      <c r="F45" s="46"/>
      <c r="G45" s="46"/>
      <c r="H45" s="46"/>
      <c r="I45" s="46"/>
      <c r="J45" s="48"/>
    </row>
    <row r="46">
      <c r="A46" s="37" t="s">
        <v>240</v>
      </c>
      <c r="B46" s="37">
        <v>10</v>
      </c>
      <c r="C46" s="38" t="s">
        <v>2121</v>
      </c>
      <c r="D46" s="37" t="s">
        <v>245</v>
      </c>
      <c r="E46" s="39" t="s">
        <v>2122</v>
      </c>
      <c r="F46" s="40" t="s">
        <v>339</v>
      </c>
      <c r="G46" s="41">
        <v>6.7729999999999997</v>
      </c>
      <c r="H46" s="42">
        <v>0</v>
      </c>
      <c r="I46" s="43">
        <f>ROUND(G46*H46,P4)</f>
        <v>0</v>
      </c>
      <c r="J46" s="37"/>
      <c r="O46" s="44">
        <f>I46*0.21</f>
        <v>0</v>
      </c>
      <c r="P46">
        <v>3</v>
      </c>
    </row>
    <row r="47">
      <c r="A47" s="37" t="s">
        <v>244</v>
      </c>
      <c r="B47" s="45"/>
      <c r="C47" s="46"/>
      <c r="D47" s="46"/>
      <c r="E47" s="47" t="s">
        <v>245</v>
      </c>
      <c r="F47" s="46"/>
      <c r="G47" s="46"/>
      <c r="H47" s="46"/>
      <c r="I47" s="46"/>
      <c r="J47" s="48"/>
    </row>
    <row r="48">
      <c r="A48" s="37" t="s">
        <v>248</v>
      </c>
      <c r="B48" s="45"/>
      <c r="C48" s="46"/>
      <c r="D48" s="46"/>
      <c r="E48" s="39" t="s">
        <v>4217</v>
      </c>
      <c r="F48" s="46"/>
      <c r="G48" s="46"/>
      <c r="H48" s="46"/>
      <c r="I48" s="46"/>
      <c r="J48" s="48"/>
    </row>
    <row r="49">
      <c r="A49" s="31" t="s">
        <v>237</v>
      </c>
      <c r="B49" s="32"/>
      <c r="C49" s="33" t="s">
        <v>402</v>
      </c>
      <c r="D49" s="34"/>
      <c r="E49" s="31" t="s">
        <v>2645</v>
      </c>
      <c r="F49" s="34"/>
      <c r="G49" s="34"/>
      <c r="H49" s="34"/>
      <c r="I49" s="35">
        <f>SUMIFS(I50:I53,A50:A53,"P")</f>
        <v>0</v>
      </c>
      <c r="J49" s="36"/>
    </row>
    <row r="50">
      <c r="A50" s="37" t="s">
        <v>240</v>
      </c>
      <c r="B50" s="37">
        <v>11</v>
      </c>
      <c r="C50" s="38" t="s">
        <v>4218</v>
      </c>
      <c r="D50" s="37" t="s">
        <v>245</v>
      </c>
      <c r="E50" s="39" t="s">
        <v>4219</v>
      </c>
      <c r="F50" s="40" t="s">
        <v>339</v>
      </c>
      <c r="G50" s="41">
        <v>74.879999999999995</v>
      </c>
      <c r="H50" s="42">
        <v>0</v>
      </c>
      <c r="I50" s="43">
        <f>ROUND(G50*H50,P4)</f>
        <v>0</v>
      </c>
      <c r="J50" s="37"/>
      <c r="O50" s="44">
        <f>I50*0.21</f>
        <v>0</v>
      </c>
      <c r="P50">
        <v>3</v>
      </c>
    </row>
    <row r="51">
      <c r="A51" s="37" t="s">
        <v>244</v>
      </c>
      <c r="B51" s="45"/>
      <c r="C51" s="46"/>
      <c r="D51" s="46"/>
      <c r="E51" s="39" t="s">
        <v>4180</v>
      </c>
      <c r="F51" s="46"/>
      <c r="G51" s="46"/>
      <c r="H51" s="46"/>
      <c r="I51" s="46"/>
      <c r="J51" s="48"/>
    </row>
    <row r="52" ht="30">
      <c r="A52" s="37" t="s">
        <v>246</v>
      </c>
      <c r="B52" s="45"/>
      <c r="C52" s="46"/>
      <c r="D52" s="46"/>
      <c r="E52" s="49" t="s">
        <v>4220</v>
      </c>
      <c r="F52" s="46"/>
      <c r="G52" s="46"/>
      <c r="H52" s="46"/>
      <c r="I52" s="46"/>
      <c r="J52" s="48"/>
    </row>
    <row r="53" ht="300">
      <c r="A53" s="37" t="s">
        <v>248</v>
      </c>
      <c r="B53" s="45"/>
      <c r="C53" s="46"/>
      <c r="D53" s="46"/>
      <c r="E53" s="39" t="s">
        <v>4221</v>
      </c>
      <c r="F53" s="46"/>
      <c r="G53" s="46"/>
      <c r="H53" s="46"/>
      <c r="I53" s="46"/>
      <c r="J53" s="48"/>
    </row>
    <row r="54">
      <c r="A54" s="31" t="s">
        <v>237</v>
      </c>
      <c r="B54" s="32"/>
      <c r="C54" s="33" t="s">
        <v>1213</v>
      </c>
      <c r="D54" s="34"/>
      <c r="E54" s="31" t="s">
        <v>2355</v>
      </c>
      <c r="F54" s="34"/>
      <c r="G54" s="34"/>
      <c r="H54" s="34"/>
      <c r="I54" s="35">
        <f>SUMIFS(I55:I83,A55:A83,"P")</f>
        <v>0</v>
      </c>
      <c r="J54" s="36"/>
    </row>
    <row r="55">
      <c r="A55" s="37" t="s">
        <v>240</v>
      </c>
      <c r="B55" s="37">
        <v>12</v>
      </c>
      <c r="C55" s="38" t="s">
        <v>4111</v>
      </c>
      <c r="D55" s="37" t="s">
        <v>245</v>
      </c>
      <c r="E55" s="39" t="s">
        <v>4112</v>
      </c>
      <c r="F55" s="40" t="s">
        <v>339</v>
      </c>
      <c r="G55" s="41">
        <v>6.024</v>
      </c>
      <c r="H55" s="42">
        <v>0</v>
      </c>
      <c r="I55" s="43">
        <f>ROUND(G55*H55,P4)</f>
        <v>0</v>
      </c>
      <c r="J55" s="37"/>
      <c r="O55" s="44">
        <f>I55*0.21</f>
        <v>0</v>
      </c>
      <c r="P55">
        <v>3</v>
      </c>
    </row>
    <row r="56">
      <c r="A56" s="37" t="s">
        <v>244</v>
      </c>
      <c r="B56" s="45"/>
      <c r="C56" s="46"/>
      <c r="D56" s="46"/>
      <c r="E56" s="47" t="s">
        <v>245</v>
      </c>
      <c r="F56" s="46"/>
      <c r="G56" s="46"/>
      <c r="H56" s="46"/>
      <c r="I56" s="46"/>
      <c r="J56" s="48"/>
    </row>
    <row r="57">
      <c r="A57" s="37" t="s">
        <v>248</v>
      </c>
      <c r="B57" s="45"/>
      <c r="C57" s="46"/>
      <c r="D57" s="46"/>
      <c r="E57" s="39" t="s">
        <v>4222</v>
      </c>
      <c r="F57" s="46"/>
      <c r="G57" s="46"/>
      <c r="H57" s="46"/>
      <c r="I57" s="46"/>
      <c r="J57" s="48"/>
    </row>
    <row r="58">
      <c r="A58" s="37" t="s">
        <v>240</v>
      </c>
      <c r="B58" s="37">
        <v>13</v>
      </c>
      <c r="C58" s="38" t="s">
        <v>2124</v>
      </c>
      <c r="D58" s="37" t="s">
        <v>245</v>
      </c>
      <c r="E58" s="39" t="s">
        <v>4185</v>
      </c>
      <c r="F58" s="40" t="s">
        <v>339</v>
      </c>
      <c r="G58" s="41">
        <v>9.0370000000000008</v>
      </c>
      <c r="H58" s="42">
        <v>0</v>
      </c>
      <c r="I58" s="43">
        <f>ROUND(G58*H58,P4)</f>
        <v>0</v>
      </c>
      <c r="J58" s="37"/>
      <c r="O58" s="44">
        <f>I58*0.21</f>
        <v>0</v>
      </c>
      <c r="P58">
        <v>3</v>
      </c>
    </row>
    <row r="59">
      <c r="A59" s="37" t="s">
        <v>244</v>
      </c>
      <c r="B59" s="45"/>
      <c r="C59" s="46"/>
      <c r="D59" s="46"/>
      <c r="E59" s="47" t="s">
        <v>245</v>
      </c>
      <c r="F59" s="46"/>
      <c r="G59" s="46"/>
      <c r="H59" s="46"/>
      <c r="I59" s="46"/>
      <c r="J59" s="48"/>
    </row>
    <row r="60">
      <c r="A60" s="37" t="s">
        <v>248</v>
      </c>
      <c r="B60" s="45"/>
      <c r="C60" s="46"/>
      <c r="D60" s="46"/>
      <c r="E60" s="47" t="s">
        <v>245</v>
      </c>
      <c r="F60" s="46"/>
      <c r="G60" s="46"/>
      <c r="H60" s="46"/>
      <c r="I60" s="46"/>
      <c r="J60" s="48"/>
    </row>
    <row r="61" ht="30">
      <c r="A61" s="37" t="s">
        <v>240</v>
      </c>
      <c r="B61" s="37">
        <v>15</v>
      </c>
      <c r="C61" s="38" t="s">
        <v>4192</v>
      </c>
      <c r="D61" s="37" t="s">
        <v>245</v>
      </c>
      <c r="E61" s="39" t="s">
        <v>4193</v>
      </c>
      <c r="F61" s="40" t="s">
        <v>243</v>
      </c>
      <c r="G61" s="41">
        <v>2</v>
      </c>
      <c r="H61" s="42">
        <v>0</v>
      </c>
      <c r="I61" s="43">
        <f>ROUND(G61*H61,P4)</f>
        <v>0</v>
      </c>
      <c r="J61" s="37"/>
      <c r="O61" s="44">
        <f>I61*0.21</f>
        <v>0</v>
      </c>
      <c r="P61">
        <v>3</v>
      </c>
    </row>
    <row r="62">
      <c r="A62" s="37" t="s">
        <v>244</v>
      </c>
      <c r="B62" s="45"/>
      <c r="C62" s="46"/>
      <c r="D62" s="46"/>
      <c r="E62" s="39" t="s">
        <v>4194</v>
      </c>
      <c r="F62" s="46"/>
      <c r="G62" s="46"/>
      <c r="H62" s="46"/>
      <c r="I62" s="46"/>
      <c r="J62" s="48"/>
    </row>
    <row r="63" ht="30">
      <c r="A63" s="37" t="s">
        <v>246</v>
      </c>
      <c r="B63" s="45"/>
      <c r="C63" s="46"/>
      <c r="D63" s="46"/>
      <c r="E63" s="49" t="s">
        <v>4195</v>
      </c>
      <c r="F63" s="46"/>
      <c r="G63" s="46"/>
      <c r="H63" s="46"/>
      <c r="I63" s="46"/>
      <c r="J63" s="48"/>
    </row>
    <row r="64" ht="409.5">
      <c r="A64" s="37" t="s">
        <v>248</v>
      </c>
      <c r="B64" s="45"/>
      <c r="C64" s="46"/>
      <c r="D64" s="46"/>
      <c r="E64" s="39" t="s">
        <v>4223</v>
      </c>
      <c r="F64" s="46"/>
      <c r="G64" s="46"/>
      <c r="H64" s="46"/>
      <c r="I64" s="46"/>
      <c r="J64" s="48"/>
    </row>
    <row r="65" ht="30">
      <c r="A65" s="37" t="s">
        <v>240</v>
      </c>
      <c r="B65" s="37">
        <v>16</v>
      </c>
      <c r="C65" s="38" t="s">
        <v>2751</v>
      </c>
      <c r="D65" s="37" t="s">
        <v>245</v>
      </c>
      <c r="E65" s="39" t="s">
        <v>2752</v>
      </c>
      <c r="F65" s="40" t="s">
        <v>1326</v>
      </c>
      <c r="G65" s="41">
        <v>26</v>
      </c>
      <c r="H65" s="42">
        <v>0</v>
      </c>
      <c r="I65" s="43">
        <f>ROUND(G65*H65,P4)</f>
        <v>0</v>
      </c>
      <c r="J65" s="37"/>
      <c r="O65" s="44">
        <f>I65*0.21</f>
        <v>0</v>
      </c>
      <c r="P65">
        <v>3</v>
      </c>
    </row>
    <row r="66">
      <c r="A66" s="37" t="s">
        <v>244</v>
      </c>
      <c r="B66" s="45"/>
      <c r="C66" s="46"/>
      <c r="D66" s="46"/>
      <c r="E66" s="47" t="s">
        <v>245</v>
      </c>
      <c r="F66" s="46"/>
      <c r="G66" s="46"/>
      <c r="H66" s="46"/>
      <c r="I66" s="46"/>
      <c r="J66" s="48"/>
    </row>
    <row r="67" ht="30">
      <c r="A67" s="37" t="s">
        <v>246</v>
      </c>
      <c r="B67" s="45"/>
      <c r="C67" s="46"/>
      <c r="D67" s="46"/>
      <c r="E67" s="49" t="s">
        <v>4224</v>
      </c>
      <c r="F67" s="46"/>
      <c r="G67" s="46"/>
      <c r="H67" s="46"/>
      <c r="I67" s="46"/>
      <c r="J67" s="48"/>
    </row>
    <row r="68" ht="120">
      <c r="A68" s="37" t="s">
        <v>248</v>
      </c>
      <c r="B68" s="45"/>
      <c r="C68" s="46"/>
      <c r="D68" s="46"/>
      <c r="E68" s="39" t="s">
        <v>4225</v>
      </c>
      <c r="F68" s="46"/>
      <c r="G68" s="46"/>
      <c r="H68" s="46"/>
      <c r="I68" s="46"/>
      <c r="J68" s="48"/>
    </row>
    <row r="69">
      <c r="A69" s="37" t="s">
        <v>240</v>
      </c>
      <c r="B69" s="37">
        <v>17</v>
      </c>
      <c r="C69" s="38" t="s">
        <v>3506</v>
      </c>
      <c r="D69" s="37" t="s">
        <v>245</v>
      </c>
      <c r="E69" s="39" t="s">
        <v>3507</v>
      </c>
      <c r="F69" s="40" t="s">
        <v>415</v>
      </c>
      <c r="G69" s="41">
        <v>63.036000000000001</v>
      </c>
      <c r="H69" s="42">
        <v>0</v>
      </c>
      <c r="I69" s="43">
        <f>ROUND(G69*H69,P4)</f>
        <v>0</v>
      </c>
      <c r="J69" s="37"/>
      <c r="O69" s="44">
        <f>I69*0.21</f>
        <v>0</v>
      </c>
      <c r="P69">
        <v>3</v>
      </c>
    </row>
    <row r="70">
      <c r="A70" s="37" t="s">
        <v>244</v>
      </c>
      <c r="B70" s="45"/>
      <c r="C70" s="46"/>
      <c r="D70" s="46"/>
      <c r="E70" s="39" t="s">
        <v>4226</v>
      </c>
      <c r="F70" s="46"/>
      <c r="G70" s="46"/>
      <c r="H70" s="46"/>
      <c r="I70" s="46"/>
      <c r="J70" s="48"/>
    </row>
    <row r="71" ht="30">
      <c r="A71" s="37" t="s">
        <v>246</v>
      </c>
      <c r="B71" s="45"/>
      <c r="C71" s="46"/>
      <c r="D71" s="46"/>
      <c r="E71" s="49" t="s">
        <v>4227</v>
      </c>
      <c r="F71" s="46"/>
      <c r="G71" s="46"/>
      <c r="H71" s="46"/>
      <c r="I71" s="46"/>
      <c r="J71" s="48"/>
    </row>
    <row r="72" ht="30">
      <c r="A72" s="37" t="s">
        <v>248</v>
      </c>
      <c r="B72" s="45"/>
      <c r="C72" s="46"/>
      <c r="D72" s="46"/>
      <c r="E72" s="39" t="s">
        <v>4228</v>
      </c>
      <c r="F72" s="46"/>
      <c r="G72" s="46"/>
      <c r="H72" s="46"/>
      <c r="I72" s="46"/>
      <c r="J72" s="48"/>
    </row>
    <row r="73">
      <c r="A73" s="37" t="s">
        <v>240</v>
      </c>
      <c r="B73" s="37">
        <v>18</v>
      </c>
      <c r="C73" s="38" t="s">
        <v>4229</v>
      </c>
      <c r="D73" s="37" t="s">
        <v>245</v>
      </c>
      <c r="E73" s="39" t="s">
        <v>4230</v>
      </c>
      <c r="F73" s="40" t="s">
        <v>415</v>
      </c>
      <c r="G73" s="41">
        <v>63.036000000000001</v>
      </c>
      <c r="H73" s="42">
        <v>0</v>
      </c>
      <c r="I73" s="43">
        <f>ROUND(G73*H73,P4)</f>
        <v>0</v>
      </c>
      <c r="J73" s="37"/>
      <c r="O73" s="44">
        <f>I73*0.21</f>
        <v>0</v>
      </c>
      <c r="P73">
        <v>3</v>
      </c>
    </row>
    <row r="74">
      <c r="A74" s="37" t="s">
        <v>244</v>
      </c>
      <c r="B74" s="45"/>
      <c r="C74" s="46"/>
      <c r="D74" s="46"/>
      <c r="E74" s="39" t="s">
        <v>4231</v>
      </c>
      <c r="F74" s="46"/>
      <c r="G74" s="46"/>
      <c r="H74" s="46"/>
      <c r="I74" s="46"/>
      <c r="J74" s="48"/>
    </row>
    <row r="75" ht="30">
      <c r="A75" s="37" t="s">
        <v>246</v>
      </c>
      <c r="B75" s="45"/>
      <c r="C75" s="46"/>
      <c r="D75" s="46"/>
      <c r="E75" s="49" t="s">
        <v>4232</v>
      </c>
      <c r="F75" s="46"/>
      <c r="G75" s="46"/>
      <c r="H75" s="46"/>
      <c r="I75" s="46"/>
      <c r="J75" s="48"/>
    </row>
    <row r="76" ht="30">
      <c r="A76" s="37" t="s">
        <v>248</v>
      </c>
      <c r="B76" s="45"/>
      <c r="C76" s="46"/>
      <c r="D76" s="46"/>
      <c r="E76" s="39" t="s">
        <v>4228</v>
      </c>
      <c r="F76" s="46"/>
      <c r="G76" s="46"/>
      <c r="H76" s="46"/>
      <c r="I76" s="46"/>
      <c r="J76" s="48"/>
    </row>
    <row r="77">
      <c r="A77" s="37" t="s">
        <v>240</v>
      </c>
      <c r="B77" s="37">
        <v>19</v>
      </c>
      <c r="C77" s="38" t="s">
        <v>4198</v>
      </c>
      <c r="D77" s="37" t="s">
        <v>245</v>
      </c>
      <c r="E77" s="39" t="s">
        <v>4199</v>
      </c>
      <c r="F77" s="40" t="s">
        <v>339</v>
      </c>
      <c r="G77" s="41">
        <v>195</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4233</v>
      </c>
      <c r="F79" s="46"/>
      <c r="G79" s="46"/>
      <c r="H79" s="46"/>
      <c r="I79" s="46"/>
      <c r="J79" s="48"/>
    </row>
    <row r="80" ht="150">
      <c r="A80" s="37" t="s">
        <v>248</v>
      </c>
      <c r="B80" s="45"/>
      <c r="C80" s="46"/>
      <c r="D80" s="46"/>
      <c r="E80" s="39" t="s">
        <v>4234</v>
      </c>
      <c r="F80" s="46"/>
      <c r="G80" s="46"/>
      <c r="H80" s="46"/>
      <c r="I80" s="46"/>
      <c r="J80" s="48"/>
    </row>
    <row r="81">
      <c r="A81" s="37" t="s">
        <v>240</v>
      </c>
      <c r="B81" s="37">
        <v>14</v>
      </c>
      <c r="C81" s="38" t="s">
        <v>4235</v>
      </c>
      <c r="D81" s="37" t="s">
        <v>245</v>
      </c>
      <c r="E81" s="39" t="s">
        <v>4189</v>
      </c>
      <c r="F81" s="40" t="s">
        <v>1326</v>
      </c>
      <c r="G81" s="41">
        <v>40.200000000000003</v>
      </c>
      <c r="H81" s="42">
        <v>0</v>
      </c>
      <c r="I81" s="43">
        <f>ROUND(G81*H81,P4)</f>
        <v>0</v>
      </c>
      <c r="J81" s="37"/>
      <c r="O81" s="44">
        <f>I81*0.21</f>
        <v>0</v>
      </c>
      <c r="P81">
        <v>3</v>
      </c>
    </row>
    <row r="82">
      <c r="A82" s="37" t="s">
        <v>244</v>
      </c>
      <c r="B82" s="45"/>
      <c r="C82" s="46"/>
      <c r="D82" s="46"/>
      <c r="E82" s="39" t="s">
        <v>4190</v>
      </c>
      <c r="F82" s="46"/>
      <c r="G82" s="46"/>
      <c r="H82" s="46"/>
      <c r="I82" s="46"/>
      <c r="J82" s="48"/>
    </row>
    <row r="83">
      <c r="A83" s="37" t="s">
        <v>248</v>
      </c>
      <c r="B83" s="50"/>
      <c r="C83" s="51"/>
      <c r="D83" s="51"/>
      <c r="E83" s="39" t="s">
        <v>4236</v>
      </c>
      <c r="F83" s="51"/>
      <c r="G83" s="51"/>
      <c r="H83" s="51"/>
      <c r="I83" s="51"/>
      <c r="J83" s="52"/>
    </row>
  </sheetData>
  <sheetProtection sheet="1" objects="1" scenarios="1" spinCount="100000" saltValue="EDIJ58/KPsm5LybSH+qLIUUGnm2UeHpHm2ktYPASjsBl8tt83ri/ubAG8+440R5g+943s1oKu5oS1rKyz105rw==" hashValue="zq5v5f4Qc7+4liMnEyjAr4h4ECAmeX2cwFnkXNMCNO5dztg9TQn9AyDpMjZz7ZG/whutpcfkbuW+zIFMn43eb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4237</v>
      </c>
      <c r="I3" s="25">
        <f>SUMIFS(I9:I69,A9:A69,"SD")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4237</v>
      </c>
      <c r="D5" s="22"/>
      <c r="E5" s="23" t="s">
        <v>122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936</v>
      </c>
      <c r="D10" s="37" t="s">
        <v>937</v>
      </c>
      <c r="E10" s="39" t="s">
        <v>4147</v>
      </c>
      <c r="F10" s="40" t="s">
        <v>939</v>
      </c>
      <c r="G10" s="41">
        <v>1696.8</v>
      </c>
      <c r="H10" s="42">
        <v>0</v>
      </c>
      <c r="I10" s="43">
        <f>ROUND(G10*H10,P4)</f>
        <v>0</v>
      </c>
      <c r="J10" s="37"/>
      <c r="O10" s="44">
        <f>I10*0.21</f>
        <v>0</v>
      </c>
      <c r="P10">
        <v>3</v>
      </c>
    </row>
    <row r="11" ht="30">
      <c r="A11" s="37" t="s">
        <v>244</v>
      </c>
      <c r="B11" s="45"/>
      <c r="C11" s="46"/>
      <c r="D11" s="46"/>
      <c r="E11" s="39" t="s">
        <v>940</v>
      </c>
      <c r="F11" s="46"/>
      <c r="G11" s="46"/>
      <c r="H11" s="46"/>
      <c r="I11" s="46"/>
      <c r="J11" s="48"/>
    </row>
    <row r="12" ht="30">
      <c r="A12" s="37" t="s">
        <v>246</v>
      </c>
      <c r="B12" s="45"/>
      <c r="C12" s="46"/>
      <c r="D12" s="46"/>
      <c r="E12" s="49" t="s">
        <v>4238</v>
      </c>
      <c r="F12" s="46"/>
      <c r="G12" s="46"/>
      <c r="H12" s="46"/>
      <c r="I12" s="46"/>
      <c r="J12" s="48"/>
    </row>
    <row r="13" ht="165">
      <c r="A13" s="37" t="s">
        <v>248</v>
      </c>
      <c r="B13" s="45"/>
      <c r="C13" s="46"/>
      <c r="D13" s="46"/>
      <c r="E13" s="39" t="s">
        <v>4149</v>
      </c>
      <c r="F13" s="46"/>
      <c r="G13" s="46"/>
      <c r="H13" s="46"/>
      <c r="I13" s="46"/>
      <c r="J13" s="48"/>
    </row>
    <row r="14" ht="45">
      <c r="A14" s="37" t="s">
        <v>240</v>
      </c>
      <c r="B14" s="37">
        <v>2</v>
      </c>
      <c r="C14" s="38" t="s">
        <v>1377</v>
      </c>
      <c r="D14" s="37" t="s">
        <v>1378</v>
      </c>
      <c r="E14" s="39" t="s">
        <v>4150</v>
      </c>
      <c r="F14" s="40" t="s">
        <v>939</v>
      </c>
      <c r="G14" s="41">
        <v>3119.5</v>
      </c>
      <c r="H14" s="42">
        <v>0</v>
      </c>
      <c r="I14" s="43">
        <f>ROUND(G14*H14,P4)</f>
        <v>0</v>
      </c>
      <c r="J14" s="37"/>
      <c r="O14" s="44">
        <f>I14*0.21</f>
        <v>0</v>
      </c>
      <c r="P14">
        <v>3</v>
      </c>
    </row>
    <row r="15" ht="30">
      <c r="A15" s="37" t="s">
        <v>244</v>
      </c>
      <c r="B15" s="45"/>
      <c r="C15" s="46"/>
      <c r="D15" s="46"/>
      <c r="E15" s="39" t="s">
        <v>940</v>
      </c>
      <c r="F15" s="46"/>
      <c r="G15" s="46"/>
      <c r="H15" s="46"/>
      <c r="I15" s="46"/>
      <c r="J15" s="48"/>
    </row>
    <row r="16" ht="30">
      <c r="A16" s="37" t="s">
        <v>246</v>
      </c>
      <c r="B16" s="45"/>
      <c r="C16" s="46"/>
      <c r="D16" s="46"/>
      <c r="E16" s="49" t="s">
        <v>4239</v>
      </c>
      <c r="F16" s="46"/>
      <c r="G16" s="46"/>
      <c r="H16" s="46"/>
      <c r="I16" s="46"/>
      <c r="J16" s="48"/>
    </row>
    <row r="17" ht="165">
      <c r="A17" s="37" t="s">
        <v>248</v>
      </c>
      <c r="B17" s="45"/>
      <c r="C17" s="46"/>
      <c r="D17" s="46"/>
      <c r="E17" s="39" t="s">
        <v>4149</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4156</v>
      </c>
      <c r="D19" s="37" t="s">
        <v>245</v>
      </c>
      <c r="E19" s="39" t="s">
        <v>4157</v>
      </c>
      <c r="F19" s="40" t="s">
        <v>339</v>
      </c>
      <c r="G19" s="41">
        <v>848.39999999999998</v>
      </c>
      <c r="H19" s="42">
        <v>0</v>
      </c>
      <c r="I19" s="43">
        <f>ROUND(G19*H19,P4)</f>
        <v>0</v>
      </c>
      <c r="J19" s="37"/>
      <c r="O19" s="44">
        <f>I19*0.21</f>
        <v>0</v>
      </c>
      <c r="P19">
        <v>3</v>
      </c>
    </row>
    <row r="20">
      <c r="A20" s="37" t="s">
        <v>244</v>
      </c>
      <c r="B20" s="45"/>
      <c r="C20" s="46"/>
      <c r="D20" s="46"/>
      <c r="E20" s="39" t="s">
        <v>4240</v>
      </c>
      <c r="F20" s="46"/>
      <c r="G20" s="46"/>
      <c r="H20" s="46"/>
      <c r="I20" s="46"/>
      <c r="J20" s="48"/>
    </row>
    <row r="21" ht="45">
      <c r="A21" s="37" t="s">
        <v>246</v>
      </c>
      <c r="B21" s="45"/>
      <c r="C21" s="46"/>
      <c r="D21" s="46"/>
      <c r="E21" s="49" t="s">
        <v>4241</v>
      </c>
      <c r="F21" s="46"/>
      <c r="G21" s="46"/>
      <c r="H21" s="46"/>
      <c r="I21" s="46"/>
      <c r="J21" s="48"/>
    </row>
    <row r="22" ht="409.5">
      <c r="A22" s="37" t="s">
        <v>248</v>
      </c>
      <c r="B22" s="45"/>
      <c r="C22" s="46"/>
      <c r="D22" s="46"/>
      <c r="E22" s="39" t="s">
        <v>666</v>
      </c>
      <c r="F22" s="46"/>
      <c r="G22" s="46"/>
      <c r="H22" s="46"/>
      <c r="I22" s="46"/>
      <c r="J22" s="48"/>
    </row>
    <row r="23">
      <c r="A23" s="37" t="s">
        <v>240</v>
      </c>
      <c r="B23" s="37">
        <v>4</v>
      </c>
      <c r="C23" s="38" t="s">
        <v>667</v>
      </c>
      <c r="D23" s="37" t="s">
        <v>245</v>
      </c>
      <c r="E23" s="39" t="s">
        <v>668</v>
      </c>
      <c r="F23" s="40" t="s">
        <v>339</v>
      </c>
      <c r="G23" s="41">
        <v>848.39999999999998</v>
      </c>
      <c r="H23" s="42">
        <v>0</v>
      </c>
      <c r="I23" s="43">
        <f>ROUND(G23*H23,P4)</f>
        <v>0</v>
      </c>
      <c r="J23" s="37"/>
      <c r="O23" s="44">
        <f>I23*0.21</f>
        <v>0</v>
      </c>
      <c r="P23">
        <v>3</v>
      </c>
    </row>
    <row r="24">
      <c r="A24" s="37" t="s">
        <v>244</v>
      </c>
      <c r="B24" s="45"/>
      <c r="C24" s="46"/>
      <c r="D24" s="46"/>
      <c r="E24" s="39" t="s">
        <v>4160</v>
      </c>
      <c r="F24" s="46"/>
      <c r="G24" s="46"/>
      <c r="H24" s="46"/>
      <c r="I24" s="46"/>
      <c r="J24" s="48"/>
    </row>
    <row r="25" ht="30">
      <c r="A25" s="37" t="s">
        <v>246</v>
      </c>
      <c r="B25" s="45"/>
      <c r="C25" s="46"/>
      <c r="D25" s="46"/>
      <c r="E25" s="49" t="s">
        <v>4242</v>
      </c>
      <c r="F25" s="46"/>
      <c r="G25" s="46"/>
      <c r="H25" s="46"/>
      <c r="I25" s="46"/>
      <c r="J25" s="48"/>
    </row>
    <row r="26" ht="270">
      <c r="A26" s="37" t="s">
        <v>248</v>
      </c>
      <c r="B26" s="45"/>
      <c r="C26" s="46"/>
      <c r="D26" s="46"/>
      <c r="E26" s="39" t="s">
        <v>671</v>
      </c>
      <c r="F26" s="46"/>
      <c r="G26" s="46"/>
      <c r="H26" s="46"/>
      <c r="I26" s="46"/>
      <c r="J26" s="48"/>
    </row>
    <row r="27">
      <c r="A27" s="37" t="s">
        <v>240</v>
      </c>
      <c r="B27" s="37">
        <v>5</v>
      </c>
      <c r="C27" s="38" t="s">
        <v>3402</v>
      </c>
      <c r="D27" s="37" t="s">
        <v>245</v>
      </c>
      <c r="E27" s="39" t="s">
        <v>3403</v>
      </c>
      <c r="F27" s="40" t="s">
        <v>339</v>
      </c>
      <c r="G27" s="41">
        <v>561.60000000000002</v>
      </c>
      <c r="H27" s="42">
        <v>0</v>
      </c>
      <c r="I27" s="43">
        <f>ROUND(G27*H27,P4)</f>
        <v>0</v>
      </c>
      <c r="J27" s="37"/>
      <c r="O27" s="44">
        <f>I27*0.21</f>
        <v>0</v>
      </c>
      <c r="P27">
        <v>3</v>
      </c>
    </row>
    <row r="28">
      <c r="A28" s="37" t="s">
        <v>244</v>
      </c>
      <c r="B28" s="45"/>
      <c r="C28" s="46"/>
      <c r="D28" s="46"/>
      <c r="E28" s="39" t="s">
        <v>4210</v>
      </c>
      <c r="F28" s="46"/>
      <c r="G28" s="46"/>
      <c r="H28" s="46"/>
      <c r="I28" s="46"/>
      <c r="J28" s="48"/>
    </row>
    <row r="29" ht="30">
      <c r="A29" s="37" t="s">
        <v>246</v>
      </c>
      <c r="B29" s="45"/>
      <c r="C29" s="46"/>
      <c r="D29" s="46"/>
      <c r="E29" s="49" t="s">
        <v>4243</v>
      </c>
      <c r="F29" s="46"/>
      <c r="G29" s="46"/>
      <c r="H29" s="46"/>
      <c r="I29" s="46"/>
      <c r="J29" s="48"/>
    </row>
    <row r="30" ht="330">
      <c r="A30" s="37" t="s">
        <v>248</v>
      </c>
      <c r="B30" s="45"/>
      <c r="C30" s="46"/>
      <c r="D30" s="46"/>
      <c r="E30" s="39" t="s">
        <v>3405</v>
      </c>
      <c r="F30" s="46"/>
      <c r="G30" s="46"/>
      <c r="H30" s="46"/>
      <c r="I30" s="46"/>
      <c r="J30" s="48"/>
    </row>
    <row r="31">
      <c r="A31" s="31" t="s">
        <v>237</v>
      </c>
      <c r="B31" s="32"/>
      <c r="C31" s="33" t="s">
        <v>320</v>
      </c>
      <c r="D31" s="34"/>
      <c r="E31" s="31" t="s">
        <v>2433</v>
      </c>
      <c r="F31" s="34"/>
      <c r="G31" s="34"/>
      <c r="H31" s="34"/>
      <c r="I31" s="35">
        <f>SUMIFS(I32:I42,A32:A42,"P")</f>
        <v>0</v>
      </c>
      <c r="J31" s="36"/>
    </row>
    <row r="32">
      <c r="A32" s="37" t="s">
        <v>240</v>
      </c>
      <c r="B32" s="37">
        <v>6</v>
      </c>
      <c r="C32" s="38" t="s">
        <v>4164</v>
      </c>
      <c r="D32" s="37" t="s">
        <v>245</v>
      </c>
      <c r="E32" s="39" t="s">
        <v>4165</v>
      </c>
      <c r="F32" s="40" t="s">
        <v>415</v>
      </c>
      <c r="G32" s="41">
        <v>3699.7199999999998</v>
      </c>
      <c r="H32" s="42">
        <v>0</v>
      </c>
      <c r="I32" s="43">
        <f>ROUND(G32*H32,P4)</f>
        <v>0</v>
      </c>
      <c r="J32" s="37"/>
      <c r="O32" s="44">
        <f>I32*0.21</f>
        <v>0</v>
      </c>
      <c r="P32">
        <v>3</v>
      </c>
    </row>
    <row r="33">
      <c r="A33" s="37" t="s">
        <v>244</v>
      </c>
      <c r="B33" s="45"/>
      <c r="C33" s="46"/>
      <c r="D33" s="46"/>
      <c r="E33" s="39" t="s">
        <v>4166</v>
      </c>
      <c r="F33" s="46"/>
      <c r="G33" s="46"/>
      <c r="H33" s="46"/>
      <c r="I33" s="46"/>
      <c r="J33" s="48"/>
    </row>
    <row r="34" ht="30">
      <c r="A34" s="37" t="s">
        <v>246</v>
      </c>
      <c r="B34" s="45"/>
      <c r="C34" s="46"/>
      <c r="D34" s="46"/>
      <c r="E34" s="49" t="s">
        <v>4244</v>
      </c>
      <c r="F34" s="46"/>
      <c r="G34" s="46"/>
      <c r="H34" s="46"/>
      <c r="I34" s="46"/>
      <c r="J34" s="48"/>
    </row>
    <row r="35" ht="105">
      <c r="A35" s="37" t="s">
        <v>248</v>
      </c>
      <c r="B35" s="45"/>
      <c r="C35" s="46"/>
      <c r="D35" s="46"/>
      <c r="E35" s="39" t="s">
        <v>4167</v>
      </c>
      <c r="F35" s="46"/>
      <c r="G35" s="46"/>
      <c r="H35" s="46"/>
      <c r="I35" s="46"/>
      <c r="J35" s="48"/>
    </row>
    <row r="36">
      <c r="A36" s="37" t="s">
        <v>240</v>
      </c>
      <c r="B36" s="37">
        <v>7</v>
      </c>
      <c r="C36" s="38" t="s">
        <v>3138</v>
      </c>
      <c r="D36" s="37" t="s">
        <v>245</v>
      </c>
      <c r="E36" s="39" t="s">
        <v>3139</v>
      </c>
      <c r="F36" s="40" t="s">
        <v>339</v>
      </c>
      <c r="G36" s="41">
        <v>560.25</v>
      </c>
      <c r="H36" s="42">
        <v>0</v>
      </c>
      <c r="I36" s="43">
        <f>ROUND(G36*H36,P4)</f>
        <v>0</v>
      </c>
      <c r="J36" s="37"/>
      <c r="O36" s="44">
        <f>I36*0.21</f>
        <v>0</v>
      </c>
      <c r="P36">
        <v>3</v>
      </c>
    </row>
    <row r="37">
      <c r="A37" s="37" t="s">
        <v>244</v>
      </c>
      <c r="B37" s="45"/>
      <c r="C37" s="46"/>
      <c r="D37" s="46"/>
      <c r="E37" s="39" t="s">
        <v>4173</v>
      </c>
      <c r="F37" s="46"/>
      <c r="G37" s="46"/>
      <c r="H37" s="46"/>
      <c r="I37" s="46"/>
      <c r="J37" s="48"/>
    </row>
    <row r="38" ht="30">
      <c r="A38" s="37" t="s">
        <v>246</v>
      </c>
      <c r="B38" s="45"/>
      <c r="C38" s="46"/>
      <c r="D38" s="46"/>
      <c r="E38" s="49" t="s">
        <v>4245</v>
      </c>
      <c r="F38" s="46"/>
      <c r="G38" s="46"/>
      <c r="H38" s="46"/>
      <c r="I38" s="46"/>
      <c r="J38" s="48"/>
    </row>
    <row r="39" ht="409.5">
      <c r="A39" s="37" t="s">
        <v>248</v>
      </c>
      <c r="B39" s="45"/>
      <c r="C39" s="46"/>
      <c r="D39" s="46"/>
      <c r="E39" s="39" t="s">
        <v>1835</v>
      </c>
      <c r="F39" s="46"/>
      <c r="G39" s="46"/>
      <c r="H39" s="46"/>
      <c r="I39" s="46"/>
      <c r="J39" s="48"/>
    </row>
    <row r="40">
      <c r="A40" s="37" t="s">
        <v>240</v>
      </c>
      <c r="B40" s="37">
        <v>8</v>
      </c>
      <c r="C40" s="38" t="s">
        <v>2077</v>
      </c>
      <c r="D40" s="37" t="s">
        <v>245</v>
      </c>
      <c r="E40" s="39" t="s">
        <v>2078</v>
      </c>
      <c r="F40" s="40" t="s">
        <v>939</v>
      </c>
      <c r="G40" s="41">
        <v>20.213000000000001</v>
      </c>
      <c r="H40" s="42">
        <v>0</v>
      </c>
      <c r="I40" s="43">
        <f>ROUND(G40*H40,P4)</f>
        <v>0</v>
      </c>
      <c r="J40" s="37"/>
      <c r="O40" s="44">
        <f>I40*0.21</f>
        <v>0</v>
      </c>
      <c r="P40">
        <v>3</v>
      </c>
    </row>
    <row r="41">
      <c r="A41" s="37" t="s">
        <v>244</v>
      </c>
      <c r="B41" s="45"/>
      <c r="C41" s="46"/>
      <c r="D41" s="46"/>
      <c r="E41" s="47" t="s">
        <v>245</v>
      </c>
      <c r="F41" s="46"/>
      <c r="G41" s="46"/>
      <c r="H41" s="46"/>
      <c r="I41" s="46"/>
      <c r="J41" s="48"/>
    </row>
    <row r="42" ht="375">
      <c r="A42" s="37" t="s">
        <v>248</v>
      </c>
      <c r="B42" s="45"/>
      <c r="C42" s="46"/>
      <c r="D42" s="46"/>
      <c r="E42" s="39" t="s">
        <v>2080</v>
      </c>
      <c r="F42" s="46"/>
      <c r="G42" s="46"/>
      <c r="H42" s="46"/>
      <c r="I42" s="46"/>
      <c r="J42" s="48"/>
    </row>
    <row r="43">
      <c r="A43" s="31" t="s">
        <v>237</v>
      </c>
      <c r="B43" s="32"/>
      <c r="C43" s="33" t="s">
        <v>402</v>
      </c>
      <c r="D43" s="34"/>
      <c r="E43" s="31" t="s">
        <v>2645</v>
      </c>
      <c r="F43" s="34"/>
      <c r="G43" s="34"/>
      <c r="H43" s="34"/>
      <c r="I43" s="35">
        <f>SUMIFS(I44:I47,A44:A47,"P")</f>
        <v>0</v>
      </c>
      <c r="J43" s="36"/>
    </row>
    <row r="44">
      <c r="A44" s="37" t="s">
        <v>240</v>
      </c>
      <c r="B44" s="37">
        <v>9</v>
      </c>
      <c r="C44" s="38" t="s">
        <v>4218</v>
      </c>
      <c r="D44" s="37" t="s">
        <v>245</v>
      </c>
      <c r="E44" s="39" t="s">
        <v>4219</v>
      </c>
      <c r="F44" s="40" t="s">
        <v>339</v>
      </c>
      <c r="G44" s="41">
        <v>510.48000000000002</v>
      </c>
      <c r="H44" s="42">
        <v>0</v>
      </c>
      <c r="I44" s="43">
        <f>ROUND(G44*H44,P4)</f>
        <v>0</v>
      </c>
      <c r="J44" s="37"/>
      <c r="O44" s="44">
        <f>I44*0.21</f>
        <v>0</v>
      </c>
      <c r="P44">
        <v>3</v>
      </c>
    </row>
    <row r="45">
      <c r="A45" s="37" t="s">
        <v>244</v>
      </c>
      <c r="B45" s="45"/>
      <c r="C45" s="46"/>
      <c r="D45" s="46"/>
      <c r="E45" s="39" t="s">
        <v>4180</v>
      </c>
      <c r="F45" s="46"/>
      <c r="G45" s="46"/>
      <c r="H45" s="46"/>
      <c r="I45" s="46"/>
      <c r="J45" s="48"/>
    </row>
    <row r="46" ht="30">
      <c r="A46" s="37" t="s">
        <v>246</v>
      </c>
      <c r="B46" s="45"/>
      <c r="C46" s="46"/>
      <c r="D46" s="46"/>
      <c r="E46" s="49" t="s">
        <v>4246</v>
      </c>
      <c r="F46" s="46"/>
      <c r="G46" s="46"/>
      <c r="H46" s="46"/>
      <c r="I46" s="46"/>
      <c r="J46" s="48"/>
    </row>
    <row r="47" ht="330">
      <c r="A47" s="37" t="s">
        <v>248</v>
      </c>
      <c r="B47" s="45"/>
      <c r="C47" s="46"/>
      <c r="D47" s="46"/>
      <c r="E47" s="39" t="s">
        <v>4182</v>
      </c>
      <c r="F47" s="46"/>
      <c r="G47" s="46"/>
      <c r="H47" s="46"/>
      <c r="I47" s="46"/>
      <c r="J47" s="48"/>
    </row>
    <row r="48">
      <c r="A48" s="31" t="s">
        <v>237</v>
      </c>
      <c r="B48" s="32"/>
      <c r="C48" s="33" t="s">
        <v>926</v>
      </c>
      <c r="D48" s="34"/>
      <c r="E48" s="31" t="s">
        <v>2120</v>
      </c>
      <c r="F48" s="34"/>
      <c r="G48" s="34"/>
      <c r="H48" s="34"/>
      <c r="I48" s="35">
        <f>SUMIFS(I49:I52,A49:A52,"P")</f>
        <v>0</v>
      </c>
      <c r="J48" s="36"/>
    </row>
    <row r="49">
      <c r="A49" s="37" t="s">
        <v>240</v>
      </c>
      <c r="B49" s="37">
        <v>10</v>
      </c>
      <c r="C49" s="38" t="s">
        <v>2121</v>
      </c>
      <c r="D49" s="37" t="s">
        <v>245</v>
      </c>
      <c r="E49" s="39" t="s">
        <v>2122</v>
      </c>
      <c r="F49" s="40" t="s">
        <v>339</v>
      </c>
      <c r="G49" s="41">
        <v>18.77</v>
      </c>
      <c r="H49" s="42">
        <v>0</v>
      </c>
      <c r="I49" s="43">
        <f>ROUND(G49*H49,P4)</f>
        <v>0</v>
      </c>
      <c r="J49" s="37"/>
      <c r="O49" s="44">
        <f>I49*0.21</f>
        <v>0</v>
      </c>
      <c r="P49">
        <v>3</v>
      </c>
    </row>
    <row r="50">
      <c r="A50" s="37" t="s">
        <v>244</v>
      </c>
      <c r="B50" s="45"/>
      <c r="C50" s="46"/>
      <c r="D50" s="46"/>
      <c r="E50" s="39" t="s">
        <v>4183</v>
      </c>
      <c r="F50" s="46"/>
      <c r="G50" s="46"/>
      <c r="H50" s="46"/>
      <c r="I50" s="46"/>
      <c r="J50" s="48"/>
    </row>
    <row r="51" ht="30">
      <c r="A51" s="37" t="s">
        <v>246</v>
      </c>
      <c r="B51" s="45"/>
      <c r="C51" s="46"/>
      <c r="D51" s="46"/>
      <c r="E51" s="49" t="s">
        <v>4247</v>
      </c>
      <c r="F51" s="46"/>
      <c r="G51" s="46"/>
      <c r="H51" s="46"/>
      <c r="I51" s="46"/>
      <c r="J51" s="48"/>
    </row>
    <row r="52" ht="409.5">
      <c r="A52" s="37" t="s">
        <v>248</v>
      </c>
      <c r="B52" s="45"/>
      <c r="C52" s="46"/>
      <c r="D52" s="46"/>
      <c r="E52" s="39" t="s">
        <v>2076</v>
      </c>
      <c r="F52" s="46"/>
      <c r="G52" s="46"/>
      <c r="H52" s="46"/>
      <c r="I52" s="46"/>
      <c r="J52" s="48"/>
    </row>
    <row r="53">
      <c r="A53" s="31" t="s">
        <v>237</v>
      </c>
      <c r="B53" s="32"/>
      <c r="C53" s="33" t="s">
        <v>1213</v>
      </c>
      <c r="D53" s="34"/>
      <c r="E53" s="31" t="s">
        <v>2355</v>
      </c>
      <c r="F53" s="34"/>
      <c r="G53" s="34"/>
      <c r="H53" s="34"/>
      <c r="I53" s="35">
        <f>SUMIFS(I54:I69,A54:A69,"P")</f>
        <v>0</v>
      </c>
      <c r="J53" s="36"/>
    </row>
    <row r="54">
      <c r="A54" s="37" t="s">
        <v>240</v>
      </c>
      <c r="B54" s="37">
        <v>11</v>
      </c>
      <c r="C54" s="38" t="s">
        <v>4168</v>
      </c>
      <c r="D54" s="37" t="s">
        <v>245</v>
      </c>
      <c r="E54" s="39" t="s">
        <v>4169</v>
      </c>
      <c r="F54" s="40" t="s">
        <v>1326</v>
      </c>
      <c r="G54" s="41">
        <v>112</v>
      </c>
      <c r="H54" s="42">
        <v>0</v>
      </c>
      <c r="I54" s="43">
        <f>ROUND(G54*H54,P4)</f>
        <v>0</v>
      </c>
      <c r="J54" s="37"/>
      <c r="O54" s="44">
        <f>I54*0.21</f>
        <v>0</v>
      </c>
      <c r="P54">
        <v>3</v>
      </c>
    </row>
    <row r="55">
      <c r="A55" s="37" t="s">
        <v>244</v>
      </c>
      <c r="B55" s="45"/>
      <c r="C55" s="46"/>
      <c r="D55" s="46"/>
      <c r="E55" s="39" t="s">
        <v>4248</v>
      </c>
      <c r="F55" s="46"/>
      <c r="G55" s="46"/>
      <c r="H55" s="46"/>
      <c r="I55" s="46"/>
      <c r="J55" s="48"/>
    </row>
    <row r="56" ht="30">
      <c r="A56" s="37" t="s">
        <v>246</v>
      </c>
      <c r="B56" s="45"/>
      <c r="C56" s="46"/>
      <c r="D56" s="46"/>
      <c r="E56" s="49" t="s">
        <v>4249</v>
      </c>
      <c r="F56" s="46"/>
      <c r="G56" s="46"/>
      <c r="H56" s="46"/>
      <c r="I56" s="46"/>
      <c r="J56" s="48"/>
    </row>
    <row r="57" ht="120">
      <c r="A57" s="37" t="s">
        <v>248</v>
      </c>
      <c r="B57" s="45"/>
      <c r="C57" s="46"/>
      <c r="D57" s="46"/>
      <c r="E57" s="39" t="s">
        <v>4172</v>
      </c>
      <c r="F57" s="46"/>
      <c r="G57" s="46"/>
      <c r="H57" s="46"/>
      <c r="I57" s="46"/>
      <c r="J57" s="48"/>
    </row>
    <row r="58">
      <c r="A58" s="37" t="s">
        <v>240</v>
      </c>
      <c r="B58" s="37">
        <v>12</v>
      </c>
      <c r="C58" s="38" t="s">
        <v>4174</v>
      </c>
      <c r="D58" s="37" t="s">
        <v>245</v>
      </c>
      <c r="E58" s="39" t="s">
        <v>4175</v>
      </c>
      <c r="F58" s="40" t="s">
        <v>1326</v>
      </c>
      <c r="G58" s="41">
        <v>112</v>
      </c>
      <c r="H58" s="42">
        <v>0</v>
      </c>
      <c r="I58" s="43">
        <f>ROUND(G58*H58,P4)</f>
        <v>0</v>
      </c>
      <c r="J58" s="37"/>
      <c r="O58" s="44">
        <f>I58*0.21</f>
        <v>0</v>
      </c>
      <c r="P58">
        <v>3</v>
      </c>
    </row>
    <row r="59">
      <c r="A59" s="37" t="s">
        <v>244</v>
      </c>
      <c r="B59" s="45"/>
      <c r="C59" s="46"/>
      <c r="D59" s="46"/>
      <c r="E59" s="39" t="s">
        <v>4176</v>
      </c>
      <c r="F59" s="46"/>
      <c r="G59" s="46"/>
      <c r="H59" s="46"/>
      <c r="I59" s="46"/>
      <c r="J59" s="48"/>
    </row>
    <row r="60" ht="30">
      <c r="A60" s="37" t="s">
        <v>246</v>
      </c>
      <c r="B60" s="45"/>
      <c r="C60" s="46"/>
      <c r="D60" s="46"/>
      <c r="E60" s="49" t="s">
        <v>4249</v>
      </c>
      <c r="F60" s="46"/>
      <c r="G60" s="46"/>
      <c r="H60" s="46"/>
      <c r="I60" s="46"/>
      <c r="J60" s="48"/>
    </row>
    <row r="61">
      <c r="A61" s="37" t="s">
        <v>248</v>
      </c>
      <c r="B61" s="45"/>
      <c r="C61" s="46"/>
      <c r="D61" s="46"/>
      <c r="E61" s="47" t="s">
        <v>245</v>
      </c>
      <c r="F61" s="46"/>
      <c r="G61" s="46"/>
      <c r="H61" s="46"/>
      <c r="I61" s="46"/>
      <c r="J61" s="48"/>
    </row>
    <row r="62">
      <c r="A62" s="37" t="s">
        <v>240</v>
      </c>
      <c r="B62" s="37">
        <v>13</v>
      </c>
      <c r="C62" s="38" t="s">
        <v>4188</v>
      </c>
      <c r="D62" s="37" t="s">
        <v>245</v>
      </c>
      <c r="E62" s="39" t="s">
        <v>4189</v>
      </c>
      <c r="F62" s="40" t="s">
        <v>1326</v>
      </c>
      <c r="G62" s="41">
        <v>361.23899999999998</v>
      </c>
      <c r="H62" s="42">
        <v>0</v>
      </c>
      <c r="I62" s="43">
        <f>ROUND(G62*H62,P4)</f>
        <v>0</v>
      </c>
      <c r="J62" s="37"/>
      <c r="O62" s="44">
        <f>I62*0.21</f>
        <v>0</v>
      </c>
      <c r="P62">
        <v>3</v>
      </c>
    </row>
    <row r="63">
      <c r="A63" s="37" t="s">
        <v>244</v>
      </c>
      <c r="B63" s="45"/>
      <c r="C63" s="46"/>
      <c r="D63" s="46"/>
      <c r="E63" s="39" t="s">
        <v>4190</v>
      </c>
      <c r="F63" s="46"/>
      <c r="G63" s="46"/>
      <c r="H63" s="46"/>
      <c r="I63" s="46"/>
      <c r="J63" s="48"/>
    </row>
    <row r="64" ht="30">
      <c r="A64" s="37" t="s">
        <v>246</v>
      </c>
      <c r="B64" s="45"/>
      <c r="C64" s="46"/>
      <c r="D64" s="46"/>
      <c r="E64" s="49" t="s">
        <v>4250</v>
      </c>
      <c r="F64" s="46"/>
      <c r="G64" s="46"/>
      <c r="H64" s="46"/>
      <c r="I64" s="46"/>
      <c r="J64" s="48"/>
    </row>
    <row r="65">
      <c r="A65" s="37" t="s">
        <v>248</v>
      </c>
      <c r="B65" s="45"/>
      <c r="C65" s="46"/>
      <c r="D65" s="46"/>
      <c r="E65" s="47" t="s">
        <v>245</v>
      </c>
      <c r="F65" s="46"/>
      <c r="G65" s="46"/>
      <c r="H65" s="46"/>
      <c r="I65" s="46"/>
      <c r="J65" s="48"/>
    </row>
    <row r="66">
      <c r="A66" s="37" t="s">
        <v>240</v>
      </c>
      <c r="B66" s="37">
        <v>14</v>
      </c>
      <c r="C66" s="38" t="s">
        <v>4198</v>
      </c>
      <c r="D66" s="37" t="s">
        <v>245</v>
      </c>
      <c r="E66" s="39" t="s">
        <v>4199</v>
      </c>
      <c r="F66" s="40" t="s">
        <v>339</v>
      </c>
      <c r="G66" s="41">
        <v>1247.8</v>
      </c>
      <c r="H66" s="42">
        <v>0</v>
      </c>
      <c r="I66" s="43">
        <f>ROUND(G66*H66,P4)</f>
        <v>0</v>
      </c>
      <c r="J66" s="37"/>
      <c r="O66" s="44">
        <f>I66*0.21</f>
        <v>0</v>
      </c>
      <c r="P66">
        <v>3</v>
      </c>
    </row>
    <row r="67">
      <c r="A67" s="37" t="s">
        <v>244</v>
      </c>
      <c r="B67" s="45"/>
      <c r="C67" s="46"/>
      <c r="D67" s="46"/>
      <c r="E67" s="39" t="s">
        <v>4251</v>
      </c>
      <c r="F67" s="46"/>
      <c r="G67" s="46"/>
      <c r="H67" s="46"/>
      <c r="I67" s="46"/>
      <c r="J67" s="48"/>
    </row>
    <row r="68" ht="45">
      <c r="A68" s="37" t="s">
        <v>246</v>
      </c>
      <c r="B68" s="45"/>
      <c r="C68" s="46"/>
      <c r="D68" s="46"/>
      <c r="E68" s="49" t="s">
        <v>4252</v>
      </c>
      <c r="F68" s="46"/>
      <c r="G68" s="46"/>
      <c r="H68" s="46"/>
      <c r="I68" s="46"/>
      <c r="J68" s="48"/>
    </row>
    <row r="69" ht="180">
      <c r="A69" s="37" t="s">
        <v>248</v>
      </c>
      <c r="B69" s="50"/>
      <c r="C69" s="51"/>
      <c r="D69" s="51"/>
      <c r="E69" s="39" t="s">
        <v>2955</v>
      </c>
      <c r="F69" s="51"/>
      <c r="G69" s="51"/>
      <c r="H69" s="51"/>
      <c r="I69" s="51"/>
      <c r="J69" s="52"/>
    </row>
  </sheetData>
  <sheetProtection sheet="1" objects="1" scenarios="1" spinCount="100000" saltValue="xXzDN1KA1CS5f0MJCoolQ+Qld/mt3t3zQ3zW5UQpI47WQdXD2LQxD1nN4YpFUTdccGrFkrnGs2WzVuqGt+1tVA==" hashValue="a8ruPm0o6T0tMrabQNRdG5bNuzIeDpcXxc2s2g1neSKHLKMNoMuB/FUDuNnvw126YJUl3DVXX3Oh/7lalg9r/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643</v>
      </c>
      <c r="I3" s="25">
        <f>SUMIFS(I9:I17,A9:A17,"SD")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643</v>
      </c>
      <c r="D5" s="22"/>
      <c r="E5" s="23" t="s">
        <v>20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644</v>
      </c>
      <c r="D9" s="34"/>
      <c r="E9" s="31" t="s">
        <v>645</v>
      </c>
      <c r="F9" s="34"/>
      <c r="G9" s="34"/>
      <c r="H9" s="34"/>
      <c r="I9" s="35">
        <f>SUMIFS(I10:I17,A10:A17,"P")</f>
        <v>0</v>
      </c>
      <c r="J9" s="36"/>
    </row>
    <row r="10">
      <c r="A10" s="37" t="s">
        <v>240</v>
      </c>
      <c r="B10" s="37">
        <v>2</v>
      </c>
      <c r="C10" s="38" t="s">
        <v>646</v>
      </c>
      <c r="D10" s="37" t="s">
        <v>245</v>
      </c>
      <c r="E10" s="39" t="s">
        <v>647</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264</v>
      </c>
      <c r="F12" s="46"/>
      <c r="G12" s="46"/>
      <c r="H12" s="46"/>
      <c r="I12" s="46"/>
      <c r="J12" s="48"/>
    </row>
    <row r="13" ht="135">
      <c r="A13" s="37" t="s">
        <v>248</v>
      </c>
      <c r="B13" s="45"/>
      <c r="C13" s="46"/>
      <c r="D13" s="46"/>
      <c r="E13" s="39" t="s">
        <v>648</v>
      </c>
      <c r="F13" s="46"/>
      <c r="G13" s="46"/>
      <c r="H13" s="46"/>
      <c r="I13" s="46"/>
      <c r="J13" s="48"/>
    </row>
    <row r="14">
      <c r="A14" s="37" t="s">
        <v>240</v>
      </c>
      <c r="B14" s="37">
        <v>1</v>
      </c>
      <c r="C14" s="38" t="s">
        <v>649</v>
      </c>
      <c r="D14" s="37" t="s">
        <v>245</v>
      </c>
      <c r="E14" s="39" t="s">
        <v>650</v>
      </c>
      <c r="F14" s="40" t="s">
        <v>243</v>
      </c>
      <c r="G14" s="41">
        <v>2</v>
      </c>
      <c r="H14" s="42">
        <v>0</v>
      </c>
      <c r="I14" s="43">
        <f>ROUND(G14*H14,P4)</f>
        <v>0</v>
      </c>
      <c r="J14" s="37"/>
      <c r="O14" s="44">
        <f>I14*0.21</f>
        <v>0</v>
      </c>
      <c r="P14">
        <v>3</v>
      </c>
    </row>
    <row r="15" ht="210">
      <c r="A15" s="37" t="s">
        <v>244</v>
      </c>
      <c r="B15" s="45"/>
      <c r="C15" s="46"/>
      <c r="D15" s="46"/>
      <c r="E15" s="39" t="s">
        <v>651</v>
      </c>
      <c r="F15" s="46"/>
      <c r="G15" s="46"/>
      <c r="H15" s="46"/>
      <c r="I15" s="46"/>
      <c r="J15" s="48"/>
    </row>
    <row r="16" ht="45">
      <c r="A16" s="37" t="s">
        <v>246</v>
      </c>
      <c r="B16" s="45"/>
      <c r="C16" s="46"/>
      <c r="D16" s="46"/>
      <c r="E16" s="49" t="s">
        <v>652</v>
      </c>
      <c r="F16" s="46"/>
      <c r="G16" s="46"/>
      <c r="H16" s="46"/>
      <c r="I16" s="46"/>
      <c r="J16" s="48"/>
    </row>
    <row r="17" ht="150">
      <c r="A17" s="37" t="s">
        <v>248</v>
      </c>
      <c r="B17" s="50"/>
      <c r="C17" s="51"/>
      <c r="D17" s="51"/>
      <c r="E17" s="39" t="s">
        <v>653</v>
      </c>
      <c r="F17" s="51"/>
      <c r="G17" s="51"/>
      <c r="H17" s="51"/>
      <c r="I17" s="51"/>
      <c r="J17" s="52"/>
    </row>
  </sheetData>
  <sheetProtection sheet="1" objects="1" scenarios="1" spinCount="100000" saltValue="juMTvBskhw61dnVq+ko1yoeg7c2yWCCSe8VkD27/jA30ufP5Tdyo631SJjPsvum4av+QHUpxT04cr3ZfJFRyrQ==" hashValue="0O9d3sradFRd4xPXi7uMAw0XszokdWrVJH6zrM8Yctps2HlbVGzI0+INuj3ShsKCNi17jpknIXFiMhrPdMswq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4253</v>
      </c>
      <c r="I3" s="25">
        <f>SUMIFS(I9:I58,A9:A58,"SD")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4253</v>
      </c>
      <c r="D5" s="22"/>
      <c r="E5" s="23" t="s">
        <v>124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936</v>
      </c>
      <c r="D10" s="37" t="s">
        <v>937</v>
      </c>
      <c r="E10" s="39" t="s">
        <v>4147</v>
      </c>
      <c r="F10" s="40" t="s">
        <v>939</v>
      </c>
      <c r="G10" s="41">
        <v>3013.5999999999999</v>
      </c>
      <c r="H10" s="42">
        <v>0</v>
      </c>
      <c r="I10" s="43">
        <f>ROUND(G10*H10,P4)</f>
        <v>0</v>
      </c>
      <c r="J10" s="37"/>
      <c r="O10" s="44">
        <f>I10*0.21</f>
        <v>0</v>
      </c>
      <c r="P10">
        <v>3</v>
      </c>
    </row>
    <row r="11" ht="30">
      <c r="A11" s="37" t="s">
        <v>244</v>
      </c>
      <c r="B11" s="45"/>
      <c r="C11" s="46"/>
      <c r="D11" s="46"/>
      <c r="E11" s="39" t="s">
        <v>940</v>
      </c>
      <c r="F11" s="46"/>
      <c r="G11" s="46"/>
      <c r="H11" s="46"/>
      <c r="I11" s="46"/>
      <c r="J11" s="48"/>
    </row>
    <row r="12" ht="30">
      <c r="A12" s="37" t="s">
        <v>246</v>
      </c>
      <c r="B12" s="45"/>
      <c r="C12" s="46"/>
      <c r="D12" s="46"/>
      <c r="E12" s="49" t="s">
        <v>4254</v>
      </c>
      <c r="F12" s="46"/>
      <c r="G12" s="46"/>
      <c r="H12" s="46"/>
      <c r="I12" s="46"/>
      <c r="J12" s="48"/>
    </row>
    <row r="13" ht="165">
      <c r="A13" s="37" t="s">
        <v>248</v>
      </c>
      <c r="B13" s="45"/>
      <c r="C13" s="46"/>
      <c r="D13" s="46"/>
      <c r="E13" s="39" t="s">
        <v>4149</v>
      </c>
      <c r="F13" s="46"/>
      <c r="G13" s="46"/>
      <c r="H13" s="46"/>
      <c r="I13" s="46"/>
      <c r="J13" s="48"/>
    </row>
    <row r="14" ht="45">
      <c r="A14" s="37" t="s">
        <v>240</v>
      </c>
      <c r="B14" s="37">
        <v>2</v>
      </c>
      <c r="C14" s="38" t="s">
        <v>1377</v>
      </c>
      <c r="D14" s="37" t="s">
        <v>1378</v>
      </c>
      <c r="E14" s="39" t="s">
        <v>4150</v>
      </c>
      <c r="F14" s="40" t="s">
        <v>939</v>
      </c>
      <c r="G14" s="41">
        <v>238</v>
      </c>
      <c r="H14" s="42">
        <v>0</v>
      </c>
      <c r="I14" s="43">
        <f>ROUND(G14*H14,P4)</f>
        <v>0</v>
      </c>
      <c r="J14" s="37"/>
      <c r="O14" s="44">
        <f>I14*0.21</f>
        <v>0</v>
      </c>
      <c r="P14">
        <v>3</v>
      </c>
    </row>
    <row r="15" ht="30">
      <c r="A15" s="37" t="s">
        <v>244</v>
      </c>
      <c r="B15" s="45"/>
      <c r="C15" s="46"/>
      <c r="D15" s="46"/>
      <c r="E15" s="39" t="s">
        <v>940</v>
      </c>
      <c r="F15" s="46"/>
      <c r="G15" s="46"/>
      <c r="H15" s="46"/>
      <c r="I15" s="46"/>
      <c r="J15" s="48"/>
    </row>
    <row r="16" ht="30">
      <c r="A16" s="37" t="s">
        <v>246</v>
      </c>
      <c r="B16" s="45"/>
      <c r="C16" s="46"/>
      <c r="D16" s="46"/>
      <c r="E16" s="49" t="s">
        <v>4255</v>
      </c>
      <c r="F16" s="46"/>
      <c r="G16" s="46"/>
      <c r="H16" s="46"/>
      <c r="I16" s="46"/>
      <c r="J16" s="48"/>
    </row>
    <row r="17" ht="165">
      <c r="A17" s="37" t="s">
        <v>248</v>
      </c>
      <c r="B17" s="45"/>
      <c r="C17" s="46"/>
      <c r="D17" s="46"/>
      <c r="E17" s="39" t="s">
        <v>4149</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4156</v>
      </c>
      <c r="D19" s="37" t="s">
        <v>245</v>
      </c>
      <c r="E19" s="39" t="s">
        <v>4157</v>
      </c>
      <c r="F19" s="40" t="s">
        <v>339</v>
      </c>
      <c r="G19" s="41">
        <v>332.35399999999998</v>
      </c>
      <c r="H19" s="42">
        <v>0</v>
      </c>
      <c r="I19" s="43">
        <f>ROUND(G19*H19,P4)</f>
        <v>0</v>
      </c>
      <c r="J19" s="37"/>
      <c r="O19" s="44">
        <f>I19*0.21</f>
        <v>0</v>
      </c>
      <c r="P19">
        <v>3</v>
      </c>
    </row>
    <row r="20">
      <c r="A20" s="37" t="s">
        <v>244</v>
      </c>
      <c r="B20" s="45"/>
      <c r="C20" s="46"/>
      <c r="D20" s="46"/>
      <c r="E20" s="39" t="s">
        <v>4256</v>
      </c>
      <c r="F20" s="46"/>
      <c r="G20" s="46"/>
      <c r="H20" s="46"/>
      <c r="I20" s="46"/>
      <c r="J20" s="48"/>
    </row>
    <row r="21" ht="30">
      <c r="A21" s="37" t="s">
        <v>246</v>
      </c>
      <c r="B21" s="45"/>
      <c r="C21" s="46"/>
      <c r="D21" s="46"/>
      <c r="E21" s="49" t="s">
        <v>4257</v>
      </c>
      <c r="F21" s="46"/>
      <c r="G21" s="46"/>
      <c r="H21" s="46"/>
      <c r="I21" s="46"/>
      <c r="J21" s="48"/>
    </row>
    <row r="22" ht="409.5">
      <c r="A22" s="37" t="s">
        <v>248</v>
      </c>
      <c r="B22" s="45"/>
      <c r="C22" s="46"/>
      <c r="D22" s="46"/>
      <c r="E22" s="39" t="s">
        <v>666</v>
      </c>
      <c r="F22" s="46"/>
      <c r="G22" s="46"/>
      <c r="H22" s="46"/>
      <c r="I22" s="46"/>
      <c r="J22" s="48"/>
    </row>
    <row r="23">
      <c r="A23" s="37" t="s">
        <v>240</v>
      </c>
      <c r="B23" s="37">
        <v>4</v>
      </c>
      <c r="C23" s="38" t="s">
        <v>667</v>
      </c>
      <c r="D23" s="37" t="s">
        <v>245</v>
      </c>
      <c r="E23" s="39" t="s">
        <v>668</v>
      </c>
      <c r="F23" s="40" t="s">
        <v>339</v>
      </c>
      <c r="G23" s="41">
        <v>398.82499999999999</v>
      </c>
      <c r="H23" s="42">
        <v>0</v>
      </c>
      <c r="I23" s="43">
        <f>ROUND(G23*H23,P4)</f>
        <v>0</v>
      </c>
      <c r="J23" s="37"/>
      <c r="O23" s="44">
        <f>I23*0.21</f>
        <v>0</v>
      </c>
      <c r="P23">
        <v>3</v>
      </c>
    </row>
    <row r="24">
      <c r="A24" s="37" t="s">
        <v>244</v>
      </c>
      <c r="B24" s="45"/>
      <c r="C24" s="46"/>
      <c r="D24" s="46"/>
      <c r="E24" s="39" t="s">
        <v>4160</v>
      </c>
      <c r="F24" s="46"/>
      <c r="G24" s="46"/>
      <c r="H24" s="46"/>
      <c r="I24" s="46"/>
      <c r="J24" s="48"/>
    </row>
    <row r="25" ht="30">
      <c r="A25" s="37" t="s">
        <v>246</v>
      </c>
      <c r="B25" s="45"/>
      <c r="C25" s="46"/>
      <c r="D25" s="46"/>
      <c r="E25" s="49" t="s">
        <v>4258</v>
      </c>
      <c r="F25" s="46"/>
      <c r="G25" s="46"/>
      <c r="H25" s="46"/>
      <c r="I25" s="46"/>
      <c r="J25" s="48"/>
    </row>
    <row r="26" ht="270">
      <c r="A26" s="37" t="s">
        <v>248</v>
      </c>
      <c r="B26" s="45"/>
      <c r="C26" s="46"/>
      <c r="D26" s="46"/>
      <c r="E26" s="39" t="s">
        <v>671</v>
      </c>
      <c r="F26" s="46"/>
      <c r="G26" s="46"/>
      <c r="H26" s="46"/>
      <c r="I26" s="46"/>
      <c r="J26" s="48"/>
    </row>
    <row r="27">
      <c r="A27" s="37" t="s">
        <v>240</v>
      </c>
      <c r="B27" s="37">
        <v>5</v>
      </c>
      <c r="C27" s="38" t="s">
        <v>3402</v>
      </c>
      <c r="D27" s="37" t="s">
        <v>245</v>
      </c>
      <c r="E27" s="39" t="s">
        <v>3403</v>
      </c>
      <c r="F27" s="40" t="s">
        <v>339</v>
      </c>
      <c r="G27" s="41">
        <v>125.816</v>
      </c>
      <c r="H27" s="42">
        <v>0</v>
      </c>
      <c r="I27" s="43">
        <f>ROUND(G27*H27,P4)</f>
        <v>0</v>
      </c>
      <c r="J27" s="37"/>
      <c r="O27" s="44">
        <f>I27*0.21</f>
        <v>0</v>
      </c>
      <c r="P27">
        <v>3</v>
      </c>
    </row>
    <row r="28">
      <c r="A28" s="37" t="s">
        <v>244</v>
      </c>
      <c r="B28" s="45"/>
      <c r="C28" s="46"/>
      <c r="D28" s="46"/>
      <c r="E28" s="39" t="s">
        <v>4210</v>
      </c>
      <c r="F28" s="46"/>
      <c r="G28" s="46"/>
      <c r="H28" s="46"/>
      <c r="I28" s="46"/>
      <c r="J28" s="48"/>
    </row>
    <row r="29" ht="30">
      <c r="A29" s="37" t="s">
        <v>246</v>
      </c>
      <c r="B29" s="45"/>
      <c r="C29" s="46"/>
      <c r="D29" s="46"/>
      <c r="E29" s="49" t="s">
        <v>4259</v>
      </c>
      <c r="F29" s="46"/>
      <c r="G29" s="46"/>
      <c r="H29" s="46"/>
      <c r="I29" s="46"/>
      <c r="J29" s="48"/>
    </row>
    <row r="30" ht="330">
      <c r="A30" s="37" t="s">
        <v>248</v>
      </c>
      <c r="B30" s="45"/>
      <c r="C30" s="46"/>
      <c r="D30" s="46"/>
      <c r="E30" s="39" t="s">
        <v>3405</v>
      </c>
      <c r="F30" s="46"/>
      <c r="G30" s="46"/>
      <c r="H30" s="46"/>
      <c r="I30" s="46"/>
      <c r="J30" s="48"/>
    </row>
    <row r="31">
      <c r="A31" s="31" t="s">
        <v>237</v>
      </c>
      <c r="B31" s="32"/>
      <c r="C31" s="33" t="s">
        <v>320</v>
      </c>
      <c r="D31" s="34"/>
      <c r="E31" s="31" t="s">
        <v>2433</v>
      </c>
      <c r="F31" s="34"/>
      <c r="G31" s="34"/>
      <c r="H31" s="34"/>
      <c r="I31" s="35">
        <f>SUMIFS(I32:I40,A32:A40,"P")</f>
        <v>0</v>
      </c>
      <c r="J31" s="36"/>
    </row>
    <row r="32">
      <c r="A32" s="37" t="s">
        <v>240</v>
      </c>
      <c r="B32" s="37">
        <v>6</v>
      </c>
      <c r="C32" s="38" t="s">
        <v>4164</v>
      </c>
      <c r="D32" s="37" t="s">
        <v>245</v>
      </c>
      <c r="E32" s="39" t="s">
        <v>4165</v>
      </c>
      <c r="F32" s="40" t="s">
        <v>415</v>
      </c>
      <c r="G32" s="41">
        <v>444.52999999999997</v>
      </c>
      <c r="H32" s="42">
        <v>0</v>
      </c>
      <c r="I32" s="43">
        <f>ROUND(G32*H32,P4)</f>
        <v>0</v>
      </c>
      <c r="J32" s="37"/>
      <c r="O32" s="44">
        <f>I32*0.21</f>
        <v>0</v>
      </c>
      <c r="P32">
        <v>3</v>
      </c>
    </row>
    <row r="33">
      <c r="A33" s="37" t="s">
        <v>244</v>
      </c>
      <c r="B33" s="45"/>
      <c r="C33" s="46"/>
      <c r="D33" s="46"/>
      <c r="E33" s="39" t="s">
        <v>4166</v>
      </c>
      <c r="F33" s="46"/>
      <c r="G33" s="46"/>
      <c r="H33" s="46"/>
      <c r="I33" s="46"/>
      <c r="J33" s="48"/>
    </row>
    <row r="34" ht="105">
      <c r="A34" s="37" t="s">
        <v>248</v>
      </c>
      <c r="B34" s="45"/>
      <c r="C34" s="46"/>
      <c r="D34" s="46"/>
      <c r="E34" s="39" t="s">
        <v>4167</v>
      </c>
      <c r="F34" s="46"/>
      <c r="G34" s="46"/>
      <c r="H34" s="46"/>
      <c r="I34" s="46"/>
      <c r="J34" s="48"/>
    </row>
    <row r="35">
      <c r="A35" s="37" t="s">
        <v>240</v>
      </c>
      <c r="B35" s="37">
        <v>7</v>
      </c>
      <c r="C35" s="38" t="s">
        <v>3138</v>
      </c>
      <c r="D35" s="37" t="s">
        <v>245</v>
      </c>
      <c r="E35" s="39" t="s">
        <v>3139</v>
      </c>
      <c r="F35" s="40" t="s">
        <v>339</v>
      </c>
      <c r="G35" s="41">
        <v>68.390000000000001</v>
      </c>
      <c r="H35" s="42">
        <v>0</v>
      </c>
      <c r="I35" s="43">
        <f>ROUND(G35*H35,P4)</f>
        <v>0</v>
      </c>
      <c r="J35" s="37"/>
      <c r="O35" s="44">
        <f>I35*0.21</f>
        <v>0</v>
      </c>
      <c r="P35">
        <v>3</v>
      </c>
    </row>
    <row r="36">
      <c r="A36" s="37" t="s">
        <v>244</v>
      </c>
      <c r="B36" s="45"/>
      <c r="C36" s="46"/>
      <c r="D36" s="46"/>
      <c r="E36" s="39" t="s">
        <v>4173</v>
      </c>
      <c r="F36" s="46"/>
      <c r="G36" s="46"/>
      <c r="H36" s="46"/>
      <c r="I36" s="46"/>
      <c r="J36" s="48"/>
    </row>
    <row r="37" ht="409.5">
      <c r="A37" s="37" t="s">
        <v>248</v>
      </c>
      <c r="B37" s="45"/>
      <c r="C37" s="46"/>
      <c r="D37" s="46"/>
      <c r="E37" s="39" t="s">
        <v>1835</v>
      </c>
      <c r="F37" s="46"/>
      <c r="G37" s="46"/>
      <c r="H37" s="46"/>
      <c r="I37" s="46"/>
      <c r="J37" s="48"/>
    </row>
    <row r="38">
      <c r="A38" s="37" t="s">
        <v>240</v>
      </c>
      <c r="B38" s="37">
        <v>8</v>
      </c>
      <c r="C38" s="38" t="s">
        <v>2077</v>
      </c>
      <c r="D38" s="37" t="s">
        <v>245</v>
      </c>
      <c r="E38" s="39" t="s">
        <v>2078</v>
      </c>
      <c r="F38" s="40" t="s">
        <v>939</v>
      </c>
      <c r="G38" s="41">
        <v>2.0609999999999999</v>
      </c>
      <c r="H38" s="42">
        <v>0</v>
      </c>
      <c r="I38" s="43">
        <f>ROUND(G38*H38,P4)</f>
        <v>0</v>
      </c>
      <c r="J38" s="37"/>
      <c r="O38" s="44">
        <f>I38*0.21</f>
        <v>0</v>
      </c>
      <c r="P38">
        <v>3</v>
      </c>
    </row>
    <row r="39">
      <c r="A39" s="37" t="s">
        <v>244</v>
      </c>
      <c r="B39" s="45"/>
      <c r="C39" s="46"/>
      <c r="D39" s="46"/>
      <c r="E39" s="47" t="s">
        <v>245</v>
      </c>
      <c r="F39" s="46"/>
      <c r="G39" s="46"/>
      <c r="H39" s="46"/>
      <c r="I39" s="46"/>
      <c r="J39" s="48"/>
    </row>
    <row r="40" ht="375">
      <c r="A40" s="37" t="s">
        <v>248</v>
      </c>
      <c r="B40" s="45"/>
      <c r="C40" s="46"/>
      <c r="D40" s="46"/>
      <c r="E40" s="39" t="s">
        <v>2080</v>
      </c>
      <c r="F40" s="46"/>
      <c r="G40" s="46"/>
      <c r="H40" s="46"/>
      <c r="I40" s="46"/>
      <c r="J40" s="48"/>
    </row>
    <row r="41">
      <c r="A41" s="31" t="s">
        <v>237</v>
      </c>
      <c r="B41" s="32"/>
      <c r="C41" s="33" t="s">
        <v>402</v>
      </c>
      <c r="D41" s="34"/>
      <c r="E41" s="31" t="s">
        <v>2645</v>
      </c>
      <c r="F41" s="34"/>
      <c r="G41" s="34"/>
      <c r="H41" s="34"/>
      <c r="I41" s="35">
        <f>SUMIFS(I42:I45,A42:A45,"P")</f>
        <v>0</v>
      </c>
      <c r="J41" s="36"/>
    </row>
    <row r="42">
      <c r="A42" s="37" t="s">
        <v>240</v>
      </c>
      <c r="B42" s="37">
        <v>9</v>
      </c>
      <c r="C42" s="38" t="s">
        <v>4218</v>
      </c>
      <c r="D42" s="37" t="s">
        <v>245</v>
      </c>
      <c r="E42" s="39" t="s">
        <v>4219</v>
      </c>
      <c r="F42" s="40" t="s">
        <v>339</v>
      </c>
      <c r="G42" s="41">
        <v>81.844999999999999</v>
      </c>
      <c r="H42" s="42">
        <v>0</v>
      </c>
      <c r="I42" s="43">
        <f>ROUND(G42*H42,P4)</f>
        <v>0</v>
      </c>
      <c r="J42" s="37"/>
      <c r="O42" s="44">
        <f>I42*0.21</f>
        <v>0</v>
      </c>
      <c r="P42">
        <v>3</v>
      </c>
    </row>
    <row r="43">
      <c r="A43" s="37" t="s">
        <v>244</v>
      </c>
      <c r="B43" s="45"/>
      <c r="C43" s="46"/>
      <c r="D43" s="46"/>
      <c r="E43" s="39" t="s">
        <v>4180</v>
      </c>
      <c r="F43" s="46"/>
      <c r="G43" s="46"/>
      <c r="H43" s="46"/>
      <c r="I43" s="46"/>
      <c r="J43" s="48"/>
    </row>
    <row r="44" ht="30">
      <c r="A44" s="37" t="s">
        <v>246</v>
      </c>
      <c r="B44" s="45"/>
      <c r="C44" s="46"/>
      <c r="D44" s="46"/>
      <c r="E44" s="49" t="s">
        <v>4260</v>
      </c>
      <c r="F44" s="46"/>
      <c r="G44" s="46"/>
      <c r="H44" s="46"/>
      <c r="I44" s="46"/>
      <c r="J44" s="48"/>
    </row>
    <row r="45" ht="330">
      <c r="A45" s="37" t="s">
        <v>248</v>
      </c>
      <c r="B45" s="45"/>
      <c r="C45" s="46"/>
      <c r="D45" s="46"/>
      <c r="E45" s="39" t="s">
        <v>4182</v>
      </c>
      <c r="F45" s="46"/>
      <c r="G45" s="46"/>
      <c r="H45" s="46"/>
      <c r="I45" s="46"/>
      <c r="J45" s="48"/>
    </row>
    <row r="46">
      <c r="A46" s="31" t="s">
        <v>237</v>
      </c>
      <c r="B46" s="32"/>
      <c r="C46" s="33" t="s">
        <v>926</v>
      </c>
      <c r="D46" s="34"/>
      <c r="E46" s="31" t="s">
        <v>2120</v>
      </c>
      <c r="F46" s="34"/>
      <c r="G46" s="34"/>
      <c r="H46" s="34"/>
      <c r="I46" s="35">
        <f>SUMIFS(I47:I50,A47:A50,"P")</f>
        <v>0</v>
      </c>
      <c r="J46" s="36"/>
    </row>
    <row r="47">
      <c r="A47" s="37" t="s">
        <v>240</v>
      </c>
      <c r="B47" s="37">
        <v>10</v>
      </c>
      <c r="C47" s="38" t="s">
        <v>2121</v>
      </c>
      <c r="D47" s="37" t="s">
        <v>245</v>
      </c>
      <c r="E47" s="39" t="s">
        <v>2122</v>
      </c>
      <c r="F47" s="40" t="s">
        <v>339</v>
      </c>
      <c r="G47" s="41">
        <v>23</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4261</v>
      </c>
      <c r="F49" s="46"/>
      <c r="G49" s="46"/>
      <c r="H49" s="46"/>
      <c r="I49" s="46"/>
      <c r="J49" s="48"/>
    </row>
    <row r="50" ht="409.5">
      <c r="A50" s="37" t="s">
        <v>248</v>
      </c>
      <c r="B50" s="45"/>
      <c r="C50" s="46"/>
      <c r="D50" s="46"/>
      <c r="E50" s="39" t="s">
        <v>2076</v>
      </c>
      <c r="F50" s="46"/>
      <c r="G50" s="46"/>
      <c r="H50" s="46"/>
      <c r="I50" s="46"/>
      <c r="J50" s="48"/>
    </row>
    <row r="51">
      <c r="A51" s="31" t="s">
        <v>237</v>
      </c>
      <c r="B51" s="32"/>
      <c r="C51" s="33" t="s">
        <v>1213</v>
      </c>
      <c r="D51" s="34"/>
      <c r="E51" s="31" t="s">
        <v>2355</v>
      </c>
      <c r="F51" s="34"/>
      <c r="G51" s="34"/>
      <c r="H51" s="34"/>
      <c r="I51" s="35">
        <f>SUMIFS(I52:I58,A52:A58,"P")</f>
        <v>0</v>
      </c>
      <c r="J51" s="36"/>
    </row>
    <row r="52">
      <c r="A52" s="37" t="s">
        <v>240</v>
      </c>
      <c r="B52" s="37">
        <v>11</v>
      </c>
      <c r="C52" s="38" t="s">
        <v>4188</v>
      </c>
      <c r="D52" s="37" t="s">
        <v>245</v>
      </c>
      <c r="E52" s="39" t="s">
        <v>4189</v>
      </c>
      <c r="F52" s="40" t="s">
        <v>1326</v>
      </c>
      <c r="G52" s="41">
        <v>39.119999999999997</v>
      </c>
      <c r="H52" s="42">
        <v>0</v>
      </c>
      <c r="I52" s="43">
        <f>ROUND(G52*H52,P4)</f>
        <v>0</v>
      </c>
      <c r="J52" s="37"/>
      <c r="O52" s="44">
        <f>I52*0.21</f>
        <v>0</v>
      </c>
      <c r="P52">
        <v>3</v>
      </c>
    </row>
    <row r="53">
      <c r="A53" s="37" t="s">
        <v>244</v>
      </c>
      <c r="B53" s="45"/>
      <c r="C53" s="46"/>
      <c r="D53" s="46"/>
      <c r="E53" s="39" t="s">
        <v>4190</v>
      </c>
      <c r="F53" s="46"/>
      <c r="G53" s="46"/>
      <c r="H53" s="46"/>
      <c r="I53" s="46"/>
      <c r="J53" s="48"/>
    </row>
    <row r="54" ht="150">
      <c r="A54" s="37" t="s">
        <v>248</v>
      </c>
      <c r="B54" s="45"/>
      <c r="C54" s="46"/>
      <c r="D54" s="46"/>
      <c r="E54" s="39" t="s">
        <v>4234</v>
      </c>
      <c r="F54" s="46"/>
      <c r="G54" s="46"/>
      <c r="H54" s="46"/>
      <c r="I54" s="46"/>
      <c r="J54" s="48"/>
    </row>
    <row r="55">
      <c r="A55" s="37" t="s">
        <v>240</v>
      </c>
      <c r="B55" s="37">
        <v>12</v>
      </c>
      <c r="C55" s="38" t="s">
        <v>4198</v>
      </c>
      <c r="D55" s="37" t="s">
        <v>245</v>
      </c>
      <c r="E55" s="39" t="s">
        <v>4199</v>
      </c>
      <c r="F55" s="40" t="s">
        <v>339</v>
      </c>
      <c r="G55" s="41">
        <v>95.200000000000003</v>
      </c>
      <c r="H55" s="42">
        <v>0</v>
      </c>
      <c r="I55" s="43">
        <f>ROUND(G55*H55,P4)</f>
        <v>0</v>
      </c>
      <c r="J55" s="37"/>
      <c r="O55" s="44">
        <f>I55*0.21</f>
        <v>0</v>
      </c>
      <c r="P55">
        <v>3</v>
      </c>
    </row>
    <row r="56">
      <c r="A56" s="37" t="s">
        <v>244</v>
      </c>
      <c r="B56" s="45"/>
      <c r="C56" s="46"/>
      <c r="D56" s="46"/>
      <c r="E56" s="39" t="s">
        <v>4251</v>
      </c>
      <c r="F56" s="46"/>
      <c r="G56" s="46"/>
      <c r="H56" s="46"/>
      <c r="I56" s="46"/>
      <c r="J56" s="48"/>
    </row>
    <row r="57" ht="30">
      <c r="A57" s="37" t="s">
        <v>246</v>
      </c>
      <c r="B57" s="45"/>
      <c r="C57" s="46"/>
      <c r="D57" s="46"/>
      <c r="E57" s="49" t="s">
        <v>4262</v>
      </c>
      <c r="F57" s="46"/>
      <c r="G57" s="46"/>
      <c r="H57" s="46"/>
      <c r="I57" s="46"/>
      <c r="J57" s="48"/>
    </row>
    <row r="58" ht="180">
      <c r="A58" s="37" t="s">
        <v>248</v>
      </c>
      <c r="B58" s="50"/>
      <c r="C58" s="51"/>
      <c r="D58" s="51"/>
      <c r="E58" s="39" t="s">
        <v>2955</v>
      </c>
      <c r="F58" s="51"/>
      <c r="G58" s="51"/>
      <c r="H58" s="51"/>
      <c r="I58" s="51"/>
      <c r="J58" s="52"/>
    </row>
  </sheetData>
  <sheetProtection sheet="1" objects="1" scenarios="1" spinCount="100000" saltValue="0Blhrr/hvH6NfufDpfQi9WG8kDafp6ozbT1w47z9DRelF4HK4mopjINo1syH1ZxTEnyxf5V1HzFW/djRVyqQ7w==" hashValue="lWuFUjFaafR94nyRuK1tF1G29gwq9mDA/wSLxGFFwFNtKc6btYy/EIflMOJfe7ZGBuHi1IuZB1iBDsWk5JQzu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4263</v>
      </c>
      <c r="I3" s="25">
        <f>SUMIFS(I9:I78,A9:A78,"SD")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4263</v>
      </c>
      <c r="D5" s="22"/>
      <c r="E5" s="23" t="s">
        <v>126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ht="45">
      <c r="A10" s="37" t="s">
        <v>240</v>
      </c>
      <c r="B10" s="37">
        <v>1</v>
      </c>
      <c r="C10" s="38" t="s">
        <v>936</v>
      </c>
      <c r="D10" s="37" t="s">
        <v>937</v>
      </c>
      <c r="E10" s="39" t="s">
        <v>938</v>
      </c>
      <c r="F10" s="40" t="s">
        <v>939</v>
      </c>
      <c r="G10" s="41">
        <v>123.85599999999999</v>
      </c>
      <c r="H10" s="42">
        <v>0</v>
      </c>
      <c r="I10" s="43">
        <f>ROUND(G10*H10,P4)</f>
        <v>0</v>
      </c>
      <c r="J10" s="37"/>
      <c r="O10" s="44">
        <f>I10*0.21</f>
        <v>0</v>
      </c>
      <c r="P10">
        <v>3</v>
      </c>
    </row>
    <row r="11" ht="30">
      <c r="A11" s="37" t="s">
        <v>244</v>
      </c>
      <c r="B11" s="45"/>
      <c r="C11" s="46"/>
      <c r="D11" s="46"/>
      <c r="E11" s="39" t="s">
        <v>940</v>
      </c>
      <c r="F11" s="46"/>
      <c r="G11" s="46"/>
      <c r="H11" s="46"/>
      <c r="I11" s="46"/>
      <c r="J11" s="48"/>
    </row>
    <row r="12" ht="45">
      <c r="A12" s="37" t="s">
        <v>246</v>
      </c>
      <c r="B12" s="45"/>
      <c r="C12" s="46"/>
      <c r="D12" s="46"/>
      <c r="E12" s="49" t="s">
        <v>4264</v>
      </c>
      <c r="F12" s="46"/>
      <c r="G12" s="46"/>
      <c r="H12" s="46"/>
      <c r="I12" s="46"/>
      <c r="J12" s="48"/>
    </row>
    <row r="13" ht="225">
      <c r="A13" s="37" t="s">
        <v>248</v>
      </c>
      <c r="B13" s="45"/>
      <c r="C13" s="46"/>
      <c r="D13" s="46"/>
      <c r="E13" s="39" t="s">
        <v>941</v>
      </c>
      <c r="F13" s="46"/>
      <c r="G13" s="46"/>
      <c r="H13" s="46"/>
      <c r="I13" s="46"/>
      <c r="J13" s="48"/>
    </row>
    <row r="14">
      <c r="A14" s="31" t="s">
        <v>237</v>
      </c>
      <c r="B14" s="32"/>
      <c r="C14" s="33" t="s">
        <v>238</v>
      </c>
      <c r="D14" s="34"/>
      <c r="E14" s="31" t="s">
        <v>336</v>
      </c>
      <c r="F14" s="34"/>
      <c r="G14" s="34"/>
      <c r="H14" s="34"/>
      <c r="I14" s="35">
        <f>SUMIFS(I15:I42,A15:A42,"P")</f>
        <v>0</v>
      </c>
      <c r="J14" s="36"/>
    </row>
    <row r="15">
      <c r="A15" s="37" t="s">
        <v>240</v>
      </c>
      <c r="B15" s="37">
        <v>2</v>
      </c>
      <c r="C15" s="38" t="s">
        <v>954</v>
      </c>
      <c r="D15" s="37" t="s">
        <v>245</v>
      </c>
      <c r="E15" s="39" t="s">
        <v>955</v>
      </c>
      <c r="F15" s="40" t="s">
        <v>415</v>
      </c>
      <c r="G15" s="41">
        <v>72</v>
      </c>
      <c r="H15" s="42">
        <v>0</v>
      </c>
      <c r="I15" s="43">
        <f>ROUND(G15*H15,P4)</f>
        <v>0</v>
      </c>
      <c r="J15" s="37"/>
      <c r="O15" s="44">
        <f>I15*0.21</f>
        <v>0</v>
      </c>
      <c r="P15">
        <v>3</v>
      </c>
    </row>
    <row r="16">
      <c r="A16" s="37" t="s">
        <v>244</v>
      </c>
      <c r="B16" s="45"/>
      <c r="C16" s="46"/>
      <c r="D16" s="46"/>
      <c r="E16" s="47" t="s">
        <v>245</v>
      </c>
      <c r="F16" s="46"/>
      <c r="G16" s="46"/>
      <c r="H16" s="46"/>
      <c r="I16" s="46"/>
      <c r="J16" s="48"/>
    </row>
    <row r="17" ht="30">
      <c r="A17" s="37" t="s">
        <v>246</v>
      </c>
      <c r="B17" s="45"/>
      <c r="C17" s="46"/>
      <c r="D17" s="46"/>
      <c r="E17" s="49" t="s">
        <v>4265</v>
      </c>
      <c r="F17" s="46"/>
      <c r="G17" s="46"/>
      <c r="H17" s="46"/>
      <c r="I17" s="46"/>
      <c r="J17" s="48"/>
    </row>
    <row r="18" ht="90">
      <c r="A18" s="37" t="s">
        <v>248</v>
      </c>
      <c r="B18" s="45"/>
      <c r="C18" s="46"/>
      <c r="D18" s="46"/>
      <c r="E18" s="39" t="s">
        <v>957</v>
      </c>
      <c r="F18" s="46"/>
      <c r="G18" s="46"/>
      <c r="H18" s="46"/>
      <c r="I18" s="46"/>
      <c r="J18" s="48"/>
    </row>
    <row r="19">
      <c r="A19" s="37" t="s">
        <v>240</v>
      </c>
      <c r="B19" s="37">
        <v>3</v>
      </c>
      <c r="C19" s="38" t="s">
        <v>2977</v>
      </c>
      <c r="D19" s="37" t="s">
        <v>245</v>
      </c>
      <c r="E19" s="39" t="s">
        <v>2978</v>
      </c>
      <c r="F19" s="40" t="s">
        <v>339</v>
      </c>
      <c r="G19" s="41">
        <v>10.800000000000001</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4266</v>
      </c>
      <c r="F21" s="46"/>
      <c r="G21" s="46"/>
      <c r="H21" s="46"/>
      <c r="I21" s="46"/>
      <c r="J21" s="48"/>
    </row>
    <row r="22" ht="75">
      <c r="A22" s="37" t="s">
        <v>248</v>
      </c>
      <c r="B22" s="45"/>
      <c r="C22" s="46"/>
      <c r="D22" s="46"/>
      <c r="E22" s="39" t="s">
        <v>2626</v>
      </c>
      <c r="F22" s="46"/>
      <c r="G22" s="46"/>
      <c r="H22" s="46"/>
      <c r="I22" s="46"/>
      <c r="J22" s="48"/>
    </row>
    <row r="23">
      <c r="A23" s="37" t="s">
        <v>240</v>
      </c>
      <c r="B23" s="37">
        <v>4</v>
      </c>
      <c r="C23" s="38" t="s">
        <v>3287</v>
      </c>
      <c r="D23" s="37" t="s">
        <v>245</v>
      </c>
      <c r="E23" s="39" t="s">
        <v>3288</v>
      </c>
      <c r="F23" s="40" t="s">
        <v>339</v>
      </c>
      <c r="G23" s="41">
        <v>61.927999999999997</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4267</v>
      </c>
      <c r="F25" s="46"/>
      <c r="G25" s="46"/>
      <c r="H25" s="46"/>
      <c r="I25" s="46"/>
      <c r="J25" s="48"/>
    </row>
    <row r="26" ht="409.5">
      <c r="A26" s="37" t="s">
        <v>248</v>
      </c>
      <c r="B26" s="45"/>
      <c r="C26" s="46"/>
      <c r="D26" s="46"/>
      <c r="E26" s="39" t="s">
        <v>2046</v>
      </c>
      <c r="F26" s="46"/>
      <c r="G26" s="46"/>
      <c r="H26" s="46"/>
      <c r="I26" s="46"/>
      <c r="J26" s="48"/>
    </row>
    <row r="27">
      <c r="A27" s="37" t="s">
        <v>240</v>
      </c>
      <c r="B27" s="37">
        <v>5</v>
      </c>
      <c r="C27" s="38" t="s">
        <v>667</v>
      </c>
      <c r="D27" s="37" t="s">
        <v>245</v>
      </c>
      <c r="E27" s="39" t="s">
        <v>668</v>
      </c>
      <c r="F27" s="40" t="s">
        <v>339</v>
      </c>
      <c r="G27" s="41">
        <v>72.727999999999994</v>
      </c>
      <c r="H27" s="42">
        <v>0</v>
      </c>
      <c r="I27" s="43">
        <f>ROUND(G27*H27,P4)</f>
        <v>0</v>
      </c>
      <c r="J27" s="37"/>
      <c r="O27" s="44">
        <f>I27*0.21</f>
        <v>0</v>
      </c>
      <c r="P27">
        <v>3</v>
      </c>
    </row>
    <row r="28">
      <c r="A28" s="37" t="s">
        <v>244</v>
      </c>
      <c r="B28" s="45"/>
      <c r="C28" s="46"/>
      <c r="D28" s="46"/>
      <c r="E28" s="47" t="s">
        <v>245</v>
      </c>
      <c r="F28" s="46"/>
      <c r="G28" s="46"/>
      <c r="H28" s="46"/>
      <c r="I28" s="46"/>
      <c r="J28" s="48"/>
    </row>
    <row r="29" ht="60">
      <c r="A29" s="37" t="s">
        <v>246</v>
      </c>
      <c r="B29" s="45"/>
      <c r="C29" s="46"/>
      <c r="D29" s="46"/>
      <c r="E29" s="49" t="s">
        <v>4268</v>
      </c>
      <c r="F29" s="46"/>
      <c r="G29" s="46"/>
      <c r="H29" s="46"/>
      <c r="I29" s="46"/>
      <c r="J29" s="48"/>
    </row>
    <row r="30" ht="270">
      <c r="A30" s="37" t="s">
        <v>248</v>
      </c>
      <c r="B30" s="45"/>
      <c r="C30" s="46"/>
      <c r="D30" s="46"/>
      <c r="E30" s="39" t="s">
        <v>671</v>
      </c>
      <c r="F30" s="46"/>
      <c r="G30" s="46"/>
      <c r="H30" s="46"/>
      <c r="I30" s="46"/>
      <c r="J30" s="48"/>
    </row>
    <row r="31">
      <c r="A31" s="37" t="s">
        <v>240</v>
      </c>
      <c r="B31" s="37">
        <v>6</v>
      </c>
      <c r="C31" s="38" t="s">
        <v>2631</v>
      </c>
      <c r="D31" s="37" t="s">
        <v>245</v>
      </c>
      <c r="E31" s="39" t="s">
        <v>2632</v>
      </c>
      <c r="F31" s="40" t="s">
        <v>415</v>
      </c>
      <c r="G31" s="41">
        <v>72</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4269</v>
      </c>
      <c r="F33" s="46"/>
      <c r="G33" s="46"/>
      <c r="H33" s="46"/>
      <c r="I33" s="46"/>
      <c r="J33" s="48"/>
    </row>
    <row r="34" ht="75">
      <c r="A34" s="37" t="s">
        <v>248</v>
      </c>
      <c r="B34" s="45"/>
      <c r="C34" s="46"/>
      <c r="D34" s="46"/>
      <c r="E34" s="39" t="s">
        <v>2424</v>
      </c>
      <c r="F34" s="46"/>
      <c r="G34" s="46"/>
      <c r="H34" s="46"/>
      <c r="I34" s="46"/>
      <c r="J34" s="48"/>
    </row>
    <row r="35">
      <c r="A35" s="37" t="s">
        <v>240</v>
      </c>
      <c r="B35" s="37">
        <v>7</v>
      </c>
      <c r="C35" s="38" t="s">
        <v>2425</v>
      </c>
      <c r="D35" s="37" t="s">
        <v>245</v>
      </c>
      <c r="E35" s="39" t="s">
        <v>2426</v>
      </c>
      <c r="F35" s="40" t="s">
        <v>415</v>
      </c>
      <c r="G35" s="41">
        <v>72</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4270</v>
      </c>
      <c r="F37" s="46"/>
      <c r="G37" s="46"/>
      <c r="H37" s="46"/>
      <c r="I37" s="46"/>
      <c r="J37" s="48"/>
    </row>
    <row r="38" ht="75">
      <c r="A38" s="37" t="s">
        <v>248</v>
      </c>
      <c r="B38" s="45"/>
      <c r="C38" s="46"/>
      <c r="D38" s="46"/>
      <c r="E38" s="39" t="s">
        <v>2428</v>
      </c>
      <c r="F38" s="46"/>
      <c r="G38" s="46"/>
      <c r="H38" s="46"/>
      <c r="I38" s="46"/>
      <c r="J38" s="48"/>
    </row>
    <row r="39">
      <c r="A39" s="37" t="s">
        <v>240</v>
      </c>
      <c r="B39" s="37">
        <v>8</v>
      </c>
      <c r="C39" s="38" t="s">
        <v>2988</v>
      </c>
      <c r="D39" s="37" t="s">
        <v>245</v>
      </c>
      <c r="E39" s="39" t="s">
        <v>2989</v>
      </c>
      <c r="F39" s="40" t="s">
        <v>415</v>
      </c>
      <c r="G39" s="41">
        <v>72</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4271</v>
      </c>
      <c r="F41" s="46"/>
      <c r="G41" s="46"/>
      <c r="H41" s="46"/>
      <c r="I41" s="46"/>
      <c r="J41" s="48"/>
    </row>
    <row r="42" ht="90">
      <c r="A42" s="37" t="s">
        <v>248</v>
      </c>
      <c r="B42" s="45"/>
      <c r="C42" s="46"/>
      <c r="D42" s="46"/>
      <c r="E42" s="39" t="s">
        <v>2991</v>
      </c>
      <c r="F42" s="46"/>
      <c r="G42" s="46"/>
      <c r="H42" s="46"/>
      <c r="I42" s="46"/>
      <c r="J42" s="48"/>
    </row>
    <row r="43">
      <c r="A43" s="31" t="s">
        <v>237</v>
      </c>
      <c r="B43" s="32"/>
      <c r="C43" s="33" t="s">
        <v>320</v>
      </c>
      <c r="D43" s="34"/>
      <c r="E43" s="31" t="s">
        <v>2433</v>
      </c>
      <c r="F43" s="34"/>
      <c r="G43" s="34"/>
      <c r="H43" s="34"/>
      <c r="I43" s="35">
        <f>SUMIFS(I44:I51,A44:A51,"P")</f>
        <v>0</v>
      </c>
      <c r="J43" s="36"/>
    </row>
    <row r="44">
      <c r="A44" s="37" t="s">
        <v>240</v>
      </c>
      <c r="B44" s="37">
        <v>9</v>
      </c>
      <c r="C44" s="38" t="s">
        <v>3138</v>
      </c>
      <c r="D44" s="37" t="s">
        <v>245</v>
      </c>
      <c r="E44" s="39" t="s">
        <v>3139</v>
      </c>
      <c r="F44" s="40" t="s">
        <v>339</v>
      </c>
      <c r="G44" s="41">
        <v>18.271999999999998</v>
      </c>
      <c r="H44" s="42">
        <v>0</v>
      </c>
      <c r="I44" s="43">
        <f>ROUND(G44*H44,P4)</f>
        <v>0</v>
      </c>
      <c r="J44" s="37"/>
      <c r="O44" s="44">
        <f>I44*0.21</f>
        <v>0</v>
      </c>
      <c r="P44">
        <v>3</v>
      </c>
    </row>
    <row r="45">
      <c r="A45" s="37" t="s">
        <v>244</v>
      </c>
      <c r="B45" s="45"/>
      <c r="C45" s="46"/>
      <c r="D45" s="46"/>
      <c r="E45" s="47" t="s">
        <v>245</v>
      </c>
      <c r="F45" s="46"/>
      <c r="G45" s="46"/>
      <c r="H45" s="46"/>
      <c r="I45" s="46"/>
      <c r="J45" s="48"/>
    </row>
    <row r="46" ht="30">
      <c r="A46" s="37" t="s">
        <v>246</v>
      </c>
      <c r="B46" s="45"/>
      <c r="C46" s="46"/>
      <c r="D46" s="46"/>
      <c r="E46" s="49" t="s">
        <v>4272</v>
      </c>
      <c r="F46" s="46"/>
      <c r="G46" s="46"/>
      <c r="H46" s="46"/>
      <c r="I46" s="46"/>
      <c r="J46" s="48"/>
    </row>
    <row r="47" ht="409.5">
      <c r="A47" s="37" t="s">
        <v>248</v>
      </c>
      <c r="B47" s="45"/>
      <c r="C47" s="46"/>
      <c r="D47" s="46"/>
      <c r="E47" s="39" t="s">
        <v>1835</v>
      </c>
      <c r="F47" s="46"/>
      <c r="G47" s="46"/>
      <c r="H47" s="46"/>
      <c r="I47" s="46"/>
      <c r="J47" s="48"/>
    </row>
    <row r="48">
      <c r="A48" s="37" t="s">
        <v>240</v>
      </c>
      <c r="B48" s="37">
        <v>10</v>
      </c>
      <c r="C48" s="38" t="s">
        <v>2077</v>
      </c>
      <c r="D48" s="37" t="s">
        <v>245</v>
      </c>
      <c r="E48" s="39" t="s">
        <v>2078</v>
      </c>
      <c r="F48" s="40" t="s">
        <v>939</v>
      </c>
      <c r="G48" s="41">
        <v>0.70399999999999996</v>
      </c>
      <c r="H48" s="42">
        <v>0</v>
      </c>
      <c r="I48" s="43">
        <f>ROUND(G48*H48,P4)</f>
        <v>0</v>
      </c>
      <c r="J48" s="37"/>
      <c r="O48" s="44">
        <f>I48*0.21</f>
        <v>0</v>
      </c>
      <c r="P48">
        <v>3</v>
      </c>
    </row>
    <row r="49">
      <c r="A49" s="37" t="s">
        <v>244</v>
      </c>
      <c r="B49" s="45"/>
      <c r="C49" s="46"/>
      <c r="D49" s="46"/>
      <c r="E49" s="47" t="s">
        <v>245</v>
      </c>
      <c r="F49" s="46"/>
      <c r="G49" s="46"/>
      <c r="H49" s="46"/>
      <c r="I49" s="46"/>
      <c r="J49" s="48"/>
    </row>
    <row r="50" ht="30">
      <c r="A50" s="37" t="s">
        <v>246</v>
      </c>
      <c r="B50" s="45"/>
      <c r="C50" s="46"/>
      <c r="D50" s="46"/>
      <c r="E50" s="49" t="s">
        <v>4273</v>
      </c>
      <c r="F50" s="46"/>
      <c r="G50" s="46"/>
      <c r="H50" s="46"/>
      <c r="I50" s="46"/>
      <c r="J50" s="48"/>
    </row>
    <row r="51" ht="375">
      <c r="A51" s="37" t="s">
        <v>248</v>
      </c>
      <c r="B51" s="45"/>
      <c r="C51" s="46"/>
      <c r="D51" s="46"/>
      <c r="E51" s="39" t="s">
        <v>2080</v>
      </c>
      <c r="F51" s="46"/>
      <c r="G51" s="46"/>
      <c r="H51" s="46"/>
      <c r="I51" s="46"/>
      <c r="J51" s="48"/>
    </row>
    <row r="52">
      <c r="A52" s="31" t="s">
        <v>237</v>
      </c>
      <c r="B52" s="32"/>
      <c r="C52" s="33" t="s">
        <v>926</v>
      </c>
      <c r="D52" s="34"/>
      <c r="E52" s="31" t="s">
        <v>2120</v>
      </c>
      <c r="F52" s="34"/>
      <c r="G52" s="34"/>
      <c r="H52" s="34"/>
      <c r="I52" s="35">
        <f>SUMIFS(I53:I60,A53:A60,"P")</f>
        <v>0</v>
      </c>
      <c r="J52" s="36"/>
    </row>
    <row r="53">
      <c r="A53" s="37" t="s">
        <v>240</v>
      </c>
      <c r="B53" s="37">
        <v>11</v>
      </c>
      <c r="C53" s="38" t="s">
        <v>4274</v>
      </c>
      <c r="D53" s="37" t="s">
        <v>245</v>
      </c>
      <c r="E53" s="39" t="s">
        <v>4275</v>
      </c>
      <c r="F53" s="40" t="s">
        <v>339</v>
      </c>
      <c r="G53" s="41">
        <v>2.0539999999999998</v>
      </c>
      <c r="H53" s="42">
        <v>0</v>
      </c>
      <c r="I53" s="43">
        <f>ROUND(G53*H53,P4)</f>
        <v>0</v>
      </c>
      <c r="J53" s="37"/>
      <c r="O53" s="44">
        <f>I53*0.21</f>
        <v>0</v>
      </c>
      <c r="P53">
        <v>3</v>
      </c>
    </row>
    <row r="54">
      <c r="A54" s="37" t="s">
        <v>244</v>
      </c>
      <c r="B54" s="45"/>
      <c r="C54" s="46"/>
      <c r="D54" s="46"/>
      <c r="E54" s="47" t="s">
        <v>245</v>
      </c>
      <c r="F54" s="46"/>
      <c r="G54" s="46"/>
      <c r="H54" s="46"/>
      <c r="I54" s="46"/>
      <c r="J54" s="48"/>
    </row>
    <row r="55" ht="30">
      <c r="A55" s="37" t="s">
        <v>246</v>
      </c>
      <c r="B55" s="45"/>
      <c r="C55" s="46"/>
      <c r="D55" s="46"/>
      <c r="E55" s="49" t="s">
        <v>4276</v>
      </c>
      <c r="F55" s="46"/>
      <c r="G55" s="46"/>
      <c r="H55" s="46"/>
      <c r="I55" s="46"/>
      <c r="J55" s="48"/>
    </row>
    <row r="56" ht="409.5">
      <c r="A56" s="37" t="s">
        <v>248</v>
      </c>
      <c r="B56" s="45"/>
      <c r="C56" s="46"/>
      <c r="D56" s="46"/>
      <c r="E56" s="39" t="s">
        <v>3867</v>
      </c>
      <c r="F56" s="46"/>
      <c r="G56" s="46"/>
      <c r="H56" s="46"/>
      <c r="I56" s="46"/>
      <c r="J56" s="48"/>
    </row>
    <row r="57">
      <c r="A57" s="37" t="s">
        <v>240</v>
      </c>
      <c r="B57" s="37">
        <v>12</v>
      </c>
      <c r="C57" s="38" t="s">
        <v>3723</v>
      </c>
      <c r="D57" s="37" t="s">
        <v>245</v>
      </c>
      <c r="E57" s="39" t="s">
        <v>3724</v>
      </c>
      <c r="F57" s="40" t="s">
        <v>339</v>
      </c>
      <c r="G57" s="41">
        <v>45.002000000000002</v>
      </c>
      <c r="H57" s="42">
        <v>0</v>
      </c>
      <c r="I57" s="43">
        <f>ROUND(G57*H57,P4)</f>
        <v>0</v>
      </c>
      <c r="J57" s="37"/>
      <c r="O57" s="44">
        <f>I57*0.21</f>
        <v>0</v>
      </c>
      <c r="P57">
        <v>3</v>
      </c>
    </row>
    <row r="58">
      <c r="A58" s="37" t="s">
        <v>244</v>
      </c>
      <c r="B58" s="45"/>
      <c r="C58" s="46"/>
      <c r="D58" s="46"/>
      <c r="E58" s="47" t="s">
        <v>245</v>
      </c>
      <c r="F58" s="46"/>
      <c r="G58" s="46"/>
      <c r="H58" s="46"/>
      <c r="I58" s="46"/>
      <c r="J58" s="48"/>
    </row>
    <row r="59" ht="45">
      <c r="A59" s="37" t="s">
        <v>246</v>
      </c>
      <c r="B59" s="45"/>
      <c r="C59" s="46"/>
      <c r="D59" s="46"/>
      <c r="E59" s="49" t="s">
        <v>4277</v>
      </c>
      <c r="F59" s="46"/>
      <c r="G59" s="46"/>
      <c r="H59" s="46"/>
      <c r="I59" s="46"/>
      <c r="J59" s="48"/>
    </row>
    <row r="60" ht="105">
      <c r="A60" s="37" t="s">
        <v>248</v>
      </c>
      <c r="B60" s="45"/>
      <c r="C60" s="46"/>
      <c r="D60" s="46"/>
      <c r="E60" s="39" t="s">
        <v>2455</v>
      </c>
      <c r="F60" s="46"/>
      <c r="G60" s="46"/>
      <c r="H60" s="46"/>
      <c r="I60" s="46"/>
      <c r="J60" s="48"/>
    </row>
    <row r="61">
      <c r="A61" s="31" t="s">
        <v>237</v>
      </c>
      <c r="B61" s="32"/>
      <c r="C61" s="33" t="s">
        <v>644</v>
      </c>
      <c r="D61" s="34"/>
      <c r="E61" s="31" t="s">
        <v>645</v>
      </c>
      <c r="F61" s="34"/>
      <c r="G61" s="34"/>
      <c r="H61" s="34"/>
      <c r="I61" s="35">
        <f>SUMIFS(I62:I73,A62:A73,"P")</f>
        <v>0</v>
      </c>
      <c r="J61" s="36"/>
    </row>
    <row r="62" ht="30">
      <c r="A62" s="37" t="s">
        <v>240</v>
      </c>
      <c r="B62" s="37">
        <v>13</v>
      </c>
      <c r="C62" s="38" t="s">
        <v>2902</v>
      </c>
      <c r="D62" s="37" t="s">
        <v>245</v>
      </c>
      <c r="E62" s="39" t="s">
        <v>2903</v>
      </c>
      <c r="F62" s="40" t="s">
        <v>415</v>
      </c>
      <c r="G62" s="41">
        <v>98.040000000000006</v>
      </c>
      <c r="H62" s="42">
        <v>0</v>
      </c>
      <c r="I62" s="43">
        <f>ROUND(G62*H62,P4)</f>
        <v>0</v>
      </c>
      <c r="J62" s="37"/>
      <c r="O62" s="44">
        <f>I62*0.21</f>
        <v>0</v>
      </c>
      <c r="P62">
        <v>3</v>
      </c>
    </row>
    <row r="63">
      <c r="A63" s="37" t="s">
        <v>244</v>
      </c>
      <c r="B63" s="45"/>
      <c r="C63" s="46"/>
      <c r="D63" s="46"/>
      <c r="E63" s="47" t="s">
        <v>245</v>
      </c>
      <c r="F63" s="46"/>
      <c r="G63" s="46"/>
      <c r="H63" s="46"/>
      <c r="I63" s="46"/>
      <c r="J63" s="48"/>
    </row>
    <row r="64" ht="90">
      <c r="A64" s="37" t="s">
        <v>246</v>
      </c>
      <c r="B64" s="45"/>
      <c r="C64" s="46"/>
      <c r="D64" s="46"/>
      <c r="E64" s="49" t="s">
        <v>4278</v>
      </c>
      <c r="F64" s="46"/>
      <c r="G64" s="46"/>
      <c r="H64" s="46"/>
      <c r="I64" s="46"/>
      <c r="J64" s="48"/>
    </row>
    <row r="65" ht="285">
      <c r="A65" s="37" t="s">
        <v>248</v>
      </c>
      <c r="B65" s="45"/>
      <c r="C65" s="46"/>
      <c r="D65" s="46"/>
      <c r="E65" s="39" t="s">
        <v>2905</v>
      </c>
      <c r="F65" s="46"/>
      <c r="G65" s="46"/>
      <c r="H65" s="46"/>
      <c r="I65" s="46"/>
      <c r="J65" s="48"/>
    </row>
    <row r="66">
      <c r="A66" s="37" t="s">
        <v>240</v>
      </c>
      <c r="B66" s="37">
        <v>14</v>
      </c>
      <c r="C66" s="38" t="s">
        <v>2910</v>
      </c>
      <c r="D66" s="37" t="s">
        <v>245</v>
      </c>
      <c r="E66" s="39" t="s">
        <v>2911</v>
      </c>
      <c r="F66" s="40" t="s">
        <v>415</v>
      </c>
      <c r="G66" s="41">
        <v>32.68</v>
      </c>
      <c r="H66" s="42">
        <v>0</v>
      </c>
      <c r="I66" s="43">
        <f>ROUND(G66*H66,P4)</f>
        <v>0</v>
      </c>
      <c r="J66" s="37"/>
      <c r="O66" s="44">
        <f>I66*0.21</f>
        <v>0</v>
      </c>
      <c r="P66">
        <v>3</v>
      </c>
    </row>
    <row r="67">
      <c r="A67" s="37" t="s">
        <v>244</v>
      </c>
      <c r="B67" s="45"/>
      <c r="C67" s="46"/>
      <c r="D67" s="46"/>
      <c r="E67" s="47" t="s">
        <v>245</v>
      </c>
      <c r="F67" s="46"/>
      <c r="G67" s="46"/>
      <c r="H67" s="46"/>
      <c r="I67" s="46"/>
      <c r="J67" s="48"/>
    </row>
    <row r="68" ht="60">
      <c r="A68" s="37" t="s">
        <v>246</v>
      </c>
      <c r="B68" s="45"/>
      <c r="C68" s="46"/>
      <c r="D68" s="46"/>
      <c r="E68" s="49" t="s">
        <v>4279</v>
      </c>
      <c r="F68" s="46"/>
      <c r="G68" s="46"/>
      <c r="H68" s="46"/>
      <c r="I68" s="46"/>
      <c r="J68" s="48"/>
    </row>
    <row r="69" ht="75">
      <c r="A69" s="37" t="s">
        <v>248</v>
      </c>
      <c r="B69" s="45"/>
      <c r="C69" s="46"/>
      <c r="D69" s="46"/>
      <c r="E69" s="39" t="s">
        <v>2913</v>
      </c>
      <c r="F69" s="46"/>
      <c r="G69" s="46"/>
      <c r="H69" s="46"/>
      <c r="I69" s="46"/>
      <c r="J69" s="48"/>
    </row>
    <row r="70">
      <c r="A70" s="37" t="s">
        <v>240</v>
      </c>
      <c r="B70" s="37">
        <v>15</v>
      </c>
      <c r="C70" s="38" t="s">
        <v>4280</v>
      </c>
      <c r="D70" s="37" t="s">
        <v>245</v>
      </c>
      <c r="E70" s="39" t="s">
        <v>4281</v>
      </c>
      <c r="F70" s="40" t="s">
        <v>2845</v>
      </c>
      <c r="G70" s="41">
        <v>7286.0600000000004</v>
      </c>
      <c r="H70" s="42">
        <v>0</v>
      </c>
      <c r="I70" s="43">
        <f>ROUND(G70*H70,P4)</f>
        <v>0</v>
      </c>
      <c r="J70" s="37"/>
      <c r="O70" s="44">
        <f>I70*0.21</f>
        <v>0</v>
      </c>
      <c r="P70">
        <v>3</v>
      </c>
    </row>
    <row r="71">
      <c r="A71" s="37" t="s">
        <v>244</v>
      </c>
      <c r="B71" s="45"/>
      <c r="C71" s="46"/>
      <c r="D71" s="46"/>
      <c r="E71" s="47" t="s">
        <v>245</v>
      </c>
      <c r="F71" s="46"/>
      <c r="G71" s="46"/>
      <c r="H71" s="46"/>
      <c r="I71" s="46"/>
      <c r="J71" s="48"/>
    </row>
    <row r="72" ht="150">
      <c r="A72" s="37" t="s">
        <v>246</v>
      </c>
      <c r="B72" s="45"/>
      <c r="C72" s="46"/>
      <c r="D72" s="46"/>
      <c r="E72" s="49" t="s">
        <v>4282</v>
      </c>
      <c r="F72" s="46"/>
      <c r="G72" s="46"/>
      <c r="H72" s="46"/>
      <c r="I72" s="46"/>
      <c r="J72" s="48"/>
    </row>
    <row r="73" ht="120">
      <c r="A73" s="37" t="s">
        <v>248</v>
      </c>
      <c r="B73" s="45"/>
      <c r="C73" s="46"/>
      <c r="D73" s="46"/>
      <c r="E73" s="39" t="s">
        <v>4283</v>
      </c>
      <c r="F73" s="46"/>
      <c r="G73" s="46"/>
      <c r="H73" s="46"/>
      <c r="I73" s="46"/>
      <c r="J73" s="48"/>
    </row>
    <row r="74">
      <c r="A74" s="31" t="s">
        <v>237</v>
      </c>
      <c r="B74" s="32"/>
      <c r="C74" s="33" t="s">
        <v>1213</v>
      </c>
      <c r="D74" s="34"/>
      <c r="E74" s="31" t="s">
        <v>2355</v>
      </c>
      <c r="F74" s="34"/>
      <c r="G74" s="34"/>
      <c r="H74" s="34"/>
      <c r="I74" s="35">
        <f>SUMIFS(I75:I78,A75:A78,"P")</f>
        <v>0</v>
      </c>
      <c r="J74" s="36"/>
    </row>
    <row r="75">
      <c r="A75" s="37" t="s">
        <v>240</v>
      </c>
      <c r="B75" s="37">
        <v>16</v>
      </c>
      <c r="C75" s="38" t="s">
        <v>2932</v>
      </c>
      <c r="D75" s="37" t="s">
        <v>245</v>
      </c>
      <c r="E75" s="39" t="s">
        <v>2933</v>
      </c>
      <c r="F75" s="40" t="s">
        <v>415</v>
      </c>
      <c r="G75" s="41">
        <v>3</v>
      </c>
      <c r="H75" s="42">
        <v>0</v>
      </c>
      <c r="I75" s="43">
        <f>ROUND(G75*H75,P4)</f>
        <v>0</v>
      </c>
      <c r="J75" s="37"/>
      <c r="O75" s="44">
        <f>I75*0.21</f>
        <v>0</v>
      </c>
      <c r="P75">
        <v>3</v>
      </c>
    </row>
    <row r="76">
      <c r="A76" s="37" t="s">
        <v>244</v>
      </c>
      <c r="B76" s="45"/>
      <c r="C76" s="46"/>
      <c r="D76" s="46"/>
      <c r="E76" s="47" t="s">
        <v>245</v>
      </c>
      <c r="F76" s="46"/>
      <c r="G76" s="46"/>
      <c r="H76" s="46"/>
      <c r="I76" s="46"/>
      <c r="J76" s="48"/>
    </row>
    <row r="77" ht="30">
      <c r="A77" s="37" t="s">
        <v>246</v>
      </c>
      <c r="B77" s="45"/>
      <c r="C77" s="46"/>
      <c r="D77" s="46"/>
      <c r="E77" s="49" t="s">
        <v>4284</v>
      </c>
      <c r="F77" s="46"/>
      <c r="G77" s="46"/>
      <c r="H77" s="46"/>
      <c r="I77" s="46"/>
      <c r="J77" s="48"/>
    </row>
    <row r="78" ht="105">
      <c r="A78" s="37" t="s">
        <v>248</v>
      </c>
      <c r="B78" s="50"/>
      <c r="C78" s="51"/>
      <c r="D78" s="51"/>
      <c r="E78" s="39" t="s">
        <v>2935</v>
      </c>
      <c r="F78" s="51"/>
      <c r="G78" s="51"/>
      <c r="H78" s="51"/>
      <c r="I78" s="51"/>
      <c r="J78" s="52"/>
    </row>
  </sheetData>
  <sheetProtection sheet="1" objects="1" scenarios="1" spinCount="100000" saltValue="krkuc1vHzAHX2S890VYrc9X5CAV4YCLKZ8ydkuMu+ZFcQjnlItOKZpNz0DeHqnYSXYDLw2F++3klWvsghimbSQ==" hashValue="YZJvU0VdaWFA4VFMrAt+oEIRfc2gwGzAHRS24cJSwvx7EUAFDnGhZXmYPkEephbYjHxFQbsA1byn2YXbYIkEb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4285</v>
      </c>
      <c r="I3" s="25">
        <f>SUMIFS(I9:I84,A9:A84,"SD")</f>
        <v>0</v>
      </c>
      <c r="J3" s="19"/>
      <c r="O3">
        <v>0</v>
      </c>
      <c r="P3">
        <v>2</v>
      </c>
    </row>
    <row r="4">
      <c r="A4" s="3" t="s">
        <v>222</v>
      </c>
      <c r="B4" s="20" t="s">
        <v>223</v>
      </c>
      <c r="C4" s="21" t="s">
        <v>127</v>
      </c>
      <c r="D4" s="22"/>
      <c r="E4" s="23" t="s">
        <v>128</v>
      </c>
      <c r="F4" s="17"/>
      <c r="G4" s="17"/>
      <c r="H4" s="17"/>
      <c r="I4" s="17"/>
      <c r="J4" s="19"/>
      <c r="O4">
        <v>0.14999999999999999</v>
      </c>
      <c r="P4">
        <v>2</v>
      </c>
    </row>
    <row r="5" ht="30">
      <c r="A5" s="3" t="s">
        <v>224</v>
      </c>
      <c r="B5" s="20" t="s">
        <v>225</v>
      </c>
      <c r="C5" s="21" t="s">
        <v>4285</v>
      </c>
      <c r="D5" s="22"/>
      <c r="E5" s="23" t="s">
        <v>130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c r="A10" s="37" t="s">
        <v>240</v>
      </c>
      <c r="B10" s="37">
        <v>1</v>
      </c>
      <c r="C10" s="38" t="s">
        <v>657</v>
      </c>
      <c r="D10" s="37" t="s">
        <v>245</v>
      </c>
      <c r="E10" s="39" t="s">
        <v>658</v>
      </c>
      <c r="F10" s="40" t="s">
        <v>309</v>
      </c>
      <c r="G10" s="41">
        <v>1</v>
      </c>
      <c r="H10" s="42">
        <v>0</v>
      </c>
      <c r="I10" s="43">
        <f>ROUND(G10*H10,P4)</f>
        <v>0</v>
      </c>
      <c r="J10" s="37"/>
      <c r="O10" s="44">
        <f>I10*0.21</f>
        <v>0</v>
      </c>
      <c r="P10">
        <v>3</v>
      </c>
    </row>
    <row r="11">
      <c r="A11" s="37" t="s">
        <v>244</v>
      </c>
      <c r="B11" s="45"/>
      <c r="C11" s="46"/>
      <c r="D11" s="46"/>
      <c r="E11" s="39" t="s">
        <v>659</v>
      </c>
      <c r="F11" s="46"/>
      <c r="G11" s="46"/>
      <c r="H11" s="46"/>
      <c r="I11" s="46"/>
      <c r="J11" s="48"/>
    </row>
    <row r="12">
      <c r="A12" s="37" t="s">
        <v>246</v>
      </c>
      <c r="B12" s="45"/>
      <c r="C12" s="46"/>
      <c r="D12" s="46"/>
      <c r="E12" s="49" t="s">
        <v>660</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SUMIFS(I15:I30,A15:A30,"P")</f>
        <v>0</v>
      </c>
      <c r="J14" s="36"/>
    </row>
    <row r="15">
      <c r="A15" s="37" t="s">
        <v>240</v>
      </c>
      <c r="B15" s="37">
        <v>2</v>
      </c>
      <c r="C15" s="38" t="s">
        <v>663</v>
      </c>
      <c r="D15" s="37" t="s">
        <v>238</v>
      </c>
      <c r="E15" s="39" t="s">
        <v>664</v>
      </c>
      <c r="F15" s="40" t="s">
        <v>339</v>
      </c>
      <c r="G15" s="41">
        <v>59.280000000000001</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4286</v>
      </c>
      <c r="F17" s="46"/>
      <c r="G17" s="46"/>
      <c r="H17" s="46"/>
      <c r="I17" s="46"/>
      <c r="J17" s="48"/>
    </row>
    <row r="18" ht="409.5">
      <c r="A18" s="37" t="s">
        <v>248</v>
      </c>
      <c r="B18" s="45"/>
      <c r="C18" s="46"/>
      <c r="D18" s="46"/>
      <c r="E18" s="39" t="s">
        <v>666</v>
      </c>
      <c r="F18" s="46"/>
      <c r="G18" s="46"/>
      <c r="H18" s="46"/>
      <c r="I18" s="46"/>
      <c r="J18" s="48"/>
    </row>
    <row r="19">
      <c r="A19" s="37" t="s">
        <v>240</v>
      </c>
      <c r="B19" s="37">
        <v>3</v>
      </c>
      <c r="C19" s="38" t="s">
        <v>4287</v>
      </c>
      <c r="D19" s="37" t="s">
        <v>238</v>
      </c>
      <c r="E19" s="39" t="s">
        <v>4288</v>
      </c>
      <c r="F19" s="40" t="s">
        <v>339</v>
      </c>
      <c r="G19" s="41">
        <v>22.800000000000001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4289</v>
      </c>
      <c r="F21" s="46"/>
      <c r="G21" s="46"/>
      <c r="H21" s="46"/>
      <c r="I21" s="46"/>
      <c r="J21" s="48"/>
    </row>
    <row r="22" ht="375">
      <c r="A22" s="37" t="s">
        <v>248</v>
      </c>
      <c r="B22" s="45"/>
      <c r="C22" s="46"/>
      <c r="D22" s="46"/>
      <c r="E22" s="39" t="s">
        <v>3409</v>
      </c>
      <c r="F22" s="46"/>
      <c r="G22" s="46"/>
      <c r="H22" s="46"/>
      <c r="I22" s="46"/>
      <c r="J22" s="48"/>
    </row>
    <row r="23">
      <c r="A23" s="37" t="s">
        <v>240</v>
      </c>
      <c r="B23" s="37">
        <v>4</v>
      </c>
      <c r="C23" s="38" t="s">
        <v>344</v>
      </c>
      <c r="D23" s="37" t="s">
        <v>238</v>
      </c>
      <c r="E23" s="39" t="s">
        <v>345</v>
      </c>
      <c r="F23" s="40" t="s">
        <v>339</v>
      </c>
      <c r="G23" s="41">
        <v>9.1199999999999992</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4290</v>
      </c>
      <c r="F25" s="46"/>
      <c r="G25" s="46"/>
      <c r="H25" s="46"/>
      <c r="I25" s="46"/>
      <c r="J25" s="48"/>
    </row>
    <row r="26" ht="330">
      <c r="A26" s="37" t="s">
        <v>248</v>
      </c>
      <c r="B26" s="45"/>
      <c r="C26" s="46"/>
      <c r="D26" s="46"/>
      <c r="E26" s="39" t="s">
        <v>347</v>
      </c>
      <c r="F26" s="46"/>
      <c r="G26" s="46"/>
      <c r="H26" s="46"/>
      <c r="I26" s="46"/>
      <c r="J26" s="48"/>
    </row>
    <row r="27">
      <c r="A27" s="37" t="s">
        <v>240</v>
      </c>
      <c r="B27" s="37">
        <v>5</v>
      </c>
      <c r="C27" s="38" t="s">
        <v>3790</v>
      </c>
      <c r="D27" s="37" t="s">
        <v>238</v>
      </c>
      <c r="E27" s="39" t="s">
        <v>3791</v>
      </c>
      <c r="F27" s="40" t="s">
        <v>339</v>
      </c>
      <c r="G27" s="41">
        <v>20.975999999999999</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4291</v>
      </c>
      <c r="F29" s="46"/>
      <c r="G29" s="46"/>
      <c r="H29" s="46"/>
      <c r="I29" s="46"/>
      <c r="J29" s="48"/>
    </row>
    <row r="30" ht="409.5">
      <c r="A30" s="37" t="s">
        <v>248</v>
      </c>
      <c r="B30" s="45"/>
      <c r="C30" s="46"/>
      <c r="D30" s="46"/>
      <c r="E30" s="39" t="s">
        <v>3794</v>
      </c>
      <c r="F30" s="46"/>
      <c r="G30" s="46"/>
      <c r="H30" s="46"/>
      <c r="I30" s="46"/>
      <c r="J30" s="48"/>
    </row>
    <row r="31">
      <c r="A31" s="31" t="s">
        <v>237</v>
      </c>
      <c r="B31" s="32"/>
      <c r="C31" s="33" t="s">
        <v>926</v>
      </c>
      <c r="D31" s="34"/>
      <c r="E31" s="31" t="s">
        <v>4292</v>
      </c>
      <c r="F31" s="34"/>
      <c r="G31" s="34"/>
      <c r="H31" s="34"/>
      <c r="I31" s="35">
        <f>SUMIFS(I32:I55,A32:A55,"P")</f>
        <v>0</v>
      </c>
      <c r="J31" s="36"/>
    </row>
    <row r="32">
      <c r="A32" s="37" t="s">
        <v>240</v>
      </c>
      <c r="B32" s="37">
        <v>6</v>
      </c>
      <c r="C32" s="38" t="s">
        <v>4293</v>
      </c>
      <c r="D32" s="37" t="s">
        <v>238</v>
      </c>
      <c r="E32" s="39" t="s">
        <v>4294</v>
      </c>
      <c r="F32" s="40" t="s">
        <v>354</v>
      </c>
      <c r="G32" s="41">
        <v>22</v>
      </c>
      <c r="H32" s="42">
        <v>0</v>
      </c>
      <c r="I32" s="43">
        <f>ROUND(G32*H32,P4)</f>
        <v>0</v>
      </c>
      <c r="J32" s="37"/>
      <c r="O32" s="44">
        <f>I32*0.21</f>
        <v>0</v>
      </c>
      <c r="P32">
        <v>3</v>
      </c>
    </row>
    <row r="33">
      <c r="A33" s="37" t="s">
        <v>244</v>
      </c>
      <c r="B33" s="45"/>
      <c r="C33" s="46"/>
      <c r="D33" s="46"/>
      <c r="E33" s="47" t="s">
        <v>245</v>
      </c>
      <c r="F33" s="46"/>
      <c r="G33" s="46"/>
      <c r="H33" s="46"/>
      <c r="I33" s="46"/>
      <c r="J33" s="48"/>
    </row>
    <row r="34" ht="330">
      <c r="A34" s="37" t="s">
        <v>248</v>
      </c>
      <c r="B34" s="45"/>
      <c r="C34" s="46"/>
      <c r="D34" s="46"/>
      <c r="E34" s="39" t="s">
        <v>3065</v>
      </c>
      <c r="F34" s="46"/>
      <c r="G34" s="46"/>
      <c r="H34" s="46"/>
      <c r="I34" s="46"/>
      <c r="J34" s="48"/>
    </row>
    <row r="35" ht="30">
      <c r="A35" s="37" t="s">
        <v>240</v>
      </c>
      <c r="B35" s="37">
        <v>7</v>
      </c>
      <c r="C35" s="38" t="s">
        <v>4295</v>
      </c>
      <c r="D35" s="37" t="s">
        <v>238</v>
      </c>
      <c r="E35" s="39" t="s">
        <v>4296</v>
      </c>
      <c r="F35" s="40" t="s">
        <v>354</v>
      </c>
      <c r="G35" s="41">
        <v>22</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248</v>
      </c>
      <c r="B37" s="45"/>
      <c r="C37" s="46"/>
      <c r="D37" s="46"/>
      <c r="E37" s="39" t="s">
        <v>4297</v>
      </c>
      <c r="F37" s="46"/>
      <c r="G37" s="46"/>
      <c r="H37" s="46"/>
      <c r="I37" s="46"/>
      <c r="J37" s="48"/>
    </row>
    <row r="38">
      <c r="A38" s="37" t="s">
        <v>240</v>
      </c>
      <c r="B38" s="37">
        <v>8</v>
      </c>
      <c r="C38" s="38" t="s">
        <v>4298</v>
      </c>
      <c r="D38" s="37" t="s">
        <v>238</v>
      </c>
      <c r="E38" s="39" t="s">
        <v>4299</v>
      </c>
      <c r="F38" s="40" t="s">
        <v>354</v>
      </c>
      <c r="G38" s="41">
        <v>36.159999999999997</v>
      </c>
      <c r="H38" s="42">
        <v>0</v>
      </c>
      <c r="I38" s="43">
        <f>ROUND(G38*H38,P4)</f>
        <v>0</v>
      </c>
      <c r="J38" s="37"/>
      <c r="O38" s="44">
        <f>I38*0.21</f>
        <v>0</v>
      </c>
      <c r="P38">
        <v>3</v>
      </c>
    </row>
    <row r="39">
      <c r="A39" s="37" t="s">
        <v>244</v>
      </c>
      <c r="B39" s="45"/>
      <c r="C39" s="46"/>
      <c r="D39" s="46"/>
      <c r="E39" s="47" t="s">
        <v>245</v>
      </c>
      <c r="F39" s="46"/>
      <c r="G39" s="46"/>
      <c r="H39" s="46"/>
      <c r="I39" s="46"/>
      <c r="J39" s="48"/>
    </row>
    <row r="40" ht="330">
      <c r="A40" s="37" t="s">
        <v>248</v>
      </c>
      <c r="B40" s="45"/>
      <c r="C40" s="46"/>
      <c r="D40" s="46"/>
      <c r="E40" s="39" t="s">
        <v>2502</v>
      </c>
      <c r="F40" s="46"/>
      <c r="G40" s="46"/>
      <c r="H40" s="46"/>
      <c r="I40" s="46"/>
      <c r="J40" s="48"/>
    </row>
    <row r="41">
      <c r="A41" s="37" t="s">
        <v>240</v>
      </c>
      <c r="B41" s="37">
        <v>9</v>
      </c>
      <c r="C41" s="38" t="s">
        <v>4300</v>
      </c>
      <c r="D41" s="37" t="s">
        <v>238</v>
      </c>
      <c r="E41" s="39" t="s">
        <v>4301</v>
      </c>
      <c r="F41" s="40" t="s">
        <v>354</v>
      </c>
      <c r="G41" s="41">
        <v>36.159999999999997</v>
      </c>
      <c r="H41" s="42">
        <v>0</v>
      </c>
      <c r="I41" s="43">
        <f>ROUND(G41*H41,P4)</f>
        <v>0</v>
      </c>
      <c r="J41" s="37"/>
      <c r="O41" s="44">
        <f>I41*0.21</f>
        <v>0</v>
      </c>
      <c r="P41">
        <v>3</v>
      </c>
    </row>
    <row r="42">
      <c r="A42" s="37" t="s">
        <v>244</v>
      </c>
      <c r="B42" s="45"/>
      <c r="C42" s="46"/>
      <c r="D42" s="46"/>
      <c r="E42" s="47" t="s">
        <v>245</v>
      </c>
      <c r="F42" s="46"/>
      <c r="G42" s="46"/>
      <c r="H42" s="46"/>
      <c r="I42" s="46"/>
      <c r="J42" s="48"/>
    </row>
    <row r="43" ht="105">
      <c r="A43" s="37" t="s">
        <v>248</v>
      </c>
      <c r="B43" s="45"/>
      <c r="C43" s="46"/>
      <c r="D43" s="46"/>
      <c r="E43" s="39" t="s">
        <v>4302</v>
      </c>
      <c r="F43" s="46"/>
      <c r="G43" s="46"/>
      <c r="H43" s="46"/>
      <c r="I43" s="46"/>
      <c r="J43" s="48"/>
    </row>
    <row r="44">
      <c r="A44" s="37" t="s">
        <v>240</v>
      </c>
      <c r="B44" s="37">
        <v>10</v>
      </c>
      <c r="C44" s="38" t="s">
        <v>4303</v>
      </c>
      <c r="D44" s="37" t="s">
        <v>238</v>
      </c>
      <c r="E44" s="39" t="s">
        <v>4304</v>
      </c>
      <c r="F44" s="40" t="s">
        <v>354</v>
      </c>
      <c r="G44" s="41">
        <v>36.159999999999997</v>
      </c>
      <c r="H44" s="42">
        <v>0</v>
      </c>
      <c r="I44" s="43">
        <f>ROUND(G44*H44,P4)</f>
        <v>0</v>
      </c>
      <c r="J44" s="37"/>
      <c r="O44" s="44">
        <f>I44*0.21</f>
        <v>0</v>
      </c>
      <c r="P44">
        <v>3</v>
      </c>
    </row>
    <row r="45">
      <c r="A45" s="37" t="s">
        <v>244</v>
      </c>
      <c r="B45" s="45"/>
      <c r="C45" s="46"/>
      <c r="D45" s="46"/>
      <c r="E45" s="47" t="s">
        <v>245</v>
      </c>
      <c r="F45" s="46"/>
      <c r="G45" s="46"/>
      <c r="H45" s="46"/>
      <c r="I45" s="46"/>
      <c r="J45" s="48"/>
    </row>
    <row r="46" ht="90">
      <c r="A46" s="37" t="s">
        <v>248</v>
      </c>
      <c r="B46" s="45"/>
      <c r="C46" s="46"/>
      <c r="D46" s="46"/>
      <c r="E46" s="39" t="s">
        <v>3553</v>
      </c>
      <c r="F46" s="46"/>
      <c r="G46" s="46"/>
      <c r="H46" s="46"/>
      <c r="I46" s="46"/>
      <c r="J46" s="48"/>
    </row>
    <row r="47">
      <c r="A47" s="37" t="s">
        <v>240</v>
      </c>
      <c r="B47" s="37">
        <v>11</v>
      </c>
      <c r="C47" s="38" t="s">
        <v>4305</v>
      </c>
      <c r="D47" s="37" t="s">
        <v>238</v>
      </c>
      <c r="E47" s="39" t="s">
        <v>4306</v>
      </c>
      <c r="F47" s="40" t="s">
        <v>354</v>
      </c>
      <c r="G47" s="41">
        <v>36.159999999999997</v>
      </c>
      <c r="H47" s="42">
        <v>0</v>
      </c>
      <c r="I47" s="43">
        <f>ROUND(G47*H47,P4)</f>
        <v>0</v>
      </c>
      <c r="J47" s="37"/>
      <c r="O47" s="44">
        <f>I47*0.21</f>
        <v>0</v>
      </c>
      <c r="P47">
        <v>3</v>
      </c>
    </row>
    <row r="48">
      <c r="A48" s="37" t="s">
        <v>244</v>
      </c>
      <c r="B48" s="45"/>
      <c r="C48" s="46"/>
      <c r="D48" s="46"/>
      <c r="E48" s="47" t="s">
        <v>245</v>
      </c>
      <c r="F48" s="46"/>
      <c r="G48" s="46"/>
      <c r="H48" s="46"/>
      <c r="I48" s="46"/>
      <c r="J48" s="48"/>
    </row>
    <row r="49" ht="150">
      <c r="A49" s="37" t="s">
        <v>248</v>
      </c>
      <c r="B49" s="45"/>
      <c r="C49" s="46"/>
      <c r="D49" s="46"/>
      <c r="E49" s="39" t="s">
        <v>4307</v>
      </c>
      <c r="F49" s="46"/>
      <c r="G49" s="46"/>
      <c r="H49" s="46"/>
      <c r="I49" s="46"/>
      <c r="J49" s="48"/>
    </row>
    <row r="50">
      <c r="A50" s="37" t="s">
        <v>240</v>
      </c>
      <c r="B50" s="37">
        <v>12</v>
      </c>
      <c r="C50" s="38" t="s">
        <v>4308</v>
      </c>
      <c r="D50" s="37" t="s">
        <v>238</v>
      </c>
      <c r="E50" s="39" t="s">
        <v>4309</v>
      </c>
      <c r="F50" s="40" t="s">
        <v>243</v>
      </c>
      <c r="G50" s="41">
        <v>36.159999999999997</v>
      </c>
      <c r="H50" s="42">
        <v>0</v>
      </c>
      <c r="I50" s="43">
        <f>ROUND(G50*H50,P4)</f>
        <v>0</v>
      </c>
      <c r="J50" s="37"/>
      <c r="O50" s="44">
        <f>I50*0.21</f>
        <v>0</v>
      </c>
      <c r="P50">
        <v>3</v>
      </c>
    </row>
    <row r="51">
      <c r="A51" s="37" t="s">
        <v>244</v>
      </c>
      <c r="B51" s="45"/>
      <c r="C51" s="46"/>
      <c r="D51" s="46"/>
      <c r="E51" s="47" t="s">
        <v>245</v>
      </c>
      <c r="F51" s="46"/>
      <c r="G51" s="46"/>
      <c r="H51" s="46"/>
      <c r="I51" s="46"/>
      <c r="J51" s="48"/>
    </row>
    <row r="52" ht="150">
      <c r="A52" s="37" t="s">
        <v>248</v>
      </c>
      <c r="B52" s="45"/>
      <c r="C52" s="46"/>
      <c r="D52" s="46"/>
      <c r="E52" s="39" t="s">
        <v>4307</v>
      </c>
      <c r="F52" s="46"/>
      <c r="G52" s="46"/>
      <c r="H52" s="46"/>
      <c r="I52" s="46"/>
      <c r="J52" s="48"/>
    </row>
    <row r="53">
      <c r="A53" s="37" t="s">
        <v>240</v>
      </c>
      <c r="B53" s="37">
        <v>13</v>
      </c>
      <c r="C53" s="38" t="s">
        <v>4310</v>
      </c>
      <c r="D53" s="37" t="s">
        <v>238</v>
      </c>
      <c r="E53" s="39" t="s">
        <v>4311</v>
      </c>
      <c r="F53" s="40" t="s">
        <v>354</v>
      </c>
      <c r="G53" s="41">
        <v>36.159999999999997</v>
      </c>
      <c r="H53" s="42">
        <v>0</v>
      </c>
      <c r="I53" s="43">
        <f>ROUND(G53*H53,P4)</f>
        <v>0</v>
      </c>
      <c r="J53" s="37"/>
      <c r="O53" s="44">
        <f>I53*0.21</f>
        <v>0</v>
      </c>
      <c r="P53">
        <v>3</v>
      </c>
    </row>
    <row r="54">
      <c r="A54" s="37" t="s">
        <v>244</v>
      </c>
      <c r="B54" s="45"/>
      <c r="C54" s="46"/>
      <c r="D54" s="46"/>
      <c r="E54" s="47" t="s">
        <v>245</v>
      </c>
      <c r="F54" s="46"/>
      <c r="G54" s="46"/>
      <c r="H54" s="46"/>
      <c r="I54" s="46"/>
      <c r="J54" s="48"/>
    </row>
    <row r="55" ht="90">
      <c r="A55" s="37" t="s">
        <v>248</v>
      </c>
      <c r="B55" s="45"/>
      <c r="C55" s="46"/>
      <c r="D55" s="46"/>
      <c r="E55" s="39" t="s">
        <v>4312</v>
      </c>
      <c r="F55" s="46"/>
      <c r="G55" s="46"/>
      <c r="H55" s="46"/>
      <c r="I55" s="46"/>
      <c r="J55" s="48"/>
    </row>
    <row r="56">
      <c r="A56" s="31" t="s">
        <v>237</v>
      </c>
      <c r="B56" s="32"/>
      <c r="C56" s="33" t="s">
        <v>1203</v>
      </c>
      <c r="D56" s="34"/>
      <c r="E56" s="31" t="s">
        <v>4313</v>
      </c>
      <c r="F56" s="34"/>
      <c r="G56" s="34"/>
      <c r="H56" s="34"/>
      <c r="I56" s="35">
        <f>SUMIFS(I57:I65,A57:A65,"P")</f>
        <v>0</v>
      </c>
      <c r="J56" s="36"/>
    </row>
    <row r="57">
      <c r="A57" s="37" t="s">
        <v>240</v>
      </c>
      <c r="B57" s="37">
        <v>14</v>
      </c>
      <c r="C57" s="38" t="s">
        <v>4298</v>
      </c>
      <c r="D57" s="37" t="s">
        <v>320</v>
      </c>
      <c r="E57" s="39" t="s">
        <v>4299</v>
      </c>
      <c r="F57" s="40" t="s">
        <v>354</v>
      </c>
      <c r="G57" s="41">
        <v>50</v>
      </c>
      <c r="H57" s="42">
        <v>0</v>
      </c>
      <c r="I57" s="43">
        <f>ROUND(G57*H57,P4)</f>
        <v>0</v>
      </c>
      <c r="J57" s="37"/>
      <c r="O57" s="44">
        <f>I57*0.21</f>
        <v>0</v>
      </c>
      <c r="P57">
        <v>3</v>
      </c>
    </row>
    <row r="58">
      <c r="A58" s="37" t="s">
        <v>244</v>
      </c>
      <c r="B58" s="45"/>
      <c r="C58" s="46"/>
      <c r="D58" s="46"/>
      <c r="E58" s="47" t="s">
        <v>245</v>
      </c>
      <c r="F58" s="46"/>
      <c r="G58" s="46"/>
      <c r="H58" s="46"/>
      <c r="I58" s="46"/>
      <c r="J58" s="48"/>
    </row>
    <row r="59" ht="330">
      <c r="A59" s="37" t="s">
        <v>248</v>
      </c>
      <c r="B59" s="45"/>
      <c r="C59" s="46"/>
      <c r="D59" s="46"/>
      <c r="E59" s="39" t="s">
        <v>2502</v>
      </c>
      <c r="F59" s="46"/>
      <c r="G59" s="46"/>
      <c r="H59" s="46"/>
      <c r="I59" s="46"/>
      <c r="J59" s="48"/>
    </row>
    <row r="60">
      <c r="A60" s="37" t="s">
        <v>240</v>
      </c>
      <c r="B60" s="37">
        <v>15</v>
      </c>
      <c r="C60" s="38" t="s">
        <v>4310</v>
      </c>
      <c r="D60" s="37" t="s">
        <v>320</v>
      </c>
      <c r="E60" s="39" t="s">
        <v>4311</v>
      </c>
      <c r="F60" s="40" t="s">
        <v>354</v>
      </c>
      <c r="G60" s="41">
        <v>50</v>
      </c>
      <c r="H60" s="42">
        <v>0</v>
      </c>
      <c r="I60" s="43">
        <f>ROUND(G60*H60,P4)</f>
        <v>0</v>
      </c>
      <c r="J60" s="37"/>
      <c r="O60" s="44">
        <f>I60*0.21</f>
        <v>0</v>
      </c>
      <c r="P60">
        <v>3</v>
      </c>
    </row>
    <row r="61">
      <c r="A61" s="37" t="s">
        <v>244</v>
      </c>
      <c r="B61" s="45"/>
      <c r="C61" s="46"/>
      <c r="D61" s="46"/>
      <c r="E61" s="47" t="s">
        <v>245</v>
      </c>
      <c r="F61" s="46"/>
      <c r="G61" s="46"/>
      <c r="H61" s="46"/>
      <c r="I61" s="46"/>
      <c r="J61" s="48"/>
    </row>
    <row r="62" ht="90">
      <c r="A62" s="37" t="s">
        <v>248</v>
      </c>
      <c r="B62" s="45"/>
      <c r="C62" s="46"/>
      <c r="D62" s="46"/>
      <c r="E62" s="39" t="s">
        <v>4312</v>
      </c>
      <c r="F62" s="46"/>
      <c r="G62" s="46"/>
      <c r="H62" s="46"/>
      <c r="I62" s="46"/>
      <c r="J62" s="48"/>
    </row>
    <row r="63">
      <c r="A63" s="37" t="s">
        <v>240</v>
      </c>
      <c r="B63" s="37">
        <v>16</v>
      </c>
      <c r="C63" s="38" t="s">
        <v>4314</v>
      </c>
      <c r="D63" s="37" t="s">
        <v>238</v>
      </c>
      <c r="E63" s="39" t="s">
        <v>4315</v>
      </c>
      <c r="F63" s="40" t="s">
        <v>354</v>
      </c>
      <c r="G63" s="41">
        <v>50</v>
      </c>
      <c r="H63" s="42">
        <v>0</v>
      </c>
      <c r="I63" s="43">
        <f>ROUND(G63*H63,P4)</f>
        <v>0</v>
      </c>
      <c r="J63" s="37"/>
      <c r="O63" s="44">
        <f>I63*0.21</f>
        <v>0</v>
      </c>
      <c r="P63">
        <v>3</v>
      </c>
    </row>
    <row r="64">
      <c r="A64" s="37" t="s">
        <v>244</v>
      </c>
      <c r="B64" s="45"/>
      <c r="C64" s="46"/>
      <c r="D64" s="46"/>
      <c r="E64" s="47" t="s">
        <v>245</v>
      </c>
      <c r="F64" s="46"/>
      <c r="G64" s="46"/>
      <c r="H64" s="46"/>
      <c r="I64" s="46"/>
      <c r="J64" s="48"/>
    </row>
    <row r="65" ht="150">
      <c r="A65" s="37" t="s">
        <v>248</v>
      </c>
      <c r="B65" s="45"/>
      <c r="C65" s="46"/>
      <c r="D65" s="46"/>
      <c r="E65" s="39" t="s">
        <v>1553</v>
      </c>
      <c r="F65" s="46"/>
      <c r="G65" s="46"/>
      <c r="H65" s="46"/>
      <c r="I65" s="46"/>
      <c r="J65" s="48"/>
    </row>
    <row r="66">
      <c r="A66" s="31" t="s">
        <v>237</v>
      </c>
      <c r="B66" s="32"/>
      <c r="C66" s="33" t="s">
        <v>644</v>
      </c>
      <c r="D66" s="34"/>
      <c r="E66" s="31" t="s">
        <v>4316</v>
      </c>
      <c r="F66" s="34"/>
      <c r="G66" s="34"/>
      <c r="H66" s="34"/>
      <c r="I66" s="35">
        <f>SUMIFS(I67:I74,A67:A74,"P")</f>
        <v>0</v>
      </c>
      <c r="J66" s="36"/>
    </row>
    <row r="67" ht="45">
      <c r="A67" s="37" t="s">
        <v>240</v>
      </c>
      <c r="B67" s="37">
        <v>17</v>
      </c>
      <c r="C67" s="38" t="s">
        <v>2375</v>
      </c>
      <c r="D67" s="37" t="s">
        <v>2376</v>
      </c>
      <c r="E67" s="39" t="s">
        <v>2377</v>
      </c>
      <c r="F67" s="40" t="s">
        <v>939</v>
      </c>
      <c r="G67" s="41">
        <v>105.336</v>
      </c>
      <c r="H67" s="42">
        <v>0</v>
      </c>
      <c r="I67" s="43">
        <f>ROUND(G67*H67,P4)</f>
        <v>0</v>
      </c>
      <c r="J67" s="37"/>
      <c r="O67" s="44">
        <f>I67*0.21</f>
        <v>0</v>
      </c>
      <c r="P67">
        <v>3</v>
      </c>
    </row>
    <row r="68" ht="30">
      <c r="A68" s="37" t="s">
        <v>244</v>
      </c>
      <c r="B68" s="45"/>
      <c r="C68" s="46"/>
      <c r="D68" s="46"/>
      <c r="E68" s="39" t="s">
        <v>940</v>
      </c>
      <c r="F68" s="46"/>
      <c r="G68" s="46"/>
      <c r="H68" s="46"/>
      <c r="I68" s="46"/>
      <c r="J68" s="48"/>
    </row>
    <row r="69">
      <c r="A69" s="37" t="s">
        <v>246</v>
      </c>
      <c r="B69" s="45"/>
      <c r="C69" s="46"/>
      <c r="D69" s="46"/>
      <c r="E69" s="49" t="s">
        <v>4317</v>
      </c>
      <c r="F69" s="46"/>
      <c r="G69" s="46"/>
      <c r="H69" s="46"/>
      <c r="I69" s="46"/>
      <c r="J69" s="48"/>
    </row>
    <row r="70" ht="225">
      <c r="A70" s="37" t="s">
        <v>248</v>
      </c>
      <c r="B70" s="45"/>
      <c r="C70" s="46"/>
      <c r="D70" s="46"/>
      <c r="E70" s="39" t="s">
        <v>941</v>
      </c>
      <c r="F70" s="46"/>
      <c r="G70" s="46"/>
      <c r="H70" s="46"/>
      <c r="I70" s="46"/>
      <c r="J70" s="48"/>
    </row>
    <row r="71" ht="45">
      <c r="A71" s="37" t="s">
        <v>240</v>
      </c>
      <c r="B71" s="37">
        <v>18</v>
      </c>
      <c r="C71" s="38" t="s">
        <v>2379</v>
      </c>
      <c r="D71" s="37" t="s">
        <v>2380</v>
      </c>
      <c r="E71" s="39" t="s">
        <v>2381</v>
      </c>
      <c r="F71" s="40" t="s">
        <v>939</v>
      </c>
      <c r="G71" s="41">
        <v>0.75</v>
      </c>
      <c r="H71" s="42">
        <v>0</v>
      </c>
      <c r="I71" s="43">
        <f>ROUND(G71*H71,P4)</f>
        <v>0</v>
      </c>
      <c r="J71" s="37"/>
      <c r="O71" s="44">
        <f>I71*0.21</f>
        <v>0</v>
      </c>
      <c r="P71">
        <v>3</v>
      </c>
    </row>
    <row r="72" ht="30">
      <c r="A72" s="37" t="s">
        <v>244</v>
      </c>
      <c r="B72" s="45"/>
      <c r="C72" s="46"/>
      <c r="D72" s="46"/>
      <c r="E72" s="39" t="s">
        <v>940</v>
      </c>
      <c r="F72" s="46"/>
      <c r="G72" s="46"/>
      <c r="H72" s="46"/>
      <c r="I72" s="46"/>
      <c r="J72" s="48"/>
    </row>
    <row r="73">
      <c r="A73" s="37" t="s">
        <v>246</v>
      </c>
      <c r="B73" s="45"/>
      <c r="C73" s="46"/>
      <c r="D73" s="46"/>
      <c r="E73" s="49" t="s">
        <v>4318</v>
      </c>
      <c r="F73" s="46"/>
      <c r="G73" s="46"/>
      <c r="H73" s="46"/>
      <c r="I73" s="46"/>
      <c r="J73" s="48"/>
    </row>
    <row r="74" ht="225">
      <c r="A74" s="37" t="s">
        <v>248</v>
      </c>
      <c r="B74" s="45"/>
      <c r="C74" s="46"/>
      <c r="D74" s="46"/>
      <c r="E74" s="39" t="s">
        <v>941</v>
      </c>
      <c r="F74" s="46"/>
      <c r="G74" s="46"/>
      <c r="H74" s="46"/>
      <c r="I74" s="46"/>
      <c r="J74" s="48"/>
    </row>
    <row r="75">
      <c r="A75" s="31" t="s">
        <v>237</v>
      </c>
      <c r="B75" s="32"/>
      <c r="C75" s="33" t="s">
        <v>1210</v>
      </c>
      <c r="D75" s="34"/>
      <c r="E75" s="31" t="s">
        <v>4319</v>
      </c>
      <c r="F75" s="34"/>
      <c r="G75" s="34"/>
      <c r="H75" s="34"/>
      <c r="I75" s="35">
        <f>SUMIFS(I76:I84,A76:A84,"P")</f>
        <v>0</v>
      </c>
      <c r="J75" s="36"/>
    </row>
    <row r="76">
      <c r="A76" s="37" t="s">
        <v>240</v>
      </c>
      <c r="B76" s="37">
        <v>19</v>
      </c>
      <c r="C76" s="38" t="s">
        <v>1021</v>
      </c>
      <c r="D76" s="37"/>
      <c r="E76" s="39" t="s">
        <v>4320</v>
      </c>
      <c r="F76" s="40" t="s">
        <v>309</v>
      </c>
      <c r="G76" s="41">
        <v>1</v>
      </c>
      <c r="H76" s="42">
        <v>0</v>
      </c>
      <c r="I76" s="43">
        <f>ROUND(G76*H76,P4)</f>
        <v>0</v>
      </c>
      <c r="J76" s="37"/>
      <c r="O76" s="44">
        <f>I76*0.21</f>
        <v>0</v>
      </c>
      <c r="P76">
        <v>3</v>
      </c>
    </row>
    <row r="77">
      <c r="A77" s="37" t="s">
        <v>244</v>
      </c>
      <c r="B77" s="45"/>
      <c r="C77" s="46"/>
      <c r="D77" s="46"/>
      <c r="E77" s="39" t="s">
        <v>4321</v>
      </c>
      <c r="F77" s="46"/>
      <c r="G77" s="46"/>
      <c r="H77" s="46"/>
      <c r="I77" s="46"/>
      <c r="J77" s="48"/>
    </row>
    <row r="78" ht="75">
      <c r="A78" s="37" t="s">
        <v>248</v>
      </c>
      <c r="B78" s="45"/>
      <c r="C78" s="46"/>
      <c r="D78" s="46"/>
      <c r="E78" s="39" t="s">
        <v>4322</v>
      </c>
      <c r="F78" s="46"/>
      <c r="G78" s="46"/>
      <c r="H78" s="46"/>
      <c r="I78" s="46"/>
      <c r="J78" s="48"/>
    </row>
    <row r="79">
      <c r="A79" s="37" t="s">
        <v>240</v>
      </c>
      <c r="B79" s="37">
        <v>20</v>
      </c>
      <c r="C79" s="38" t="s">
        <v>4323</v>
      </c>
      <c r="D79" s="37"/>
      <c r="E79" s="39" t="s">
        <v>4324</v>
      </c>
      <c r="F79" s="40" t="s">
        <v>309</v>
      </c>
      <c r="G79" s="41">
        <v>1</v>
      </c>
      <c r="H79" s="42">
        <v>0</v>
      </c>
      <c r="I79" s="43">
        <f>ROUND(G79*H79,P4)</f>
        <v>0</v>
      </c>
      <c r="J79" s="37"/>
      <c r="O79" s="44">
        <f>I79*0.21</f>
        <v>0</v>
      </c>
      <c r="P79">
        <v>3</v>
      </c>
    </row>
    <row r="80">
      <c r="A80" s="37" t="s">
        <v>244</v>
      </c>
      <c r="B80" s="45"/>
      <c r="C80" s="46"/>
      <c r="D80" s="46"/>
      <c r="E80" s="39" t="s">
        <v>4325</v>
      </c>
      <c r="F80" s="46"/>
      <c r="G80" s="46"/>
      <c r="H80" s="46"/>
      <c r="I80" s="46"/>
      <c r="J80" s="48"/>
    </row>
    <row r="81" ht="60">
      <c r="A81" s="37" t="s">
        <v>248</v>
      </c>
      <c r="B81" s="45"/>
      <c r="C81" s="46"/>
      <c r="D81" s="46"/>
      <c r="E81" s="39" t="s">
        <v>4326</v>
      </c>
      <c r="F81" s="46"/>
      <c r="G81" s="46"/>
      <c r="H81" s="46"/>
      <c r="I81" s="46"/>
      <c r="J81" s="48"/>
    </row>
    <row r="82">
      <c r="A82" s="37" t="s">
        <v>240</v>
      </c>
      <c r="B82" s="37">
        <v>21</v>
      </c>
      <c r="C82" s="38" t="s">
        <v>4327</v>
      </c>
      <c r="D82" s="37"/>
      <c r="E82" s="39" t="s">
        <v>4328</v>
      </c>
      <c r="F82" s="40" t="s">
        <v>309</v>
      </c>
      <c r="G82" s="41">
        <v>1</v>
      </c>
      <c r="H82" s="42">
        <v>0</v>
      </c>
      <c r="I82" s="43">
        <f>ROUND(G82*H82,P4)</f>
        <v>0</v>
      </c>
      <c r="J82" s="37"/>
      <c r="O82" s="44">
        <f>I82*0.21</f>
        <v>0</v>
      </c>
      <c r="P82">
        <v>3</v>
      </c>
    </row>
    <row r="83">
      <c r="A83" s="37" t="s">
        <v>244</v>
      </c>
      <c r="B83" s="45"/>
      <c r="C83" s="46"/>
      <c r="D83" s="46"/>
      <c r="E83" s="39" t="s">
        <v>4328</v>
      </c>
      <c r="F83" s="46"/>
      <c r="G83" s="46"/>
      <c r="H83" s="46"/>
      <c r="I83" s="46"/>
      <c r="J83" s="48"/>
    </row>
    <row r="84" ht="60">
      <c r="A84" s="37" t="s">
        <v>248</v>
      </c>
      <c r="B84" s="50"/>
      <c r="C84" s="51"/>
      <c r="D84" s="51"/>
      <c r="E84" s="39" t="s">
        <v>4329</v>
      </c>
      <c r="F84" s="51"/>
      <c r="G84" s="51"/>
      <c r="H84" s="51"/>
      <c r="I84" s="51"/>
      <c r="J84" s="52"/>
    </row>
  </sheetData>
  <sheetProtection sheet="1" objects="1" scenarios="1" spinCount="100000" saltValue="kAftIR5rfZcSn6qCrCdsvDOdkwTArJX3WFSs2+RmMGjZw3HVp4JIhPSxW4d/ki7NfLv4ph/beHyX8AG1rOLYcw==" hashValue="bf7iNgT/6NNsfiEYgCdZ3c29NhM+kGU0IU+0MLdsAa5OQbdB4oQfrNKwSpM3D36vsRqIrgRiAM0mAjb/Gn5gI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4330</v>
      </c>
      <c r="I3" s="25">
        <f>SUMIFS(I9:I145,A9:A145,"SD")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4330</v>
      </c>
      <c r="D5" s="22"/>
      <c r="E5" s="23" t="s">
        <v>134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SUMIFS(I10:I24,A10:A24,"P")</f>
        <v>0</v>
      </c>
      <c r="J9" s="36"/>
    </row>
    <row r="10">
      <c r="A10" s="37" t="s">
        <v>240</v>
      </c>
      <c r="B10" s="37">
        <v>1</v>
      </c>
      <c r="C10" s="38" t="s">
        <v>4331</v>
      </c>
      <c r="D10" s="37" t="s">
        <v>245</v>
      </c>
      <c r="E10" s="39" t="s">
        <v>3749</v>
      </c>
      <c r="F10" s="40" t="s">
        <v>339</v>
      </c>
      <c r="G10" s="41">
        <v>618.20000000000005</v>
      </c>
      <c r="H10" s="42">
        <v>0</v>
      </c>
      <c r="I10" s="43">
        <f>ROUND(G10*H10,P4)</f>
        <v>0</v>
      </c>
      <c r="J10" s="37"/>
      <c r="O10" s="44">
        <f>I10*0.21</f>
        <v>0</v>
      </c>
      <c r="P10">
        <v>3</v>
      </c>
    </row>
    <row r="11">
      <c r="A11" s="37" t="s">
        <v>244</v>
      </c>
      <c r="B11" s="45"/>
      <c r="C11" s="46"/>
      <c r="D11" s="46"/>
      <c r="E11" s="39" t="s">
        <v>4332</v>
      </c>
      <c r="F11" s="46"/>
      <c r="G11" s="46"/>
      <c r="H11" s="46"/>
      <c r="I11" s="46"/>
      <c r="J11" s="48"/>
    </row>
    <row r="12" ht="75">
      <c r="A12" s="37" t="s">
        <v>248</v>
      </c>
      <c r="B12" s="45"/>
      <c r="C12" s="46"/>
      <c r="D12" s="46"/>
      <c r="E12" s="39" t="s">
        <v>3752</v>
      </c>
      <c r="F12" s="46"/>
      <c r="G12" s="46"/>
      <c r="H12" s="46"/>
      <c r="I12" s="46"/>
      <c r="J12" s="48"/>
    </row>
    <row r="13" ht="45">
      <c r="A13" s="37" t="s">
        <v>240</v>
      </c>
      <c r="B13" s="37">
        <v>2</v>
      </c>
      <c r="C13" s="38" t="s">
        <v>4333</v>
      </c>
      <c r="D13" s="37" t="s">
        <v>4334</v>
      </c>
      <c r="E13" s="39" t="s">
        <v>4335</v>
      </c>
      <c r="F13" s="40" t="s">
        <v>939</v>
      </c>
      <c r="G13" s="41">
        <v>383.72399999999999</v>
      </c>
      <c r="H13" s="42">
        <v>0</v>
      </c>
      <c r="I13" s="43">
        <f>ROUND(G13*H13,P4)</f>
        <v>0</v>
      </c>
      <c r="J13" s="37"/>
      <c r="O13" s="44">
        <f>I13*0.21</f>
        <v>0</v>
      </c>
      <c r="P13">
        <v>3</v>
      </c>
    </row>
    <row r="14" ht="30">
      <c r="A14" s="37" t="s">
        <v>244</v>
      </c>
      <c r="B14" s="45"/>
      <c r="C14" s="46"/>
      <c r="D14" s="46"/>
      <c r="E14" s="39" t="s">
        <v>940</v>
      </c>
      <c r="F14" s="46"/>
      <c r="G14" s="46"/>
      <c r="H14" s="46"/>
      <c r="I14" s="46"/>
      <c r="J14" s="48"/>
    </row>
    <row r="15">
      <c r="A15" s="37" t="s">
        <v>246</v>
      </c>
      <c r="B15" s="45"/>
      <c r="C15" s="46"/>
      <c r="D15" s="46"/>
      <c r="E15" s="49" t="s">
        <v>4336</v>
      </c>
      <c r="F15" s="46"/>
      <c r="G15" s="46"/>
      <c r="H15" s="46"/>
      <c r="I15" s="46"/>
      <c r="J15" s="48"/>
    </row>
    <row r="16" ht="225">
      <c r="A16" s="37" t="s">
        <v>248</v>
      </c>
      <c r="B16" s="45"/>
      <c r="C16" s="46"/>
      <c r="D16" s="46"/>
      <c r="E16" s="39" t="s">
        <v>941</v>
      </c>
      <c r="F16" s="46"/>
      <c r="G16" s="46"/>
      <c r="H16" s="46"/>
      <c r="I16" s="46"/>
      <c r="J16" s="48"/>
    </row>
    <row r="17" ht="45">
      <c r="A17" s="37" t="s">
        <v>240</v>
      </c>
      <c r="B17" s="37">
        <v>3</v>
      </c>
      <c r="C17" s="38" t="s">
        <v>1377</v>
      </c>
      <c r="D17" s="37" t="s">
        <v>1378</v>
      </c>
      <c r="E17" s="39" t="s">
        <v>1379</v>
      </c>
      <c r="F17" s="40" t="s">
        <v>939</v>
      </c>
      <c r="G17" s="41">
        <v>13.911</v>
      </c>
      <c r="H17" s="42">
        <v>0</v>
      </c>
      <c r="I17" s="43">
        <f>ROUND(G17*H17,P4)</f>
        <v>0</v>
      </c>
      <c r="J17" s="37"/>
      <c r="O17" s="44">
        <f>I17*0.21</f>
        <v>0</v>
      </c>
      <c r="P17">
        <v>3</v>
      </c>
    </row>
    <row r="18" ht="30">
      <c r="A18" s="37" t="s">
        <v>244</v>
      </c>
      <c r="B18" s="45"/>
      <c r="C18" s="46"/>
      <c r="D18" s="46"/>
      <c r="E18" s="39" t="s">
        <v>940</v>
      </c>
      <c r="F18" s="46"/>
      <c r="G18" s="46"/>
      <c r="H18" s="46"/>
      <c r="I18" s="46"/>
      <c r="J18" s="48"/>
    </row>
    <row r="19" ht="60">
      <c r="A19" s="37" t="s">
        <v>246</v>
      </c>
      <c r="B19" s="45"/>
      <c r="C19" s="46"/>
      <c r="D19" s="46"/>
      <c r="E19" s="49" t="s">
        <v>4337</v>
      </c>
      <c r="F19" s="46"/>
      <c r="G19" s="46"/>
      <c r="H19" s="46"/>
      <c r="I19" s="46"/>
      <c r="J19" s="48"/>
    </row>
    <row r="20" ht="225">
      <c r="A20" s="37" t="s">
        <v>248</v>
      </c>
      <c r="B20" s="45"/>
      <c r="C20" s="46"/>
      <c r="D20" s="46"/>
      <c r="E20" s="39" t="s">
        <v>941</v>
      </c>
      <c r="F20" s="46"/>
      <c r="G20" s="46"/>
      <c r="H20" s="46"/>
      <c r="I20" s="46"/>
      <c r="J20" s="48"/>
    </row>
    <row r="21" ht="30">
      <c r="A21" s="37" t="s">
        <v>240</v>
      </c>
      <c r="B21" s="37">
        <v>4</v>
      </c>
      <c r="C21" s="38" t="s">
        <v>2784</v>
      </c>
      <c r="D21" s="37" t="s">
        <v>2785</v>
      </c>
      <c r="E21" s="39" t="s">
        <v>2786</v>
      </c>
      <c r="F21" s="40" t="s">
        <v>939</v>
      </c>
      <c r="G21" s="41">
        <v>23.513000000000002</v>
      </c>
      <c r="H21" s="42">
        <v>0</v>
      </c>
      <c r="I21" s="43">
        <f>ROUND(G21*H21,P4)</f>
        <v>0</v>
      </c>
      <c r="J21" s="37"/>
      <c r="O21" s="44">
        <f>I21*0.21</f>
        <v>0</v>
      </c>
      <c r="P21">
        <v>3</v>
      </c>
    </row>
    <row r="22" ht="30">
      <c r="A22" s="37" t="s">
        <v>244</v>
      </c>
      <c r="B22" s="45"/>
      <c r="C22" s="46"/>
      <c r="D22" s="46"/>
      <c r="E22" s="39" t="s">
        <v>940</v>
      </c>
      <c r="F22" s="46"/>
      <c r="G22" s="46"/>
      <c r="H22" s="46"/>
      <c r="I22" s="46"/>
      <c r="J22" s="48"/>
    </row>
    <row r="23">
      <c r="A23" s="37" t="s">
        <v>246</v>
      </c>
      <c r="B23" s="45"/>
      <c r="C23" s="46"/>
      <c r="D23" s="46"/>
      <c r="E23" s="49" t="s">
        <v>4338</v>
      </c>
      <c r="F23" s="46"/>
      <c r="G23" s="46"/>
      <c r="H23" s="46"/>
      <c r="I23" s="46"/>
      <c r="J23" s="48"/>
    </row>
    <row r="24" ht="225">
      <c r="A24" s="37" t="s">
        <v>248</v>
      </c>
      <c r="B24" s="45"/>
      <c r="C24" s="46"/>
      <c r="D24" s="46"/>
      <c r="E24" s="39" t="s">
        <v>941</v>
      </c>
      <c r="F24" s="46"/>
      <c r="G24" s="46"/>
      <c r="H24" s="46"/>
      <c r="I24" s="46"/>
      <c r="J24" s="48"/>
    </row>
    <row r="25">
      <c r="A25" s="31" t="s">
        <v>237</v>
      </c>
      <c r="B25" s="32"/>
      <c r="C25" s="33" t="s">
        <v>238</v>
      </c>
      <c r="D25" s="34"/>
      <c r="E25" s="31" t="s">
        <v>336</v>
      </c>
      <c r="F25" s="34"/>
      <c r="G25" s="34"/>
      <c r="H25" s="34"/>
      <c r="I25" s="35">
        <f>SUMIFS(I26:I79,A26:A79,"P")</f>
        <v>0</v>
      </c>
      <c r="J25" s="36"/>
    </row>
    <row r="26">
      <c r="A26" s="37" t="s">
        <v>240</v>
      </c>
      <c r="B26" s="37">
        <v>6</v>
      </c>
      <c r="C26" s="38" t="s">
        <v>4339</v>
      </c>
      <c r="D26" s="37" t="s">
        <v>245</v>
      </c>
      <c r="E26" s="39" t="s">
        <v>4340</v>
      </c>
      <c r="F26" s="40" t="s">
        <v>339</v>
      </c>
      <c r="G26" s="41">
        <v>2.5190000000000001</v>
      </c>
      <c r="H26" s="42">
        <v>0</v>
      </c>
      <c r="I26" s="43">
        <f>ROUND(G26*H26,P4)</f>
        <v>0</v>
      </c>
      <c r="J26" s="37"/>
      <c r="O26" s="44">
        <f>I26*0.21</f>
        <v>0</v>
      </c>
      <c r="P26">
        <v>3</v>
      </c>
    </row>
    <row r="27">
      <c r="A27" s="37" t="s">
        <v>244</v>
      </c>
      <c r="B27" s="45"/>
      <c r="C27" s="46"/>
      <c r="D27" s="46"/>
      <c r="E27" s="47" t="s">
        <v>245</v>
      </c>
      <c r="F27" s="46"/>
      <c r="G27" s="46"/>
      <c r="H27" s="46"/>
      <c r="I27" s="46"/>
      <c r="J27" s="48"/>
    </row>
    <row r="28" ht="30">
      <c r="A28" s="37" t="s">
        <v>246</v>
      </c>
      <c r="B28" s="45"/>
      <c r="C28" s="46"/>
      <c r="D28" s="46"/>
      <c r="E28" s="49" t="s">
        <v>4341</v>
      </c>
      <c r="F28" s="46"/>
      <c r="G28" s="46"/>
      <c r="H28" s="46"/>
      <c r="I28" s="46"/>
      <c r="J28" s="48"/>
    </row>
    <row r="29" ht="135">
      <c r="A29" s="37" t="s">
        <v>248</v>
      </c>
      <c r="B29" s="45"/>
      <c r="C29" s="46"/>
      <c r="D29" s="46"/>
      <c r="E29" s="39" t="s">
        <v>4342</v>
      </c>
      <c r="F29" s="46"/>
      <c r="G29" s="46"/>
      <c r="H29" s="46"/>
      <c r="I29" s="46"/>
      <c r="J29" s="48"/>
    </row>
    <row r="30">
      <c r="A30" s="37" t="s">
        <v>240</v>
      </c>
      <c r="B30" s="37">
        <v>7</v>
      </c>
      <c r="C30" s="38" t="s">
        <v>4343</v>
      </c>
      <c r="D30" s="37" t="s">
        <v>245</v>
      </c>
      <c r="E30" s="39" t="s">
        <v>4344</v>
      </c>
      <c r="F30" s="40" t="s">
        <v>1326</v>
      </c>
      <c r="G30" s="41">
        <v>34.049999999999997</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4345</v>
      </c>
      <c r="F32" s="46"/>
      <c r="G32" s="46"/>
      <c r="H32" s="46"/>
      <c r="I32" s="46"/>
      <c r="J32" s="48"/>
    </row>
    <row r="33" ht="120">
      <c r="A33" s="37" t="s">
        <v>248</v>
      </c>
      <c r="B33" s="45"/>
      <c r="C33" s="46"/>
      <c r="D33" s="46"/>
      <c r="E33" s="39" t="s">
        <v>4346</v>
      </c>
      <c r="F33" s="46"/>
      <c r="G33" s="46"/>
      <c r="H33" s="46"/>
      <c r="I33" s="46"/>
      <c r="J33" s="48"/>
    </row>
    <row r="34">
      <c r="A34" s="37" t="s">
        <v>240</v>
      </c>
      <c r="B34" s="37">
        <v>8</v>
      </c>
      <c r="C34" s="38" t="s">
        <v>4347</v>
      </c>
      <c r="D34" s="37" t="s">
        <v>245</v>
      </c>
      <c r="E34" s="39" t="s">
        <v>4348</v>
      </c>
      <c r="F34" s="40" t="s">
        <v>1326</v>
      </c>
      <c r="G34" s="41">
        <v>171</v>
      </c>
      <c r="H34" s="42">
        <v>0</v>
      </c>
      <c r="I34" s="43">
        <f>ROUND(G34*H34,P4)</f>
        <v>0</v>
      </c>
      <c r="J34" s="37"/>
      <c r="O34" s="44">
        <f>I34*0.21</f>
        <v>0</v>
      </c>
      <c r="P34">
        <v>3</v>
      </c>
    </row>
    <row r="35">
      <c r="A35" s="37" t="s">
        <v>244</v>
      </c>
      <c r="B35" s="45"/>
      <c r="C35" s="46"/>
      <c r="D35" s="46"/>
      <c r="E35" s="39" t="s">
        <v>4349</v>
      </c>
      <c r="F35" s="46"/>
      <c r="G35" s="46"/>
      <c r="H35" s="46"/>
      <c r="I35" s="46"/>
      <c r="J35" s="48"/>
    </row>
    <row r="36" ht="120">
      <c r="A36" s="37" t="s">
        <v>248</v>
      </c>
      <c r="B36" s="45"/>
      <c r="C36" s="46"/>
      <c r="D36" s="46"/>
      <c r="E36" s="39" t="s">
        <v>4346</v>
      </c>
      <c r="F36" s="46"/>
      <c r="G36" s="46"/>
      <c r="H36" s="46"/>
      <c r="I36" s="46"/>
      <c r="J36" s="48"/>
    </row>
    <row r="37">
      <c r="A37" s="37" t="s">
        <v>240</v>
      </c>
      <c r="B37" s="37">
        <v>9</v>
      </c>
      <c r="C37" s="38" t="s">
        <v>4350</v>
      </c>
      <c r="D37" s="37" t="s">
        <v>245</v>
      </c>
      <c r="E37" s="39" t="s">
        <v>4351</v>
      </c>
      <c r="F37" s="40" t="s">
        <v>339</v>
      </c>
      <c r="G37" s="41">
        <v>174.41999999999999</v>
      </c>
      <c r="H37" s="42">
        <v>0</v>
      </c>
      <c r="I37" s="43">
        <f>ROUND(G37*H37,P4)</f>
        <v>0</v>
      </c>
      <c r="J37" s="37"/>
      <c r="O37" s="44">
        <f>I37*0.21</f>
        <v>0</v>
      </c>
      <c r="P37">
        <v>3</v>
      </c>
    </row>
    <row r="38">
      <c r="A38" s="37" t="s">
        <v>244</v>
      </c>
      <c r="B38" s="45"/>
      <c r="C38" s="46"/>
      <c r="D38" s="46"/>
      <c r="E38" s="47" t="s">
        <v>245</v>
      </c>
      <c r="F38" s="46"/>
      <c r="G38" s="46"/>
      <c r="H38" s="46"/>
      <c r="I38" s="46"/>
      <c r="J38" s="48"/>
    </row>
    <row r="39">
      <c r="A39" s="37" t="s">
        <v>246</v>
      </c>
      <c r="B39" s="45"/>
      <c r="C39" s="46"/>
      <c r="D39" s="46"/>
      <c r="E39" s="49" t="s">
        <v>4352</v>
      </c>
      <c r="F39" s="46"/>
      <c r="G39" s="46"/>
      <c r="H39" s="46"/>
      <c r="I39" s="46"/>
      <c r="J39" s="48"/>
    </row>
    <row r="40" ht="120">
      <c r="A40" s="37" t="s">
        <v>248</v>
      </c>
      <c r="B40" s="45"/>
      <c r="C40" s="46"/>
      <c r="D40" s="46"/>
      <c r="E40" s="39" t="s">
        <v>4346</v>
      </c>
      <c r="F40" s="46"/>
      <c r="G40" s="46"/>
      <c r="H40" s="46"/>
      <c r="I40" s="46"/>
      <c r="J40" s="48"/>
    </row>
    <row r="41">
      <c r="A41" s="37" t="s">
        <v>240</v>
      </c>
      <c r="B41" s="37">
        <v>10</v>
      </c>
      <c r="C41" s="38" t="s">
        <v>4353</v>
      </c>
      <c r="D41" s="37" t="s">
        <v>245</v>
      </c>
      <c r="E41" s="39" t="s">
        <v>4354</v>
      </c>
      <c r="F41" s="40" t="s">
        <v>1326</v>
      </c>
      <c r="G41" s="41">
        <v>23.100000000000001</v>
      </c>
      <c r="H41" s="42">
        <v>0</v>
      </c>
      <c r="I41" s="43">
        <f>ROUND(G41*H41,P4)</f>
        <v>0</v>
      </c>
      <c r="J41" s="37"/>
      <c r="O41" s="44">
        <f>I41*0.21</f>
        <v>0</v>
      </c>
      <c r="P41">
        <v>3</v>
      </c>
    </row>
    <row r="42">
      <c r="A42" s="37" t="s">
        <v>244</v>
      </c>
      <c r="B42" s="45"/>
      <c r="C42" s="46"/>
      <c r="D42" s="46"/>
      <c r="E42" s="47" t="s">
        <v>245</v>
      </c>
      <c r="F42" s="46"/>
      <c r="G42" s="46"/>
      <c r="H42" s="46"/>
      <c r="I42" s="46"/>
      <c r="J42" s="48"/>
    </row>
    <row r="43" ht="75">
      <c r="A43" s="37" t="s">
        <v>248</v>
      </c>
      <c r="B43" s="45"/>
      <c r="C43" s="46"/>
      <c r="D43" s="46"/>
      <c r="E43" s="39" t="s">
        <v>3773</v>
      </c>
      <c r="F43" s="46"/>
      <c r="G43" s="46"/>
      <c r="H43" s="46"/>
      <c r="I43" s="46"/>
      <c r="J43" s="48"/>
    </row>
    <row r="44">
      <c r="A44" s="37" t="s">
        <v>240</v>
      </c>
      <c r="B44" s="37">
        <v>11</v>
      </c>
      <c r="C44" s="38" t="s">
        <v>2623</v>
      </c>
      <c r="D44" s="37" t="s">
        <v>245</v>
      </c>
      <c r="E44" s="39" t="s">
        <v>2624</v>
      </c>
      <c r="F44" s="40" t="s">
        <v>339</v>
      </c>
      <c r="G44" s="41">
        <v>24.785</v>
      </c>
      <c r="H44" s="42">
        <v>0</v>
      </c>
      <c r="I44" s="43">
        <f>ROUND(G44*H44,P4)</f>
        <v>0</v>
      </c>
      <c r="J44" s="37"/>
      <c r="O44" s="44">
        <f>I44*0.21</f>
        <v>0</v>
      </c>
      <c r="P44">
        <v>3</v>
      </c>
    </row>
    <row r="45">
      <c r="A45" s="37" t="s">
        <v>244</v>
      </c>
      <c r="B45" s="45"/>
      <c r="C45" s="46"/>
      <c r="D45" s="46"/>
      <c r="E45" s="47" t="s">
        <v>245</v>
      </c>
      <c r="F45" s="46"/>
      <c r="G45" s="46"/>
      <c r="H45" s="46"/>
      <c r="I45" s="46"/>
      <c r="J45" s="48"/>
    </row>
    <row r="46">
      <c r="A46" s="37" t="s">
        <v>246</v>
      </c>
      <c r="B46" s="45"/>
      <c r="C46" s="46"/>
      <c r="D46" s="46"/>
      <c r="E46" s="49" t="s">
        <v>4355</v>
      </c>
      <c r="F46" s="46"/>
      <c r="G46" s="46"/>
      <c r="H46" s="46"/>
      <c r="I46" s="46"/>
      <c r="J46" s="48"/>
    </row>
    <row r="47" ht="75">
      <c r="A47" s="37" t="s">
        <v>248</v>
      </c>
      <c r="B47" s="45"/>
      <c r="C47" s="46"/>
      <c r="D47" s="46"/>
      <c r="E47" s="39" t="s">
        <v>2626</v>
      </c>
      <c r="F47" s="46"/>
      <c r="G47" s="46"/>
      <c r="H47" s="46"/>
      <c r="I47" s="46"/>
      <c r="J47" s="48"/>
    </row>
    <row r="48">
      <c r="A48" s="37" t="s">
        <v>240</v>
      </c>
      <c r="B48" s="37">
        <v>12</v>
      </c>
      <c r="C48" s="38" t="s">
        <v>4356</v>
      </c>
      <c r="D48" s="37" t="s">
        <v>245</v>
      </c>
      <c r="E48" s="39" t="s">
        <v>4357</v>
      </c>
      <c r="F48" s="40" t="s">
        <v>339</v>
      </c>
      <c r="G48" s="41">
        <v>280.05000000000001</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4358</v>
      </c>
      <c r="F50" s="46"/>
      <c r="G50" s="46"/>
      <c r="H50" s="46"/>
      <c r="I50" s="46"/>
      <c r="J50" s="48"/>
    </row>
    <row r="51" ht="409.5">
      <c r="A51" s="37" t="s">
        <v>248</v>
      </c>
      <c r="B51" s="45"/>
      <c r="C51" s="46"/>
      <c r="D51" s="46"/>
      <c r="E51" s="39" t="s">
        <v>2046</v>
      </c>
      <c r="F51" s="46"/>
      <c r="G51" s="46"/>
      <c r="H51" s="46"/>
      <c r="I51" s="46"/>
      <c r="J51" s="48"/>
    </row>
    <row r="52">
      <c r="A52" s="37" t="s">
        <v>240</v>
      </c>
      <c r="B52" s="37">
        <v>13</v>
      </c>
      <c r="C52" s="38" t="s">
        <v>1321</v>
      </c>
      <c r="D52" s="37" t="s">
        <v>245</v>
      </c>
      <c r="E52" s="39" t="s">
        <v>1322</v>
      </c>
      <c r="F52" s="40" t="s">
        <v>339</v>
      </c>
      <c r="G52" s="41">
        <v>909.28999999999996</v>
      </c>
      <c r="H52" s="42">
        <v>0</v>
      </c>
      <c r="I52" s="43">
        <f>ROUND(G52*H52,P4)</f>
        <v>0</v>
      </c>
      <c r="J52" s="37"/>
      <c r="O52" s="44">
        <f>I52*0.21</f>
        <v>0</v>
      </c>
      <c r="P52">
        <v>3</v>
      </c>
    </row>
    <row r="53">
      <c r="A53" s="37" t="s">
        <v>244</v>
      </c>
      <c r="B53" s="45"/>
      <c r="C53" s="46"/>
      <c r="D53" s="46"/>
      <c r="E53" s="47" t="s">
        <v>245</v>
      </c>
      <c r="F53" s="46"/>
      <c r="G53" s="46"/>
      <c r="H53" s="46"/>
      <c r="I53" s="46"/>
      <c r="J53" s="48"/>
    </row>
    <row r="54" ht="45">
      <c r="A54" s="37" t="s">
        <v>246</v>
      </c>
      <c r="B54" s="45"/>
      <c r="C54" s="46"/>
      <c r="D54" s="46"/>
      <c r="E54" s="49" t="s">
        <v>4359</v>
      </c>
      <c r="F54" s="46"/>
      <c r="G54" s="46"/>
      <c r="H54" s="46"/>
      <c r="I54" s="46"/>
      <c r="J54" s="48"/>
    </row>
    <row r="55" ht="405">
      <c r="A55" s="37" t="s">
        <v>248</v>
      </c>
      <c r="B55" s="45"/>
      <c r="C55" s="46"/>
      <c r="D55" s="46"/>
      <c r="E55" s="39" t="s">
        <v>1325</v>
      </c>
      <c r="F55" s="46"/>
      <c r="G55" s="46"/>
      <c r="H55" s="46"/>
      <c r="I55" s="46"/>
      <c r="J55" s="48"/>
    </row>
    <row r="56">
      <c r="A56" s="37" t="s">
        <v>240</v>
      </c>
      <c r="B56" s="37">
        <v>14</v>
      </c>
      <c r="C56" s="38" t="s">
        <v>4287</v>
      </c>
      <c r="D56" s="37" t="s">
        <v>245</v>
      </c>
      <c r="E56" s="39" t="s">
        <v>4288</v>
      </c>
      <c r="F56" s="40" t="s">
        <v>339</v>
      </c>
      <c r="G56" s="41">
        <v>291.08999999999997</v>
      </c>
      <c r="H56" s="42">
        <v>0</v>
      </c>
      <c r="I56" s="43">
        <f>ROUND(G56*H56,P4)</f>
        <v>0</v>
      </c>
      <c r="J56" s="37"/>
      <c r="O56" s="44">
        <f>I56*0.21</f>
        <v>0</v>
      </c>
      <c r="P56">
        <v>3</v>
      </c>
    </row>
    <row r="57">
      <c r="A57" s="37" t="s">
        <v>244</v>
      </c>
      <c r="B57" s="45"/>
      <c r="C57" s="46"/>
      <c r="D57" s="46"/>
      <c r="E57" s="47" t="s">
        <v>245</v>
      </c>
      <c r="F57" s="46"/>
      <c r="G57" s="46"/>
      <c r="H57" s="46"/>
      <c r="I57" s="46"/>
      <c r="J57" s="48"/>
    </row>
    <row r="58" ht="375">
      <c r="A58" s="37" t="s">
        <v>248</v>
      </c>
      <c r="B58" s="45"/>
      <c r="C58" s="46"/>
      <c r="D58" s="46"/>
      <c r="E58" s="39" t="s">
        <v>3409</v>
      </c>
      <c r="F58" s="46"/>
      <c r="G58" s="46"/>
      <c r="H58" s="46"/>
      <c r="I58" s="46"/>
      <c r="J58" s="48"/>
    </row>
    <row r="59">
      <c r="A59" s="37" t="s">
        <v>240</v>
      </c>
      <c r="B59" s="37">
        <v>15</v>
      </c>
      <c r="C59" s="38" t="s">
        <v>667</v>
      </c>
      <c r="D59" s="37" t="s">
        <v>245</v>
      </c>
      <c r="E59" s="39" t="s">
        <v>668</v>
      </c>
      <c r="F59" s="40" t="s">
        <v>339</v>
      </c>
      <c r="G59" s="41">
        <v>304.83499999999998</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4360</v>
      </c>
      <c r="F61" s="46"/>
      <c r="G61" s="46"/>
      <c r="H61" s="46"/>
      <c r="I61" s="46"/>
      <c r="J61" s="48"/>
    </row>
    <row r="62" ht="270">
      <c r="A62" s="37" t="s">
        <v>248</v>
      </c>
      <c r="B62" s="45"/>
      <c r="C62" s="46"/>
      <c r="D62" s="46"/>
      <c r="E62" s="39" t="s">
        <v>671</v>
      </c>
      <c r="F62" s="46"/>
      <c r="G62" s="46"/>
      <c r="H62" s="46"/>
      <c r="I62" s="46"/>
      <c r="J62" s="48"/>
    </row>
    <row r="63">
      <c r="A63" s="37" t="s">
        <v>240</v>
      </c>
      <c r="B63" s="37">
        <v>16</v>
      </c>
      <c r="C63" s="38" t="s">
        <v>4361</v>
      </c>
      <c r="D63" s="37" t="s">
        <v>245</v>
      </c>
      <c r="E63" s="39" t="s">
        <v>4362</v>
      </c>
      <c r="F63" s="40" t="s">
        <v>339</v>
      </c>
      <c r="G63" s="41">
        <v>618.20000000000005</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4363</v>
      </c>
      <c r="F65" s="46"/>
      <c r="G65" s="46"/>
      <c r="H65" s="46"/>
      <c r="I65" s="46"/>
      <c r="J65" s="48"/>
    </row>
    <row r="66" ht="270">
      <c r="A66" s="37" t="s">
        <v>248</v>
      </c>
      <c r="B66" s="45"/>
      <c r="C66" s="46"/>
      <c r="D66" s="46"/>
      <c r="E66" s="39" t="s">
        <v>671</v>
      </c>
      <c r="F66" s="46"/>
      <c r="G66" s="46"/>
      <c r="H66" s="46"/>
      <c r="I66" s="46"/>
      <c r="J66" s="48"/>
    </row>
    <row r="67">
      <c r="A67" s="37" t="s">
        <v>240</v>
      </c>
      <c r="B67" s="37">
        <v>17</v>
      </c>
      <c r="C67" s="38" t="s">
        <v>2414</v>
      </c>
      <c r="D67" s="37" t="s">
        <v>245</v>
      </c>
      <c r="E67" s="39" t="s">
        <v>2415</v>
      </c>
      <c r="F67" s="40" t="s">
        <v>415</v>
      </c>
      <c r="G67" s="41">
        <v>1338</v>
      </c>
      <c r="H67" s="42">
        <v>0</v>
      </c>
      <c r="I67" s="43">
        <f>ROUND(G67*H67,P4)</f>
        <v>0</v>
      </c>
      <c r="J67" s="37"/>
      <c r="O67" s="44">
        <f>I67*0.21</f>
        <v>0</v>
      </c>
      <c r="P67">
        <v>3</v>
      </c>
    </row>
    <row r="68">
      <c r="A68" s="37" t="s">
        <v>244</v>
      </c>
      <c r="B68" s="45"/>
      <c r="C68" s="46"/>
      <c r="D68" s="46"/>
      <c r="E68" s="39" t="s">
        <v>4364</v>
      </c>
      <c r="F68" s="46"/>
      <c r="G68" s="46"/>
      <c r="H68" s="46"/>
      <c r="I68" s="46"/>
      <c r="J68" s="48"/>
    </row>
    <row r="69" ht="75">
      <c r="A69" s="37" t="s">
        <v>248</v>
      </c>
      <c r="B69" s="45"/>
      <c r="C69" s="46"/>
      <c r="D69" s="46"/>
      <c r="E69" s="39" t="s">
        <v>2417</v>
      </c>
      <c r="F69" s="46"/>
      <c r="G69" s="46"/>
      <c r="H69" s="46"/>
      <c r="I69" s="46"/>
      <c r="J69" s="48"/>
    </row>
    <row r="70">
      <c r="A70" s="37" t="s">
        <v>240</v>
      </c>
      <c r="B70" s="37">
        <v>18</v>
      </c>
      <c r="C70" s="38" t="s">
        <v>4365</v>
      </c>
      <c r="D70" s="37" t="s">
        <v>245</v>
      </c>
      <c r="E70" s="39" t="s">
        <v>4366</v>
      </c>
      <c r="F70" s="40" t="s">
        <v>415</v>
      </c>
      <c r="G70" s="41">
        <v>178</v>
      </c>
      <c r="H70" s="42">
        <v>0</v>
      </c>
      <c r="I70" s="43">
        <f>ROUND(G70*H70,P4)</f>
        <v>0</v>
      </c>
      <c r="J70" s="37"/>
      <c r="O70" s="44">
        <f>I70*0.21</f>
        <v>0</v>
      </c>
      <c r="P70">
        <v>3</v>
      </c>
    </row>
    <row r="71">
      <c r="A71" s="37" t="s">
        <v>244</v>
      </c>
      <c r="B71" s="45"/>
      <c r="C71" s="46"/>
      <c r="D71" s="46"/>
      <c r="E71" s="47" t="s">
        <v>245</v>
      </c>
      <c r="F71" s="46"/>
      <c r="G71" s="46"/>
      <c r="H71" s="46"/>
      <c r="I71" s="46"/>
      <c r="J71" s="48"/>
    </row>
    <row r="72" ht="75">
      <c r="A72" s="37" t="s">
        <v>248</v>
      </c>
      <c r="B72" s="45"/>
      <c r="C72" s="46"/>
      <c r="D72" s="46"/>
      <c r="E72" s="39" t="s">
        <v>4367</v>
      </c>
      <c r="F72" s="46"/>
      <c r="G72" s="46"/>
      <c r="H72" s="46"/>
      <c r="I72" s="46"/>
      <c r="J72" s="48"/>
    </row>
    <row r="73">
      <c r="A73" s="37" t="s">
        <v>240</v>
      </c>
      <c r="B73" s="37">
        <v>19</v>
      </c>
      <c r="C73" s="38" t="s">
        <v>3796</v>
      </c>
      <c r="D73" s="37" t="s">
        <v>245</v>
      </c>
      <c r="E73" s="39" t="s">
        <v>3797</v>
      </c>
      <c r="F73" s="40" t="s">
        <v>415</v>
      </c>
      <c r="G73" s="41">
        <v>178</v>
      </c>
      <c r="H73" s="42">
        <v>0</v>
      </c>
      <c r="I73" s="43">
        <f>ROUND(G73*H73,P4)</f>
        <v>0</v>
      </c>
      <c r="J73" s="37"/>
      <c r="O73" s="44">
        <f>I73*0.21</f>
        <v>0</v>
      </c>
      <c r="P73">
        <v>3</v>
      </c>
    </row>
    <row r="74">
      <c r="A74" s="37" t="s">
        <v>244</v>
      </c>
      <c r="B74" s="45"/>
      <c r="C74" s="46"/>
      <c r="D74" s="46"/>
      <c r="E74" s="47" t="s">
        <v>245</v>
      </c>
      <c r="F74" s="46"/>
      <c r="G74" s="46"/>
      <c r="H74" s="46"/>
      <c r="I74" s="46"/>
      <c r="J74" s="48"/>
    </row>
    <row r="75" ht="75">
      <c r="A75" s="37" t="s">
        <v>248</v>
      </c>
      <c r="B75" s="45"/>
      <c r="C75" s="46"/>
      <c r="D75" s="46"/>
      <c r="E75" s="39" t="s">
        <v>3799</v>
      </c>
      <c r="F75" s="46"/>
      <c r="G75" s="46"/>
      <c r="H75" s="46"/>
      <c r="I75" s="46"/>
      <c r="J75" s="48"/>
    </row>
    <row r="76">
      <c r="A76" s="37" t="s">
        <v>240</v>
      </c>
      <c r="B76" s="37">
        <v>20</v>
      </c>
      <c r="C76" s="38" t="s">
        <v>3800</v>
      </c>
      <c r="D76" s="37" t="s">
        <v>245</v>
      </c>
      <c r="E76" s="39" t="s">
        <v>3801</v>
      </c>
      <c r="F76" s="40" t="s">
        <v>339</v>
      </c>
      <c r="G76" s="41">
        <v>8.9000000000000004</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4368</v>
      </c>
      <c r="F78" s="46"/>
      <c r="G78" s="46"/>
      <c r="H78" s="46"/>
      <c r="I78" s="46"/>
      <c r="J78" s="48"/>
    </row>
    <row r="79" ht="90">
      <c r="A79" s="37" t="s">
        <v>248</v>
      </c>
      <c r="B79" s="45"/>
      <c r="C79" s="46"/>
      <c r="D79" s="46"/>
      <c r="E79" s="39" t="s">
        <v>3803</v>
      </c>
      <c r="F79" s="46"/>
      <c r="G79" s="46"/>
      <c r="H79" s="46"/>
      <c r="I79" s="46"/>
      <c r="J79" s="48"/>
    </row>
    <row r="80">
      <c r="A80" s="31" t="s">
        <v>237</v>
      </c>
      <c r="B80" s="32"/>
      <c r="C80" s="33" t="s">
        <v>320</v>
      </c>
      <c r="D80" s="34"/>
      <c r="E80" s="31" t="s">
        <v>2433</v>
      </c>
      <c r="F80" s="34"/>
      <c r="G80" s="34"/>
      <c r="H80" s="34"/>
      <c r="I80" s="35">
        <f>SUMIFS(I81:I88,A81:A88,"P")</f>
        <v>0</v>
      </c>
      <c r="J80" s="36"/>
    </row>
    <row r="81">
      <c r="A81" s="37" t="s">
        <v>240</v>
      </c>
      <c r="B81" s="37">
        <v>21</v>
      </c>
      <c r="C81" s="38" t="s">
        <v>2804</v>
      </c>
      <c r="D81" s="37" t="s">
        <v>245</v>
      </c>
      <c r="E81" s="39" t="s">
        <v>2805</v>
      </c>
      <c r="F81" s="40" t="s">
        <v>1326</v>
      </c>
      <c r="G81" s="41">
        <v>213.59</v>
      </c>
      <c r="H81" s="42">
        <v>0</v>
      </c>
      <c r="I81" s="43">
        <f>ROUND(G81*H81,P4)</f>
        <v>0</v>
      </c>
      <c r="J81" s="37"/>
      <c r="O81" s="44">
        <f>I81*0.21</f>
        <v>0</v>
      </c>
      <c r="P81">
        <v>3</v>
      </c>
    </row>
    <row r="82">
      <c r="A82" s="37" t="s">
        <v>244</v>
      </c>
      <c r="B82" s="45"/>
      <c r="C82" s="46"/>
      <c r="D82" s="46"/>
      <c r="E82" s="47" t="s">
        <v>245</v>
      </c>
      <c r="F82" s="46"/>
      <c r="G82" s="46"/>
      <c r="H82" s="46"/>
      <c r="I82" s="46"/>
      <c r="J82" s="48"/>
    </row>
    <row r="83">
      <c r="A83" s="37" t="s">
        <v>246</v>
      </c>
      <c r="B83" s="45"/>
      <c r="C83" s="46"/>
      <c r="D83" s="46"/>
      <c r="E83" s="49" t="s">
        <v>4369</v>
      </c>
      <c r="F83" s="46"/>
      <c r="G83" s="46"/>
      <c r="H83" s="46"/>
      <c r="I83" s="46"/>
      <c r="J83" s="48"/>
    </row>
    <row r="84" ht="225">
      <c r="A84" s="37" t="s">
        <v>248</v>
      </c>
      <c r="B84" s="45"/>
      <c r="C84" s="46"/>
      <c r="D84" s="46"/>
      <c r="E84" s="39" t="s">
        <v>2055</v>
      </c>
      <c r="F84" s="46"/>
      <c r="G84" s="46"/>
      <c r="H84" s="46"/>
      <c r="I84" s="46"/>
      <c r="J84" s="48"/>
    </row>
    <row r="85">
      <c r="A85" s="37" t="s">
        <v>240</v>
      </c>
      <c r="B85" s="37">
        <v>22</v>
      </c>
      <c r="C85" s="38" t="s">
        <v>2434</v>
      </c>
      <c r="D85" s="37" t="s">
        <v>245</v>
      </c>
      <c r="E85" s="39" t="s">
        <v>2435</v>
      </c>
      <c r="F85" s="40" t="s">
        <v>415</v>
      </c>
      <c r="G85" s="41">
        <v>299.60000000000002</v>
      </c>
      <c r="H85" s="42">
        <v>0</v>
      </c>
      <c r="I85" s="43">
        <f>ROUND(G85*H85,P4)</f>
        <v>0</v>
      </c>
      <c r="J85" s="37"/>
      <c r="O85" s="44">
        <f>I85*0.21</f>
        <v>0</v>
      </c>
      <c r="P85">
        <v>3</v>
      </c>
    </row>
    <row r="86">
      <c r="A86" s="37" t="s">
        <v>244</v>
      </c>
      <c r="B86" s="45"/>
      <c r="C86" s="46"/>
      <c r="D86" s="46"/>
      <c r="E86" s="47" t="s">
        <v>245</v>
      </c>
      <c r="F86" s="46"/>
      <c r="G86" s="46"/>
      <c r="H86" s="46"/>
      <c r="I86" s="46"/>
      <c r="J86" s="48"/>
    </row>
    <row r="87">
      <c r="A87" s="37" t="s">
        <v>246</v>
      </c>
      <c r="B87" s="45"/>
      <c r="C87" s="46"/>
      <c r="D87" s="46"/>
      <c r="E87" s="49" t="s">
        <v>4370</v>
      </c>
      <c r="F87" s="46"/>
      <c r="G87" s="46"/>
      <c r="H87" s="46"/>
      <c r="I87" s="46"/>
      <c r="J87" s="48"/>
    </row>
    <row r="88" ht="150">
      <c r="A88" s="37" t="s">
        <v>248</v>
      </c>
      <c r="B88" s="45"/>
      <c r="C88" s="46"/>
      <c r="D88" s="46"/>
      <c r="E88" s="39" t="s">
        <v>2059</v>
      </c>
      <c r="F88" s="46"/>
      <c r="G88" s="46"/>
      <c r="H88" s="46"/>
      <c r="I88" s="46"/>
      <c r="J88" s="48"/>
    </row>
    <row r="89">
      <c r="A89" s="31" t="s">
        <v>237</v>
      </c>
      <c r="B89" s="32"/>
      <c r="C89" s="33" t="s">
        <v>1199</v>
      </c>
      <c r="D89" s="34"/>
      <c r="E89" s="31" t="s">
        <v>2287</v>
      </c>
      <c r="F89" s="34"/>
      <c r="G89" s="34"/>
      <c r="H89" s="34"/>
      <c r="I89" s="35">
        <f>SUMIFS(I90:I123,A90:A123,"P")</f>
        <v>0</v>
      </c>
      <c r="J89" s="36"/>
    </row>
    <row r="90">
      <c r="A90" s="37" t="s">
        <v>240</v>
      </c>
      <c r="B90" s="37">
        <v>23</v>
      </c>
      <c r="C90" s="38" t="s">
        <v>4371</v>
      </c>
      <c r="D90" s="37" t="s">
        <v>245</v>
      </c>
      <c r="E90" s="39" t="s">
        <v>4372</v>
      </c>
      <c r="F90" s="40" t="s">
        <v>415</v>
      </c>
      <c r="G90" s="41">
        <v>1180.2</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4373</v>
      </c>
      <c r="F92" s="46"/>
      <c r="G92" s="46"/>
      <c r="H92" s="46"/>
      <c r="I92" s="46"/>
      <c r="J92" s="48"/>
    </row>
    <row r="93" ht="165">
      <c r="A93" s="37" t="s">
        <v>248</v>
      </c>
      <c r="B93" s="45"/>
      <c r="C93" s="46"/>
      <c r="D93" s="46"/>
      <c r="E93" s="39" t="s">
        <v>4374</v>
      </c>
      <c r="F93" s="46"/>
      <c r="G93" s="46"/>
      <c r="H93" s="46"/>
      <c r="I93" s="46"/>
      <c r="J93" s="48"/>
    </row>
    <row r="94">
      <c r="A94" s="37" t="s">
        <v>240</v>
      </c>
      <c r="B94" s="37">
        <v>24</v>
      </c>
      <c r="C94" s="38" t="s">
        <v>4375</v>
      </c>
      <c r="D94" s="37" t="s">
        <v>245</v>
      </c>
      <c r="E94" s="39" t="s">
        <v>4376</v>
      </c>
      <c r="F94" s="40" t="s">
        <v>339</v>
      </c>
      <c r="G94" s="41">
        <v>320.33999999999997</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4377</v>
      </c>
      <c r="F96" s="46"/>
      <c r="G96" s="46"/>
      <c r="H96" s="46"/>
      <c r="I96" s="46"/>
      <c r="J96" s="48"/>
    </row>
    <row r="97" ht="90">
      <c r="A97" s="37" t="s">
        <v>248</v>
      </c>
      <c r="B97" s="45"/>
      <c r="C97" s="46"/>
      <c r="D97" s="46"/>
      <c r="E97" s="39" t="s">
        <v>2668</v>
      </c>
      <c r="F97" s="46"/>
      <c r="G97" s="46"/>
      <c r="H97" s="46"/>
      <c r="I97" s="46"/>
      <c r="J97" s="48"/>
    </row>
    <row r="98">
      <c r="A98" s="37" t="s">
        <v>240</v>
      </c>
      <c r="B98" s="37">
        <v>25</v>
      </c>
      <c r="C98" s="38" t="s">
        <v>3875</v>
      </c>
      <c r="D98" s="37" t="s">
        <v>245</v>
      </c>
      <c r="E98" s="39" t="s">
        <v>3876</v>
      </c>
      <c r="F98" s="40" t="s">
        <v>415</v>
      </c>
      <c r="G98" s="41">
        <v>1124</v>
      </c>
      <c r="H98" s="42">
        <v>0</v>
      </c>
      <c r="I98" s="43">
        <f>ROUND(G98*H98,P4)</f>
        <v>0</v>
      </c>
      <c r="J98" s="37"/>
      <c r="O98" s="44">
        <f>I98*0.21</f>
        <v>0</v>
      </c>
      <c r="P98">
        <v>3</v>
      </c>
    </row>
    <row r="99">
      <c r="A99" s="37" t="s">
        <v>244</v>
      </c>
      <c r="B99" s="45"/>
      <c r="C99" s="46"/>
      <c r="D99" s="46"/>
      <c r="E99" s="47" t="s">
        <v>245</v>
      </c>
      <c r="F99" s="46"/>
      <c r="G99" s="46"/>
      <c r="H99" s="46"/>
      <c r="I99" s="46"/>
      <c r="J99" s="48"/>
    </row>
    <row r="100" ht="120">
      <c r="A100" s="37" t="s">
        <v>248</v>
      </c>
      <c r="B100" s="45"/>
      <c r="C100" s="46"/>
      <c r="D100" s="46"/>
      <c r="E100" s="39" t="s">
        <v>3879</v>
      </c>
      <c r="F100" s="46"/>
      <c r="G100" s="46"/>
      <c r="H100" s="46"/>
      <c r="I100" s="46"/>
      <c r="J100" s="48"/>
    </row>
    <row r="101">
      <c r="A101" s="37" t="s">
        <v>240</v>
      </c>
      <c r="B101" s="37">
        <v>26</v>
      </c>
      <c r="C101" s="38" t="s">
        <v>4378</v>
      </c>
      <c r="D101" s="37" t="s">
        <v>245</v>
      </c>
      <c r="E101" s="39" t="s">
        <v>4379</v>
      </c>
      <c r="F101" s="40" t="s">
        <v>415</v>
      </c>
      <c r="G101" s="41">
        <v>1124</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120">
      <c r="A103" s="37" t="s">
        <v>248</v>
      </c>
      <c r="B103" s="45"/>
      <c r="C103" s="46"/>
      <c r="D103" s="46"/>
      <c r="E103" s="39" t="s">
        <v>3879</v>
      </c>
      <c r="F103" s="46"/>
      <c r="G103" s="46"/>
      <c r="H103" s="46"/>
      <c r="I103" s="46"/>
      <c r="J103" s="48"/>
    </row>
    <row r="104">
      <c r="A104" s="37" t="s">
        <v>240</v>
      </c>
      <c r="B104" s="37">
        <v>27</v>
      </c>
      <c r="C104" s="38" t="s">
        <v>4380</v>
      </c>
      <c r="D104" s="37" t="s">
        <v>245</v>
      </c>
      <c r="E104" s="39" t="s">
        <v>4381</v>
      </c>
      <c r="F104" s="40" t="s">
        <v>415</v>
      </c>
      <c r="G104" s="41">
        <v>1124</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195">
      <c r="A106" s="37" t="s">
        <v>248</v>
      </c>
      <c r="B106" s="45"/>
      <c r="C106" s="46"/>
      <c r="D106" s="46"/>
      <c r="E106" s="39" t="s">
        <v>2680</v>
      </c>
      <c r="F106" s="46"/>
      <c r="G106" s="46"/>
      <c r="H106" s="46"/>
      <c r="I106" s="46"/>
      <c r="J106" s="48"/>
    </row>
    <row r="107" ht="30">
      <c r="A107" s="37" t="s">
        <v>240</v>
      </c>
      <c r="B107" s="37">
        <v>28</v>
      </c>
      <c r="C107" s="38" t="s">
        <v>4382</v>
      </c>
      <c r="D107" s="37" t="s">
        <v>245</v>
      </c>
      <c r="E107" s="39" t="s">
        <v>4383</v>
      </c>
      <c r="F107" s="40" t="s">
        <v>415</v>
      </c>
      <c r="G107" s="41">
        <v>1124</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195">
      <c r="A109" s="37" t="s">
        <v>248</v>
      </c>
      <c r="B109" s="45"/>
      <c r="C109" s="46"/>
      <c r="D109" s="46"/>
      <c r="E109" s="39" t="s">
        <v>2680</v>
      </c>
      <c r="F109" s="46"/>
      <c r="G109" s="46"/>
      <c r="H109" s="46"/>
      <c r="I109" s="46"/>
      <c r="J109" s="48"/>
    </row>
    <row r="110">
      <c r="A110" s="37" t="s">
        <v>240</v>
      </c>
      <c r="B110" s="37">
        <v>29</v>
      </c>
      <c r="C110" s="38" t="s">
        <v>4384</v>
      </c>
      <c r="D110" s="37" t="s">
        <v>245</v>
      </c>
      <c r="E110" s="39" t="s">
        <v>4385</v>
      </c>
      <c r="F110" s="40" t="s">
        <v>415</v>
      </c>
      <c r="G110" s="41">
        <v>1124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4386</v>
      </c>
      <c r="F112" s="46"/>
      <c r="G112" s="46"/>
      <c r="H112" s="46"/>
      <c r="I112" s="46"/>
      <c r="J112" s="48"/>
    </row>
    <row r="113" ht="195">
      <c r="A113" s="37" t="s">
        <v>248</v>
      </c>
      <c r="B113" s="45"/>
      <c r="C113" s="46"/>
      <c r="D113" s="46"/>
      <c r="E113" s="39" t="s">
        <v>2680</v>
      </c>
      <c r="F113" s="46"/>
      <c r="G113" s="46"/>
      <c r="H113" s="46"/>
      <c r="I113" s="46"/>
      <c r="J113" s="48"/>
    </row>
    <row r="114">
      <c r="A114" s="37" t="s">
        <v>240</v>
      </c>
      <c r="B114" s="37">
        <v>30</v>
      </c>
      <c r="C114" s="38" t="s">
        <v>3904</v>
      </c>
      <c r="D114" s="37" t="s">
        <v>245</v>
      </c>
      <c r="E114" s="39" t="s">
        <v>3905</v>
      </c>
      <c r="F114" s="40" t="s">
        <v>415</v>
      </c>
      <c r="G114" s="41">
        <v>1124</v>
      </c>
      <c r="H114" s="42">
        <v>0</v>
      </c>
      <c r="I114" s="43">
        <f>ROUND(G114*H114,P4)</f>
        <v>0</v>
      </c>
      <c r="J114" s="37"/>
      <c r="O114" s="44">
        <f>I114*0.21</f>
        <v>0</v>
      </c>
      <c r="P114">
        <v>3</v>
      </c>
    </row>
    <row r="115" ht="30">
      <c r="A115" s="37" t="s">
        <v>244</v>
      </c>
      <c r="B115" s="45"/>
      <c r="C115" s="46"/>
      <c r="D115" s="46"/>
      <c r="E115" s="39" t="s">
        <v>4387</v>
      </c>
      <c r="F115" s="46"/>
      <c r="G115" s="46"/>
      <c r="H115" s="46"/>
      <c r="I115" s="46"/>
      <c r="J115" s="48"/>
    </row>
    <row r="116" ht="75">
      <c r="A116" s="37" t="s">
        <v>248</v>
      </c>
      <c r="B116" s="45"/>
      <c r="C116" s="46"/>
      <c r="D116" s="46"/>
      <c r="E116" s="39" t="s">
        <v>3908</v>
      </c>
      <c r="F116" s="46"/>
      <c r="G116" s="46"/>
      <c r="H116" s="46"/>
      <c r="I116" s="46"/>
      <c r="J116" s="48"/>
    </row>
    <row r="117">
      <c r="A117" s="37" t="s">
        <v>240</v>
      </c>
      <c r="B117" s="37">
        <v>31</v>
      </c>
      <c r="C117" s="38" t="s">
        <v>4388</v>
      </c>
      <c r="D117" s="37" t="s">
        <v>245</v>
      </c>
      <c r="E117" s="39" t="s">
        <v>4389</v>
      </c>
      <c r="F117" s="40" t="s">
        <v>415</v>
      </c>
      <c r="G117" s="41">
        <v>46.875</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c r="A119" s="37" t="s">
        <v>246</v>
      </c>
      <c r="B119" s="45"/>
      <c r="C119" s="46"/>
      <c r="D119" s="46"/>
      <c r="E119" s="49" t="s">
        <v>4390</v>
      </c>
      <c r="F119" s="46"/>
      <c r="G119" s="46"/>
      <c r="H119" s="46"/>
      <c r="I119" s="46"/>
      <c r="J119" s="48"/>
    </row>
    <row r="120" ht="225">
      <c r="A120" s="37" t="s">
        <v>248</v>
      </c>
      <c r="B120" s="45"/>
      <c r="C120" s="46"/>
      <c r="D120" s="46"/>
      <c r="E120" s="39" t="s">
        <v>2693</v>
      </c>
      <c r="F120" s="46"/>
      <c r="G120" s="46"/>
      <c r="H120" s="46"/>
      <c r="I120" s="46"/>
      <c r="J120" s="48"/>
    </row>
    <row r="121">
      <c r="A121" s="37" t="s">
        <v>240</v>
      </c>
      <c r="B121" s="37">
        <v>32</v>
      </c>
      <c r="C121" s="38" t="s">
        <v>3909</v>
      </c>
      <c r="D121" s="37" t="s">
        <v>245</v>
      </c>
      <c r="E121" s="39" t="s">
        <v>3910</v>
      </c>
      <c r="F121" s="40" t="s">
        <v>1326</v>
      </c>
      <c r="G121" s="41">
        <v>23.100000000000001</v>
      </c>
      <c r="H121" s="42">
        <v>0</v>
      </c>
      <c r="I121" s="43">
        <f>ROUND(G121*H121,P4)</f>
        <v>0</v>
      </c>
      <c r="J121" s="37"/>
      <c r="O121" s="44">
        <f>I121*0.21</f>
        <v>0</v>
      </c>
      <c r="P121">
        <v>3</v>
      </c>
    </row>
    <row r="122">
      <c r="A122" s="37" t="s">
        <v>244</v>
      </c>
      <c r="B122" s="45"/>
      <c r="C122" s="46"/>
      <c r="D122" s="46"/>
      <c r="E122" s="39" t="s">
        <v>4391</v>
      </c>
      <c r="F122" s="46"/>
      <c r="G122" s="46"/>
      <c r="H122" s="46"/>
      <c r="I122" s="46"/>
      <c r="J122" s="48"/>
    </row>
    <row r="123" ht="75">
      <c r="A123" s="37" t="s">
        <v>248</v>
      </c>
      <c r="B123" s="45"/>
      <c r="C123" s="46"/>
      <c r="D123" s="46"/>
      <c r="E123" s="39" t="s">
        <v>3913</v>
      </c>
      <c r="F123" s="46"/>
      <c r="G123" s="46"/>
      <c r="H123" s="46"/>
      <c r="I123" s="46"/>
      <c r="J123" s="48"/>
    </row>
    <row r="124">
      <c r="A124" s="31" t="s">
        <v>237</v>
      </c>
      <c r="B124" s="32"/>
      <c r="C124" s="33" t="s">
        <v>1213</v>
      </c>
      <c r="D124" s="34"/>
      <c r="E124" s="31" t="s">
        <v>2355</v>
      </c>
      <c r="F124" s="34"/>
      <c r="G124" s="34"/>
      <c r="H124" s="34"/>
      <c r="I124" s="35">
        <f>SUMIFS(I125:I145,A125:A145,"P")</f>
        <v>0</v>
      </c>
      <c r="J124" s="36"/>
    </row>
    <row r="125" ht="30">
      <c r="A125" s="37" t="s">
        <v>240</v>
      </c>
      <c r="B125" s="37">
        <v>33</v>
      </c>
      <c r="C125" s="38" t="s">
        <v>4392</v>
      </c>
      <c r="D125" s="37" t="s">
        <v>245</v>
      </c>
      <c r="E125" s="39" t="s">
        <v>4393</v>
      </c>
      <c r="F125" s="40" t="s">
        <v>243</v>
      </c>
      <c r="G125" s="41">
        <v>13</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c r="A127" s="37" t="s">
        <v>246</v>
      </c>
      <c r="B127" s="45"/>
      <c r="C127" s="46"/>
      <c r="D127" s="46"/>
      <c r="E127" s="49" t="s">
        <v>4394</v>
      </c>
      <c r="F127" s="46"/>
      <c r="G127" s="46"/>
      <c r="H127" s="46"/>
      <c r="I127" s="46"/>
      <c r="J127" s="48"/>
    </row>
    <row r="128" ht="60">
      <c r="A128" s="37" t="s">
        <v>248</v>
      </c>
      <c r="B128" s="45"/>
      <c r="C128" s="46"/>
      <c r="D128" s="46"/>
      <c r="E128" s="39" t="s">
        <v>3981</v>
      </c>
      <c r="F128" s="46"/>
      <c r="G128" s="46"/>
      <c r="H128" s="46"/>
      <c r="I128" s="46"/>
      <c r="J128" s="48"/>
    </row>
    <row r="129">
      <c r="A129" s="37" t="s">
        <v>240</v>
      </c>
      <c r="B129" s="37">
        <v>34</v>
      </c>
      <c r="C129" s="38" t="s">
        <v>4395</v>
      </c>
      <c r="D129" s="37" t="s">
        <v>245</v>
      </c>
      <c r="E129" s="39" t="s">
        <v>4396</v>
      </c>
      <c r="F129" s="40" t="s">
        <v>243</v>
      </c>
      <c r="G129" s="41">
        <v>7</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105">
      <c r="A131" s="37" t="s">
        <v>248</v>
      </c>
      <c r="B131" s="45"/>
      <c r="C131" s="46"/>
      <c r="D131" s="46"/>
      <c r="E131" s="39" t="s">
        <v>4397</v>
      </c>
      <c r="F131" s="46"/>
      <c r="G131" s="46"/>
      <c r="H131" s="46"/>
      <c r="I131" s="46"/>
      <c r="J131" s="48"/>
    </row>
    <row r="132" ht="30">
      <c r="A132" s="37" t="s">
        <v>240</v>
      </c>
      <c r="B132" s="37">
        <v>35</v>
      </c>
      <c r="C132" s="38" t="s">
        <v>4398</v>
      </c>
      <c r="D132" s="37" t="s">
        <v>245</v>
      </c>
      <c r="E132" s="39" t="s">
        <v>4399</v>
      </c>
      <c r="F132" s="40" t="s">
        <v>415</v>
      </c>
      <c r="G132" s="41">
        <v>144.97</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4400</v>
      </c>
      <c r="F134" s="46"/>
      <c r="G134" s="46"/>
      <c r="H134" s="46"/>
      <c r="I134" s="46"/>
      <c r="J134" s="48"/>
    </row>
    <row r="135" ht="105">
      <c r="A135" s="37" t="s">
        <v>248</v>
      </c>
      <c r="B135" s="45"/>
      <c r="C135" s="46"/>
      <c r="D135" s="46"/>
      <c r="E135" s="39" t="s">
        <v>4401</v>
      </c>
      <c r="F135" s="46"/>
      <c r="G135" s="46"/>
      <c r="H135" s="46"/>
      <c r="I135" s="46"/>
      <c r="J135" s="48"/>
    </row>
    <row r="136" ht="30">
      <c r="A136" s="37" t="s">
        <v>240</v>
      </c>
      <c r="B136" s="37">
        <v>36</v>
      </c>
      <c r="C136" s="38" t="s">
        <v>4402</v>
      </c>
      <c r="D136" s="37" t="s">
        <v>245</v>
      </c>
      <c r="E136" s="39" t="s">
        <v>4403</v>
      </c>
      <c r="F136" s="40" t="s">
        <v>1326</v>
      </c>
      <c r="G136" s="41">
        <v>234</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4404</v>
      </c>
      <c r="F138" s="46"/>
      <c r="G138" s="46"/>
      <c r="H138" s="46"/>
      <c r="I138" s="46"/>
      <c r="J138" s="48"/>
    </row>
    <row r="139" ht="90">
      <c r="A139" s="37" t="s">
        <v>248</v>
      </c>
      <c r="B139" s="45"/>
      <c r="C139" s="46"/>
      <c r="D139" s="46"/>
      <c r="E139" s="39" t="s">
        <v>2149</v>
      </c>
      <c r="F139" s="46"/>
      <c r="G139" s="46"/>
      <c r="H139" s="46"/>
      <c r="I139" s="46"/>
      <c r="J139" s="48"/>
    </row>
    <row r="140">
      <c r="A140" s="37" t="s">
        <v>240</v>
      </c>
      <c r="B140" s="37">
        <v>37</v>
      </c>
      <c r="C140" s="38" t="s">
        <v>4405</v>
      </c>
      <c r="D140" s="37" t="s">
        <v>245</v>
      </c>
      <c r="E140" s="39" t="s">
        <v>4406</v>
      </c>
      <c r="F140" s="40" t="s">
        <v>1326</v>
      </c>
      <c r="G140" s="41">
        <v>23.100000000000001</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90">
      <c r="A142" s="37" t="s">
        <v>248</v>
      </c>
      <c r="B142" s="45"/>
      <c r="C142" s="46"/>
      <c r="D142" s="46"/>
      <c r="E142" s="39" t="s">
        <v>3262</v>
      </c>
      <c r="F142" s="46"/>
      <c r="G142" s="46"/>
      <c r="H142" s="46"/>
      <c r="I142" s="46"/>
      <c r="J142" s="48"/>
    </row>
    <row r="143">
      <c r="A143" s="37" t="s">
        <v>240</v>
      </c>
      <c r="B143" s="37">
        <v>38</v>
      </c>
      <c r="C143" s="38" t="s">
        <v>4407</v>
      </c>
      <c r="D143" s="37" t="s">
        <v>245</v>
      </c>
      <c r="E143" s="39" t="s">
        <v>4408</v>
      </c>
      <c r="F143" s="40" t="s">
        <v>243</v>
      </c>
      <c r="G143" s="41">
        <v>4</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165">
      <c r="A145" s="37" t="s">
        <v>248</v>
      </c>
      <c r="B145" s="50"/>
      <c r="C145" s="51"/>
      <c r="D145" s="51"/>
      <c r="E145" s="39" t="s">
        <v>4409</v>
      </c>
      <c r="F145" s="51"/>
      <c r="G145" s="51"/>
      <c r="H145" s="51"/>
      <c r="I145" s="51"/>
      <c r="J145" s="52"/>
    </row>
  </sheetData>
  <sheetProtection sheet="1" objects="1" scenarios="1" spinCount="100000" saltValue="752lSiuRNzwHc2SphtCe3GCpNxnevD2CRAqAK2spNUS6pcCzqlW3IrkVu0cxojQi+6/6FhRcYqQvMnfHJSls1Q==" hashValue="saf+YWG+nXL65rFhpQiUVC8m88ZWAF7yfJS2Qdj5c7k5c9Y3f3M8RM+513vnmTQ2GK/s5i4hlD5xRt8ewCnac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4410</v>
      </c>
      <c r="I3" s="25">
        <f>SUMIFS(I9:I98,A9:A98,"SD")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4410</v>
      </c>
      <c r="D5" s="22"/>
      <c r="E5" s="23" t="s">
        <v>136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4333</v>
      </c>
      <c r="D10" s="37" t="s">
        <v>4334</v>
      </c>
      <c r="E10" s="39" t="s">
        <v>4335</v>
      </c>
      <c r="F10" s="40" t="s">
        <v>939</v>
      </c>
      <c r="G10" s="41">
        <v>52.579999999999998</v>
      </c>
      <c r="H10" s="42">
        <v>0</v>
      </c>
      <c r="I10" s="43">
        <f>ROUND(G10*H10,P4)</f>
        <v>0</v>
      </c>
      <c r="J10" s="37"/>
      <c r="O10" s="44">
        <f>I10*0.21</f>
        <v>0</v>
      </c>
      <c r="P10">
        <v>3</v>
      </c>
    </row>
    <row r="11" ht="30">
      <c r="A11" s="37" t="s">
        <v>244</v>
      </c>
      <c r="B11" s="45"/>
      <c r="C11" s="46"/>
      <c r="D11" s="46"/>
      <c r="E11" s="39" t="s">
        <v>940</v>
      </c>
      <c r="F11" s="46"/>
      <c r="G11" s="46"/>
      <c r="H11" s="46"/>
      <c r="I11" s="46"/>
      <c r="J11" s="48"/>
    </row>
    <row r="12" ht="30">
      <c r="A12" s="37" t="s">
        <v>246</v>
      </c>
      <c r="B12" s="45"/>
      <c r="C12" s="46"/>
      <c r="D12" s="46"/>
      <c r="E12" s="49" t="s">
        <v>4411</v>
      </c>
      <c r="F12" s="46"/>
      <c r="G12" s="46"/>
      <c r="H12" s="46"/>
      <c r="I12" s="46"/>
      <c r="J12" s="48"/>
    </row>
    <row r="13" ht="225">
      <c r="A13" s="37" t="s">
        <v>248</v>
      </c>
      <c r="B13" s="45"/>
      <c r="C13" s="46"/>
      <c r="D13" s="46"/>
      <c r="E13" s="39" t="s">
        <v>941</v>
      </c>
      <c r="F13" s="46"/>
      <c r="G13" s="46"/>
      <c r="H13" s="46"/>
      <c r="I13" s="46"/>
      <c r="J13" s="48"/>
    </row>
    <row r="14" ht="45">
      <c r="A14" s="37" t="s">
        <v>240</v>
      </c>
      <c r="B14" s="37">
        <v>2</v>
      </c>
      <c r="C14" s="38" t="s">
        <v>1377</v>
      </c>
      <c r="D14" s="37" t="s">
        <v>1378</v>
      </c>
      <c r="E14" s="39" t="s">
        <v>1379</v>
      </c>
      <c r="F14" s="40" t="s">
        <v>939</v>
      </c>
      <c r="G14" s="41">
        <v>23.373000000000001</v>
      </c>
      <c r="H14" s="42">
        <v>0</v>
      </c>
      <c r="I14" s="43">
        <f>ROUND(G14*H14,P4)</f>
        <v>0</v>
      </c>
      <c r="J14" s="37"/>
      <c r="O14" s="44">
        <f>I14*0.21</f>
        <v>0</v>
      </c>
      <c r="P14">
        <v>3</v>
      </c>
    </row>
    <row r="15" ht="30">
      <c r="A15" s="37" t="s">
        <v>244</v>
      </c>
      <c r="B15" s="45"/>
      <c r="C15" s="46"/>
      <c r="D15" s="46"/>
      <c r="E15" s="39" t="s">
        <v>940</v>
      </c>
      <c r="F15" s="46"/>
      <c r="G15" s="46"/>
      <c r="H15" s="46"/>
      <c r="I15" s="46"/>
      <c r="J15" s="48"/>
    </row>
    <row r="16" ht="60">
      <c r="A16" s="37" t="s">
        <v>246</v>
      </c>
      <c r="B16" s="45"/>
      <c r="C16" s="46"/>
      <c r="D16" s="46"/>
      <c r="E16" s="49" t="s">
        <v>4412</v>
      </c>
      <c r="F16" s="46"/>
      <c r="G16" s="46"/>
      <c r="H16" s="46"/>
      <c r="I16" s="46"/>
      <c r="J16" s="48"/>
    </row>
    <row r="17" ht="165">
      <c r="A17" s="37" t="s">
        <v>248</v>
      </c>
      <c r="B17" s="45"/>
      <c r="C17" s="46"/>
      <c r="D17" s="46"/>
      <c r="E17" s="39" t="s">
        <v>4413</v>
      </c>
      <c r="F17" s="46"/>
      <c r="G17" s="46"/>
      <c r="H17" s="46"/>
      <c r="I17" s="46"/>
      <c r="J17" s="48"/>
    </row>
    <row r="18">
      <c r="A18" s="31" t="s">
        <v>237</v>
      </c>
      <c r="B18" s="32"/>
      <c r="C18" s="33" t="s">
        <v>238</v>
      </c>
      <c r="D18" s="34"/>
      <c r="E18" s="31" t="s">
        <v>336</v>
      </c>
      <c r="F18" s="34"/>
      <c r="G18" s="34"/>
      <c r="H18" s="34"/>
      <c r="I18" s="35">
        <f>SUMIFS(I19:I63,A19:A63,"P")</f>
        <v>0</v>
      </c>
      <c r="J18" s="36"/>
    </row>
    <row r="19">
      <c r="A19" s="37" t="s">
        <v>240</v>
      </c>
      <c r="B19" s="37">
        <v>4</v>
      </c>
      <c r="C19" s="38" t="s">
        <v>4339</v>
      </c>
      <c r="D19" s="37" t="s">
        <v>245</v>
      </c>
      <c r="E19" s="39" t="s">
        <v>4340</v>
      </c>
      <c r="F19" s="40" t="s">
        <v>339</v>
      </c>
      <c r="G19" s="41">
        <v>3.4199999999999999</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4414</v>
      </c>
      <c r="F21" s="46"/>
      <c r="G21" s="46"/>
      <c r="H21" s="46"/>
      <c r="I21" s="46"/>
      <c r="J21" s="48"/>
    </row>
    <row r="22" ht="135">
      <c r="A22" s="37" t="s">
        <v>248</v>
      </c>
      <c r="B22" s="45"/>
      <c r="C22" s="46"/>
      <c r="D22" s="46"/>
      <c r="E22" s="39" t="s">
        <v>4342</v>
      </c>
      <c r="F22" s="46"/>
      <c r="G22" s="46"/>
      <c r="H22" s="46"/>
      <c r="I22" s="46"/>
      <c r="J22" s="48"/>
    </row>
    <row r="23">
      <c r="A23" s="37" t="s">
        <v>240</v>
      </c>
      <c r="B23" s="37">
        <v>5</v>
      </c>
      <c r="C23" s="38" t="s">
        <v>4343</v>
      </c>
      <c r="D23" s="37" t="s">
        <v>245</v>
      </c>
      <c r="E23" s="39" t="s">
        <v>4344</v>
      </c>
      <c r="F23" s="40" t="s">
        <v>1326</v>
      </c>
      <c r="G23" s="41">
        <v>168.5</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4415</v>
      </c>
      <c r="F25" s="46"/>
      <c r="G25" s="46"/>
      <c r="H25" s="46"/>
      <c r="I25" s="46"/>
      <c r="J25" s="48"/>
    </row>
    <row r="26" ht="120">
      <c r="A26" s="37" t="s">
        <v>248</v>
      </c>
      <c r="B26" s="45"/>
      <c r="C26" s="46"/>
      <c r="D26" s="46"/>
      <c r="E26" s="39" t="s">
        <v>4346</v>
      </c>
      <c r="F26" s="46"/>
      <c r="G26" s="46"/>
      <c r="H26" s="46"/>
      <c r="I26" s="46"/>
      <c r="J26" s="48"/>
    </row>
    <row r="27">
      <c r="A27" s="37" t="s">
        <v>240</v>
      </c>
      <c r="B27" s="37">
        <v>6</v>
      </c>
      <c r="C27" s="38" t="s">
        <v>4350</v>
      </c>
      <c r="D27" s="37" t="s">
        <v>245</v>
      </c>
      <c r="E27" s="39" t="s">
        <v>4351</v>
      </c>
      <c r="F27" s="40" t="s">
        <v>339</v>
      </c>
      <c r="G27" s="41">
        <v>23.899999999999999</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4416</v>
      </c>
      <c r="F29" s="46"/>
      <c r="G29" s="46"/>
      <c r="H29" s="46"/>
      <c r="I29" s="46"/>
      <c r="J29" s="48"/>
    </row>
    <row r="30" ht="120">
      <c r="A30" s="37" t="s">
        <v>248</v>
      </c>
      <c r="B30" s="45"/>
      <c r="C30" s="46"/>
      <c r="D30" s="46"/>
      <c r="E30" s="39" t="s">
        <v>4346</v>
      </c>
      <c r="F30" s="46"/>
      <c r="G30" s="46"/>
      <c r="H30" s="46"/>
      <c r="I30" s="46"/>
      <c r="J30" s="48"/>
    </row>
    <row r="31">
      <c r="A31" s="37" t="s">
        <v>240</v>
      </c>
      <c r="B31" s="37">
        <v>7</v>
      </c>
      <c r="C31" s="38" t="s">
        <v>2623</v>
      </c>
      <c r="D31" s="37" t="s">
        <v>245</v>
      </c>
      <c r="E31" s="39" t="s">
        <v>2624</v>
      </c>
      <c r="F31" s="40" t="s">
        <v>339</v>
      </c>
      <c r="G31" s="41">
        <v>30.449999999999999</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4417</v>
      </c>
      <c r="F33" s="46"/>
      <c r="G33" s="46"/>
      <c r="H33" s="46"/>
      <c r="I33" s="46"/>
      <c r="J33" s="48"/>
    </row>
    <row r="34" ht="75">
      <c r="A34" s="37" t="s">
        <v>248</v>
      </c>
      <c r="B34" s="45"/>
      <c r="C34" s="46"/>
      <c r="D34" s="46"/>
      <c r="E34" s="39" t="s">
        <v>2626</v>
      </c>
      <c r="F34" s="46"/>
      <c r="G34" s="46"/>
      <c r="H34" s="46"/>
      <c r="I34" s="46"/>
      <c r="J34" s="48"/>
    </row>
    <row r="35">
      <c r="A35" s="37" t="s">
        <v>240</v>
      </c>
      <c r="B35" s="37">
        <v>8</v>
      </c>
      <c r="C35" s="38" t="s">
        <v>4356</v>
      </c>
      <c r="D35" s="37" t="s">
        <v>245</v>
      </c>
      <c r="E35" s="39" t="s">
        <v>4357</v>
      </c>
      <c r="F35" s="40" t="s">
        <v>339</v>
      </c>
      <c r="G35" s="41">
        <v>173.99000000000001</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4418</v>
      </c>
      <c r="F37" s="46"/>
      <c r="G37" s="46"/>
      <c r="H37" s="46"/>
      <c r="I37" s="46"/>
      <c r="J37" s="48"/>
    </row>
    <row r="38" ht="409.5">
      <c r="A38" s="37" t="s">
        <v>248</v>
      </c>
      <c r="B38" s="45"/>
      <c r="C38" s="46"/>
      <c r="D38" s="46"/>
      <c r="E38" s="39" t="s">
        <v>2046</v>
      </c>
      <c r="F38" s="46"/>
      <c r="G38" s="46"/>
      <c r="H38" s="46"/>
      <c r="I38" s="46"/>
      <c r="J38" s="48"/>
    </row>
    <row r="39">
      <c r="A39" s="37" t="s">
        <v>240</v>
      </c>
      <c r="B39" s="37">
        <v>9</v>
      </c>
      <c r="C39" s="38" t="s">
        <v>1321</v>
      </c>
      <c r="D39" s="37" t="s">
        <v>245</v>
      </c>
      <c r="E39" s="39" t="s">
        <v>1322</v>
      </c>
      <c r="F39" s="40" t="s">
        <v>339</v>
      </c>
      <c r="G39" s="41">
        <v>288.93000000000001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4419</v>
      </c>
      <c r="F41" s="46"/>
      <c r="G41" s="46"/>
      <c r="H41" s="46"/>
      <c r="I41" s="46"/>
      <c r="J41" s="48"/>
    </row>
    <row r="42" ht="405">
      <c r="A42" s="37" t="s">
        <v>248</v>
      </c>
      <c r="B42" s="45"/>
      <c r="C42" s="46"/>
      <c r="D42" s="46"/>
      <c r="E42" s="39" t="s">
        <v>1325</v>
      </c>
      <c r="F42" s="46"/>
      <c r="G42" s="46"/>
      <c r="H42" s="46"/>
      <c r="I42" s="46"/>
      <c r="J42" s="48"/>
    </row>
    <row r="43">
      <c r="A43" s="37" t="s">
        <v>240</v>
      </c>
      <c r="B43" s="37">
        <v>10</v>
      </c>
      <c r="C43" s="38" t="s">
        <v>4287</v>
      </c>
      <c r="D43" s="37" t="s">
        <v>245</v>
      </c>
      <c r="E43" s="39" t="s">
        <v>4288</v>
      </c>
      <c r="F43" s="40" t="s">
        <v>339</v>
      </c>
      <c r="G43" s="41">
        <v>288.93000000000001</v>
      </c>
      <c r="H43" s="42">
        <v>0</v>
      </c>
      <c r="I43" s="43">
        <f>ROUND(G43*H43,P4)</f>
        <v>0</v>
      </c>
      <c r="J43" s="37"/>
      <c r="O43" s="44">
        <f>I43*0.21</f>
        <v>0</v>
      </c>
      <c r="P43">
        <v>3</v>
      </c>
    </row>
    <row r="44">
      <c r="A44" s="37" t="s">
        <v>244</v>
      </c>
      <c r="B44" s="45"/>
      <c r="C44" s="46"/>
      <c r="D44" s="46"/>
      <c r="E44" s="47" t="s">
        <v>245</v>
      </c>
      <c r="F44" s="46"/>
      <c r="G44" s="46"/>
      <c r="H44" s="46"/>
      <c r="I44" s="46"/>
      <c r="J44" s="48"/>
    </row>
    <row r="45" ht="375">
      <c r="A45" s="37" t="s">
        <v>248</v>
      </c>
      <c r="B45" s="45"/>
      <c r="C45" s="46"/>
      <c r="D45" s="46"/>
      <c r="E45" s="39" t="s">
        <v>3409</v>
      </c>
      <c r="F45" s="46"/>
      <c r="G45" s="46"/>
      <c r="H45" s="46"/>
      <c r="I45" s="46"/>
      <c r="J45" s="48"/>
    </row>
    <row r="46">
      <c r="A46" s="37" t="s">
        <v>240</v>
      </c>
      <c r="B46" s="37">
        <v>11</v>
      </c>
      <c r="C46" s="38" t="s">
        <v>667</v>
      </c>
      <c r="D46" s="37" t="s">
        <v>245</v>
      </c>
      <c r="E46" s="39" t="s">
        <v>668</v>
      </c>
      <c r="F46" s="40" t="s">
        <v>339</v>
      </c>
      <c r="G46" s="41">
        <v>204.44</v>
      </c>
      <c r="H46" s="42">
        <v>0</v>
      </c>
      <c r="I46" s="43">
        <f>ROUND(G46*H46,P4)</f>
        <v>0</v>
      </c>
      <c r="J46" s="37"/>
      <c r="O46" s="44">
        <f>I46*0.21</f>
        <v>0</v>
      </c>
      <c r="P46">
        <v>3</v>
      </c>
    </row>
    <row r="47">
      <c r="A47" s="37" t="s">
        <v>244</v>
      </c>
      <c r="B47" s="45"/>
      <c r="C47" s="46"/>
      <c r="D47" s="46"/>
      <c r="E47" s="47" t="s">
        <v>245</v>
      </c>
      <c r="F47" s="46"/>
      <c r="G47" s="46"/>
      <c r="H47" s="46"/>
      <c r="I47" s="46"/>
      <c r="J47" s="48"/>
    </row>
    <row r="48" ht="60">
      <c r="A48" s="37" t="s">
        <v>246</v>
      </c>
      <c r="B48" s="45"/>
      <c r="C48" s="46"/>
      <c r="D48" s="46"/>
      <c r="E48" s="49" t="s">
        <v>4420</v>
      </c>
      <c r="F48" s="46"/>
      <c r="G48" s="46"/>
      <c r="H48" s="46"/>
      <c r="I48" s="46"/>
      <c r="J48" s="48"/>
    </row>
    <row r="49" ht="270">
      <c r="A49" s="37" t="s">
        <v>248</v>
      </c>
      <c r="B49" s="45"/>
      <c r="C49" s="46"/>
      <c r="D49" s="46"/>
      <c r="E49" s="39" t="s">
        <v>671</v>
      </c>
      <c r="F49" s="46"/>
      <c r="G49" s="46"/>
      <c r="H49" s="46"/>
      <c r="I49" s="46"/>
      <c r="J49" s="48"/>
    </row>
    <row r="50">
      <c r="A50" s="37" t="s">
        <v>240</v>
      </c>
      <c r="B50" s="37">
        <v>12</v>
      </c>
      <c r="C50" s="38" t="s">
        <v>2414</v>
      </c>
      <c r="D50" s="37" t="s">
        <v>245</v>
      </c>
      <c r="E50" s="39" t="s">
        <v>2415</v>
      </c>
      <c r="F50" s="40" t="s">
        <v>415</v>
      </c>
      <c r="G50" s="41">
        <v>646.30999999999995</v>
      </c>
      <c r="H50" s="42">
        <v>0</v>
      </c>
      <c r="I50" s="43">
        <f>ROUND(G50*H50,P4)</f>
        <v>0</v>
      </c>
      <c r="J50" s="37"/>
      <c r="O50" s="44">
        <f>I50*0.21</f>
        <v>0</v>
      </c>
      <c r="P50">
        <v>3</v>
      </c>
    </row>
    <row r="51">
      <c r="A51" s="37" t="s">
        <v>244</v>
      </c>
      <c r="B51" s="45"/>
      <c r="C51" s="46"/>
      <c r="D51" s="46"/>
      <c r="E51" s="39" t="s">
        <v>4364</v>
      </c>
      <c r="F51" s="46"/>
      <c r="G51" s="46"/>
      <c r="H51" s="46"/>
      <c r="I51" s="46"/>
      <c r="J51" s="48"/>
    </row>
    <row r="52" ht="30">
      <c r="A52" s="37" t="s">
        <v>246</v>
      </c>
      <c r="B52" s="45"/>
      <c r="C52" s="46"/>
      <c r="D52" s="46"/>
      <c r="E52" s="49" t="s">
        <v>4421</v>
      </c>
      <c r="F52" s="46"/>
      <c r="G52" s="46"/>
      <c r="H52" s="46"/>
      <c r="I52" s="46"/>
      <c r="J52" s="48"/>
    </row>
    <row r="53" ht="75">
      <c r="A53" s="37" t="s">
        <v>248</v>
      </c>
      <c r="B53" s="45"/>
      <c r="C53" s="46"/>
      <c r="D53" s="46"/>
      <c r="E53" s="39" t="s">
        <v>2417</v>
      </c>
      <c r="F53" s="46"/>
      <c r="G53" s="46"/>
      <c r="H53" s="46"/>
      <c r="I53" s="46"/>
      <c r="J53" s="48"/>
    </row>
    <row r="54">
      <c r="A54" s="37" t="s">
        <v>240</v>
      </c>
      <c r="B54" s="37">
        <v>13</v>
      </c>
      <c r="C54" s="38" t="s">
        <v>4365</v>
      </c>
      <c r="D54" s="37" t="s">
        <v>245</v>
      </c>
      <c r="E54" s="39" t="s">
        <v>4366</v>
      </c>
      <c r="F54" s="40" t="s">
        <v>415</v>
      </c>
      <c r="G54" s="41">
        <v>150</v>
      </c>
      <c r="H54" s="42">
        <v>0</v>
      </c>
      <c r="I54" s="43">
        <f>ROUND(G54*H54,P4)</f>
        <v>0</v>
      </c>
      <c r="J54" s="37"/>
      <c r="O54" s="44">
        <f>I54*0.21</f>
        <v>0</v>
      </c>
      <c r="P54">
        <v>3</v>
      </c>
    </row>
    <row r="55">
      <c r="A55" s="37" t="s">
        <v>244</v>
      </c>
      <c r="B55" s="45"/>
      <c r="C55" s="46"/>
      <c r="D55" s="46"/>
      <c r="E55" s="47" t="s">
        <v>245</v>
      </c>
      <c r="F55" s="46"/>
      <c r="G55" s="46"/>
      <c r="H55" s="46"/>
      <c r="I55" s="46"/>
      <c r="J55" s="48"/>
    </row>
    <row r="56" ht="75">
      <c r="A56" s="37" t="s">
        <v>248</v>
      </c>
      <c r="B56" s="45"/>
      <c r="C56" s="46"/>
      <c r="D56" s="46"/>
      <c r="E56" s="39" t="s">
        <v>4367</v>
      </c>
      <c r="F56" s="46"/>
      <c r="G56" s="46"/>
      <c r="H56" s="46"/>
      <c r="I56" s="46"/>
      <c r="J56" s="48"/>
    </row>
    <row r="57">
      <c r="A57" s="37" t="s">
        <v>240</v>
      </c>
      <c r="B57" s="37">
        <v>14</v>
      </c>
      <c r="C57" s="38" t="s">
        <v>3796</v>
      </c>
      <c r="D57" s="37" t="s">
        <v>245</v>
      </c>
      <c r="E57" s="39" t="s">
        <v>3797</v>
      </c>
      <c r="F57" s="40" t="s">
        <v>415</v>
      </c>
      <c r="G57" s="41">
        <v>150</v>
      </c>
      <c r="H57" s="42">
        <v>0</v>
      </c>
      <c r="I57" s="43">
        <f>ROUND(G57*H57,P4)</f>
        <v>0</v>
      </c>
      <c r="J57" s="37"/>
      <c r="O57" s="44">
        <f>I57*0.21</f>
        <v>0</v>
      </c>
      <c r="P57">
        <v>3</v>
      </c>
    </row>
    <row r="58">
      <c r="A58" s="37" t="s">
        <v>244</v>
      </c>
      <c r="B58" s="45"/>
      <c r="C58" s="46"/>
      <c r="D58" s="46"/>
      <c r="E58" s="47" t="s">
        <v>245</v>
      </c>
      <c r="F58" s="46"/>
      <c r="G58" s="46"/>
      <c r="H58" s="46"/>
      <c r="I58" s="46"/>
      <c r="J58" s="48"/>
    </row>
    <row r="59" ht="75">
      <c r="A59" s="37" t="s">
        <v>248</v>
      </c>
      <c r="B59" s="45"/>
      <c r="C59" s="46"/>
      <c r="D59" s="46"/>
      <c r="E59" s="39" t="s">
        <v>3799</v>
      </c>
      <c r="F59" s="46"/>
      <c r="G59" s="46"/>
      <c r="H59" s="46"/>
      <c r="I59" s="46"/>
      <c r="J59" s="48"/>
    </row>
    <row r="60">
      <c r="A60" s="37" t="s">
        <v>240</v>
      </c>
      <c r="B60" s="37">
        <v>15</v>
      </c>
      <c r="C60" s="38" t="s">
        <v>3800</v>
      </c>
      <c r="D60" s="37" t="s">
        <v>245</v>
      </c>
      <c r="E60" s="39" t="s">
        <v>3801</v>
      </c>
      <c r="F60" s="40" t="s">
        <v>339</v>
      </c>
      <c r="G60" s="41">
        <v>7.5</v>
      </c>
      <c r="H60" s="42">
        <v>0</v>
      </c>
      <c r="I60" s="43">
        <f>ROUND(G60*H60,P4)</f>
        <v>0</v>
      </c>
      <c r="J60" s="37"/>
      <c r="O60" s="44">
        <f>I60*0.21</f>
        <v>0</v>
      </c>
      <c r="P60">
        <v>3</v>
      </c>
    </row>
    <row r="61">
      <c r="A61" s="37" t="s">
        <v>244</v>
      </c>
      <c r="B61" s="45"/>
      <c r="C61" s="46"/>
      <c r="D61" s="46"/>
      <c r="E61" s="47" t="s">
        <v>245</v>
      </c>
      <c r="F61" s="46"/>
      <c r="G61" s="46"/>
      <c r="H61" s="46"/>
      <c r="I61" s="46"/>
      <c r="J61" s="48"/>
    </row>
    <row r="62" ht="30">
      <c r="A62" s="37" t="s">
        <v>246</v>
      </c>
      <c r="B62" s="45"/>
      <c r="C62" s="46"/>
      <c r="D62" s="46"/>
      <c r="E62" s="49" t="s">
        <v>4422</v>
      </c>
      <c r="F62" s="46"/>
      <c r="G62" s="46"/>
      <c r="H62" s="46"/>
      <c r="I62" s="46"/>
      <c r="J62" s="48"/>
    </row>
    <row r="63" ht="90">
      <c r="A63" s="37" t="s">
        <v>248</v>
      </c>
      <c r="B63" s="45"/>
      <c r="C63" s="46"/>
      <c r="D63" s="46"/>
      <c r="E63" s="39" t="s">
        <v>3803</v>
      </c>
      <c r="F63" s="46"/>
      <c r="G63" s="46"/>
      <c r="H63" s="46"/>
      <c r="I63" s="46"/>
      <c r="J63" s="48"/>
    </row>
    <row r="64">
      <c r="A64" s="31" t="s">
        <v>237</v>
      </c>
      <c r="B64" s="32"/>
      <c r="C64" s="33" t="s">
        <v>1199</v>
      </c>
      <c r="D64" s="34"/>
      <c r="E64" s="31" t="s">
        <v>2287</v>
      </c>
      <c r="F64" s="34"/>
      <c r="G64" s="34"/>
      <c r="H64" s="34"/>
      <c r="I64" s="35">
        <f>SUMIFS(I65:I84,A65:A84,"P")</f>
        <v>0</v>
      </c>
      <c r="J64" s="36"/>
    </row>
    <row r="65">
      <c r="A65" s="37" t="s">
        <v>240</v>
      </c>
      <c r="B65" s="37">
        <v>16</v>
      </c>
      <c r="C65" s="38" t="s">
        <v>4423</v>
      </c>
      <c r="D65" s="37" t="s">
        <v>245</v>
      </c>
      <c r="E65" s="39" t="s">
        <v>4424</v>
      </c>
      <c r="F65" s="40" t="s">
        <v>339</v>
      </c>
      <c r="G65" s="41">
        <v>73.480000000000004</v>
      </c>
      <c r="H65" s="42">
        <v>0</v>
      </c>
      <c r="I65" s="43">
        <f>ROUND(G65*H65,P4)</f>
        <v>0</v>
      </c>
      <c r="J65" s="37"/>
      <c r="O65" s="44">
        <f>I65*0.21</f>
        <v>0</v>
      </c>
      <c r="P65">
        <v>3</v>
      </c>
    </row>
    <row r="66">
      <c r="A66" s="37" t="s">
        <v>244</v>
      </c>
      <c r="B66" s="45"/>
      <c r="C66" s="46"/>
      <c r="D66" s="46"/>
      <c r="E66" s="47" t="s">
        <v>245</v>
      </c>
      <c r="F66" s="46"/>
      <c r="G66" s="46"/>
      <c r="H66" s="46"/>
      <c r="I66" s="46"/>
      <c r="J66" s="48"/>
    </row>
    <row r="67" ht="75">
      <c r="A67" s="37" t="s">
        <v>246</v>
      </c>
      <c r="B67" s="45"/>
      <c r="C67" s="46"/>
      <c r="D67" s="46"/>
      <c r="E67" s="49" t="s">
        <v>4425</v>
      </c>
      <c r="F67" s="46"/>
      <c r="G67" s="46"/>
      <c r="H67" s="46"/>
      <c r="I67" s="46"/>
      <c r="J67" s="48"/>
    </row>
    <row r="68" ht="90">
      <c r="A68" s="37" t="s">
        <v>248</v>
      </c>
      <c r="B68" s="45"/>
      <c r="C68" s="46"/>
      <c r="D68" s="46"/>
      <c r="E68" s="39" t="s">
        <v>2668</v>
      </c>
      <c r="F68" s="46"/>
      <c r="G68" s="46"/>
      <c r="H68" s="46"/>
      <c r="I68" s="46"/>
      <c r="J68" s="48"/>
    </row>
    <row r="69">
      <c r="A69" s="37" t="s">
        <v>240</v>
      </c>
      <c r="B69" s="37">
        <v>17</v>
      </c>
      <c r="C69" s="38" t="s">
        <v>4375</v>
      </c>
      <c r="D69" s="37" t="s">
        <v>245</v>
      </c>
      <c r="E69" s="39" t="s">
        <v>4376</v>
      </c>
      <c r="F69" s="40" t="s">
        <v>339</v>
      </c>
      <c r="G69" s="41">
        <v>75.444000000000003</v>
      </c>
      <c r="H69" s="42">
        <v>0</v>
      </c>
      <c r="I69" s="43">
        <f>ROUND(G69*H69,P4)</f>
        <v>0</v>
      </c>
      <c r="J69" s="37"/>
      <c r="O69" s="44">
        <f>I69*0.21</f>
        <v>0</v>
      </c>
      <c r="P69">
        <v>3</v>
      </c>
    </row>
    <row r="70">
      <c r="A70" s="37" t="s">
        <v>244</v>
      </c>
      <c r="B70" s="45"/>
      <c r="C70" s="46"/>
      <c r="D70" s="46"/>
      <c r="E70" s="47" t="s">
        <v>245</v>
      </c>
      <c r="F70" s="46"/>
      <c r="G70" s="46"/>
      <c r="H70" s="46"/>
      <c r="I70" s="46"/>
      <c r="J70" s="48"/>
    </row>
    <row r="71" ht="90">
      <c r="A71" s="37" t="s">
        <v>246</v>
      </c>
      <c r="B71" s="45"/>
      <c r="C71" s="46"/>
      <c r="D71" s="46"/>
      <c r="E71" s="49" t="s">
        <v>4426</v>
      </c>
      <c r="F71" s="46"/>
      <c r="G71" s="46"/>
      <c r="H71" s="46"/>
      <c r="I71" s="46"/>
      <c r="J71" s="48"/>
    </row>
    <row r="72" ht="90">
      <c r="A72" s="37" t="s">
        <v>248</v>
      </c>
      <c r="B72" s="45"/>
      <c r="C72" s="46"/>
      <c r="D72" s="46"/>
      <c r="E72" s="39" t="s">
        <v>2668</v>
      </c>
      <c r="F72" s="46"/>
      <c r="G72" s="46"/>
      <c r="H72" s="46"/>
      <c r="I72" s="46"/>
      <c r="J72" s="48"/>
    </row>
    <row r="73">
      <c r="A73" s="37" t="s">
        <v>240</v>
      </c>
      <c r="B73" s="37">
        <v>18</v>
      </c>
      <c r="C73" s="38" t="s">
        <v>4427</v>
      </c>
      <c r="D73" s="37" t="s">
        <v>245</v>
      </c>
      <c r="E73" s="39" t="s">
        <v>4428</v>
      </c>
      <c r="F73" s="40" t="s">
        <v>415</v>
      </c>
      <c r="G73" s="41">
        <v>287</v>
      </c>
      <c r="H73" s="42">
        <v>0</v>
      </c>
      <c r="I73" s="43">
        <f>ROUND(G73*H73,P4)</f>
        <v>0</v>
      </c>
      <c r="J73" s="37"/>
      <c r="O73" s="44">
        <f>I73*0.21</f>
        <v>0</v>
      </c>
      <c r="P73">
        <v>3</v>
      </c>
    </row>
    <row r="74">
      <c r="A74" s="37" t="s">
        <v>244</v>
      </c>
      <c r="B74" s="45"/>
      <c r="C74" s="46"/>
      <c r="D74" s="46"/>
      <c r="E74" s="39" t="s">
        <v>4429</v>
      </c>
      <c r="F74" s="46"/>
      <c r="G74" s="46"/>
      <c r="H74" s="46"/>
      <c r="I74" s="46"/>
      <c r="J74" s="48"/>
    </row>
    <row r="75" ht="150">
      <c r="A75" s="37" t="s">
        <v>248</v>
      </c>
      <c r="B75" s="45"/>
      <c r="C75" s="46"/>
      <c r="D75" s="46"/>
      <c r="E75" s="39" t="s">
        <v>4430</v>
      </c>
      <c r="F75" s="46"/>
      <c r="G75" s="46"/>
      <c r="H75" s="46"/>
      <c r="I75" s="46"/>
      <c r="J75" s="48"/>
    </row>
    <row r="76">
      <c r="A76" s="37" t="s">
        <v>240</v>
      </c>
      <c r="B76" s="37">
        <v>19</v>
      </c>
      <c r="C76" s="38" t="s">
        <v>4431</v>
      </c>
      <c r="D76" s="37" t="s">
        <v>245</v>
      </c>
      <c r="E76" s="39" t="s">
        <v>4432</v>
      </c>
      <c r="F76" s="40" t="s">
        <v>415</v>
      </c>
      <c r="G76" s="41">
        <v>287</v>
      </c>
      <c r="H76" s="42">
        <v>0</v>
      </c>
      <c r="I76" s="43">
        <f>ROUND(G76*H76,P4)</f>
        <v>0</v>
      </c>
      <c r="J76" s="37"/>
      <c r="O76" s="44">
        <f>I76*0.21</f>
        <v>0</v>
      </c>
      <c r="P76">
        <v>3</v>
      </c>
    </row>
    <row r="77">
      <c r="A77" s="37" t="s">
        <v>244</v>
      </c>
      <c r="B77" s="45"/>
      <c r="C77" s="46"/>
      <c r="D77" s="46"/>
      <c r="E77" s="39" t="s">
        <v>4429</v>
      </c>
      <c r="F77" s="46"/>
      <c r="G77" s="46"/>
      <c r="H77" s="46"/>
      <c r="I77" s="46"/>
      <c r="J77" s="48"/>
    </row>
    <row r="78" ht="195">
      <c r="A78" s="37" t="s">
        <v>248</v>
      </c>
      <c r="B78" s="45"/>
      <c r="C78" s="46"/>
      <c r="D78" s="46"/>
      <c r="E78" s="39" t="s">
        <v>2680</v>
      </c>
      <c r="F78" s="46"/>
      <c r="G78" s="46"/>
      <c r="H78" s="46"/>
      <c r="I78" s="46"/>
      <c r="J78" s="48"/>
    </row>
    <row r="79">
      <c r="A79" s="37" t="s">
        <v>240</v>
      </c>
      <c r="B79" s="37">
        <v>21</v>
      </c>
      <c r="C79" s="38" t="s">
        <v>4433</v>
      </c>
      <c r="D79" s="37" t="s">
        <v>245</v>
      </c>
      <c r="E79" s="39" t="s">
        <v>4434</v>
      </c>
      <c r="F79" s="40" t="s">
        <v>415</v>
      </c>
      <c r="G79" s="41">
        <v>46</v>
      </c>
      <c r="H79" s="42">
        <v>0</v>
      </c>
      <c r="I79" s="43">
        <f>ROUND(G79*H79,P4)</f>
        <v>0</v>
      </c>
      <c r="J79" s="37"/>
      <c r="O79" s="44">
        <f>I79*0.21</f>
        <v>0</v>
      </c>
      <c r="P79">
        <v>3</v>
      </c>
    </row>
    <row r="80">
      <c r="A80" s="37" t="s">
        <v>244</v>
      </c>
      <c r="B80" s="45"/>
      <c r="C80" s="46"/>
      <c r="D80" s="46"/>
      <c r="E80" s="39" t="s">
        <v>4435</v>
      </c>
      <c r="F80" s="46"/>
      <c r="G80" s="46"/>
      <c r="H80" s="46"/>
      <c r="I80" s="46"/>
      <c r="J80" s="48"/>
    </row>
    <row r="81" ht="225">
      <c r="A81" s="37" t="s">
        <v>248</v>
      </c>
      <c r="B81" s="45"/>
      <c r="C81" s="46"/>
      <c r="D81" s="46"/>
      <c r="E81" s="39" t="s">
        <v>2693</v>
      </c>
      <c r="F81" s="46"/>
      <c r="G81" s="46"/>
      <c r="H81" s="46"/>
      <c r="I81" s="46"/>
      <c r="J81" s="48"/>
    </row>
    <row r="82" ht="30">
      <c r="A82" s="37" t="s">
        <v>240</v>
      </c>
      <c r="B82" s="37">
        <v>22</v>
      </c>
      <c r="C82" s="38" t="s">
        <v>4436</v>
      </c>
      <c r="D82" s="37" t="s">
        <v>245</v>
      </c>
      <c r="E82" s="39" t="s">
        <v>4437</v>
      </c>
      <c r="F82" s="40" t="s">
        <v>415</v>
      </c>
      <c r="G82" s="41">
        <v>1</v>
      </c>
      <c r="H82" s="42">
        <v>0</v>
      </c>
      <c r="I82" s="43">
        <f>ROUND(G82*H82,P4)</f>
        <v>0</v>
      </c>
      <c r="J82" s="37"/>
      <c r="O82" s="44">
        <f>I82*0.21</f>
        <v>0</v>
      </c>
      <c r="P82">
        <v>3</v>
      </c>
    </row>
    <row r="83">
      <c r="A83" s="37" t="s">
        <v>244</v>
      </c>
      <c r="B83" s="45"/>
      <c r="C83" s="46"/>
      <c r="D83" s="46"/>
      <c r="E83" s="47" t="s">
        <v>245</v>
      </c>
      <c r="F83" s="46"/>
      <c r="G83" s="46"/>
      <c r="H83" s="46"/>
      <c r="I83" s="46"/>
      <c r="J83" s="48"/>
    </row>
    <row r="84" ht="225">
      <c r="A84" s="37" t="s">
        <v>248</v>
      </c>
      <c r="B84" s="45"/>
      <c r="C84" s="46"/>
      <c r="D84" s="46"/>
      <c r="E84" s="39" t="s">
        <v>2693</v>
      </c>
      <c r="F84" s="46"/>
      <c r="G84" s="46"/>
      <c r="H84" s="46"/>
      <c r="I84" s="46"/>
      <c r="J84" s="48"/>
    </row>
    <row r="85">
      <c r="A85" s="31" t="s">
        <v>237</v>
      </c>
      <c r="B85" s="32"/>
      <c r="C85" s="33" t="s">
        <v>1213</v>
      </c>
      <c r="D85" s="34"/>
      <c r="E85" s="31" t="s">
        <v>2355</v>
      </c>
      <c r="F85" s="34"/>
      <c r="G85" s="34"/>
      <c r="H85" s="34"/>
      <c r="I85" s="35">
        <f>SUMIFS(I86:I98,A86:A98,"P")</f>
        <v>0</v>
      </c>
      <c r="J85" s="36"/>
    </row>
    <row r="86">
      <c r="A86" s="37" t="s">
        <v>240</v>
      </c>
      <c r="B86" s="37">
        <v>23</v>
      </c>
      <c r="C86" s="38" t="s">
        <v>4438</v>
      </c>
      <c r="D86" s="37" t="s">
        <v>245</v>
      </c>
      <c r="E86" s="39" t="s">
        <v>4439</v>
      </c>
      <c r="F86" s="40" t="s">
        <v>1326</v>
      </c>
      <c r="G86" s="41">
        <v>45</v>
      </c>
      <c r="H86" s="42">
        <v>0</v>
      </c>
      <c r="I86" s="43">
        <f>ROUND(G86*H86,P4)</f>
        <v>0</v>
      </c>
      <c r="J86" s="37"/>
      <c r="O86" s="44">
        <f>I86*0.21</f>
        <v>0</v>
      </c>
      <c r="P86">
        <v>3</v>
      </c>
    </row>
    <row r="87">
      <c r="A87" s="37" t="s">
        <v>244</v>
      </c>
      <c r="B87" s="45"/>
      <c r="C87" s="46"/>
      <c r="D87" s="46"/>
      <c r="E87" s="47" t="s">
        <v>245</v>
      </c>
      <c r="F87" s="46"/>
      <c r="G87" s="46"/>
      <c r="H87" s="46"/>
      <c r="I87" s="46"/>
      <c r="J87" s="48"/>
    </row>
    <row r="88" ht="105">
      <c r="A88" s="37" t="s">
        <v>248</v>
      </c>
      <c r="B88" s="45"/>
      <c r="C88" s="46"/>
      <c r="D88" s="46"/>
      <c r="E88" s="39" t="s">
        <v>4440</v>
      </c>
      <c r="F88" s="46"/>
      <c r="G88" s="46"/>
      <c r="H88" s="46"/>
      <c r="I88" s="46"/>
      <c r="J88" s="48"/>
    </row>
    <row r="89">
      <c r="A89" s="37" t="s">
        <v>240</v>
      </c>
      <c r="B89" s="37">
        <v>24</v>
      </c>
      <c r="C89" s="38" t="s">
        <v>4441</v>
      </c>
      <c r="D89" s="37" t="s">
        <v>245</v>
      </c>
      <c r="E89" s="39" t="s">
        <v>4442</v>
      </c>
      <c r="F89" s="40" t="s">
        <v>339</v>
      </c>
      <c r="G89" s="41">
        <v>8.5440000000000005</v>
      </c>
      <c r="H89" s="42">
        <v>0</v>
      </c>
      <c r="I89" s="43">
        <f>ROUND(G89*H89,P4)</f>
        <v>0</v>
      </c>
      <c r="J89" s="37"/>
      <c r="O89" s="44">
        <f>I89*0.21</f>
        <v>0</v>
      </c>
      <c r="P89">
        <v>3</v>
      </c>
    </row>
    <row r="90">
      <c r="A90" s="37" t="s">
        <v>244</v>
      </c>
      <c r="B90" s="45"/>
      <c r="C90" s="46"/>
      <c r="D90" s="46"/>
      <c r="E90" s="47" t="s">
        <v>245</v>
      </c>
      <c r="F90" s="46"/>
      <c r="G90" s="46"/>
      <c r="H90" s="46"/>
      <c r="I90" s="46"/>
      <c r="J90" s="48"/>
    </row>
    <row r="91" ht="30">
      <c r="A91" s="37" t="s">
        <v>246</v>
      </c>
      <c r="B91" s="45"/>
      <c r="C91" s="46"/>
      <c r="D91" s="46"/>
      <c r="E91" s="49" t="s">
        <v>4443</v>
      </c>
      <c r="F91" s="46"/>
      <c r="G91" s="46"/>
      <c r="H91" s="46"/>
      <c r="I91" s="46"/>
      <c r="J91" s="48"/>
    </row>
    <row r="92" ht="90">
      <c r="A92" s="37" t="s">
        <v>248</v>
      </c>
      <c r="B92" s="45"/>
      <c r="C92" s="46"/>
      <c r="D92" s="46"/>
      <c r="E92" s="39" t="s">
        <v>4444</v>
      </c>
      <c r="F92" s="46"/>
      <c r="G92" s="46"/>
      <c r="H92" s="46"/>
      <c r="I92" s="46"/>
      <c r="J92" s="48"/>
    </row>
    <row r="93" ht="30">
      <c r="A93" s="37" t="s">
        <v>240</v>
      </c>
      <c r="B93" s="37">
        <v>25</v>
      </c>
      <c r="C93" s="38" t="s">
        <v>2734</v>
      </c>
      <c r="D93" s="37" t="s">
        <v>245</v>
      </c>
      <c r="E93" s="39" t="s">
        <v>2735</v>
      </c>
      <c r="F93" s="40" t="s">
        <v>1326</v>
      </c>
      <c r="G93" s="41">
        <v>83</v>
      </c>
      <c r="H93" s="42">
        <v>0</v>
      </c>
      <c r="I93" s="43">
        <f>ROUND(G93*H93,P4)</f>
        <v>0</v>
      </c>
      <c r="J93" s="37"/>
      <c r="O93" s="44">
        <f>I93*0.21</f>
        <v>0</v>
      </c>
      <c r="P93">
        <v>3</v>
      </c>
    </row>
    <row r="94">
      <c r="A94" s="37" t="s">
        <v>244</v>
      </c>
      <c r="B94" s="45"/>
      <c r="C94" s="46"/>
      <c r="D94" s="46"/>
      <c r="E94" s="47" t="s">
        <v>245</v>
      </c>
      <c r="F94" s="46"/>
      <c r="G94" s="46"/>
      <c r="H94" s="46"/>
      <c r="I94" s="46"/>
      <c r="J94" s="48"/>
    </row>
    <row r="95" ht="90">
      <c r="A95" s="37" t="s">
        <v>248</v>
      </c>
      <c r="B95" s="45"/>
      <c r="C95" s="46"/>
      <c r="D95" s="46"/>
      <c r="E95" s="39" t="s">
        <v>2149</v>
      </c>
      <c r="F95" s="46"/>
      <c r="G95" s="46"/>
      <c r="H95" s="46"/>
      <c r="I95" s="46"/>
      <c r="J95" s="48"/>
    </row>
    <row r="96" ht="30">
      <c r="A96" s="37" t="s">
        <v>240</v>
      </c>
      <c r="B96" s="37">
        <v>26</v>
      </c>
      <c r="C96" s="38" t="s">
        <v>4402</v>
      </c>
      <c r="D96" s="37" t="s">
        <v>245</v>
      </c>
      <c r="E96" s="39" t="s">
        <v>4403</v>
      </c>
      <c r="F96" s="40" t="s">
        <v>1326</v>
      </c>
      <c r="G96" s="41">
        <v>2.5</v>
      </c>
      <c r="H96" s="42">
        <v>0</v>
      </c>
      <c r="I96" s="43">
        <f>ROUND(G96*H96,P4)</f>
        <v>0</v>
      </c>
      <c r="J96" s="37"/>
      <c r="O96" s="44">
        <f>I96*0.21</f>
        <v>0</v>
      </c>
      <c r="P96">
        <v>3</v>
      </c>
    </row>
    <row r="97">
      <c r="A97" s="37" t="s">
        <v>244</v>
      </c>
      <c r="B97" s="45"/>
      <c r="C97" s="46"/>
      <c r="D97" s="46"/>
      <c r="E97" s="47" t="s">
        <v>245</v>
      </c>
      <c r="F97" s="46"/>
      <c r="G97" s="46"/>
      <c r="H97" s="46"/>
      <c r="I97" s="46"/>
      <c r="J97" s="48"/>
    </row>
    <row r="98" ht="90">
      <c r="A98" s="37" t="s">
        <v>248</v>
      </c>
      <c r="B98" s="50"/>
      <c r="C98" s="51"/>
      <c r="D98" s="51"/>
      <c r="E98" s="39" t="s">
        <v>2149</v>
      </c>
      <c r="F98" s="51"/>
      <c r="G98" s="51"/>
      <c r="H98" s="51"/>
      <c r="I98" s="51"/>
      <c r="J98" s="52"/>
    </row>
  </sheetData>
  <sheetProtection sheet="1" objects="1" scenarios="1" spinCount="100000" saltValue="V81St0WHE/LEuC7FLwUajRu7bd74fSpvKLvtlTLKMEuvnzCMaCHKFFbgprqwkRjJwCj7nAOpslVHy2aWOFFcTA==" hashValue="HvQoJKKRdhXM+1K8TdR9nYIzm4w9D/BS7acUf4vlUVuJeSSN/jA5TtcDswBhyXNVeJUX3N6jmqRquGtKwkU64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4445</v>
      </c>
      <c r="I3" s="25">
        <f>SUMIFS(I9:I105,A9:A105,"SD")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4445</v>
      </c>
      <c r="D5" s="22"/>
      <c r="E5" s="23" t="s">
        <v>138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SUMIFS(I10:I21,A10:A21,"P")</f>
        <v>0</v>
      </c>
      <c r="J9" s="36"/>
    </row>
    <row r="10" ht="45">
      <c r="A10" s="37" t="s">
        <v>240</v>
      </c>
      <c r="B10" s="37">
        <v>1</v>
      </c>
      <c r="C10" s="38" t="s">
        <v>4333</v>
      </c>
      <c r="D10" s="37" t="s">
        <v>4334</v>
      </c>
      <c r="E10" s="39" t="s">
        <v>4335</v>
      </c>
      <c r="F10" s="40" t="s">
        <v>939</v>
      </c>
      <c r="G10" s="41">
        <v>34.100000000000001</v>
      </c>
      <c r="H10" s="42">
        <v>0</v>
      </c>
      <c r="I10" s="43">
        <f>ROUND(G10*H10,P4)</f>
        <v>0</v>
      </c>
      <c r="J10" s="37"/>
      <c r="O10" s="44">
        <f>I10*0.21</f>
        <v>0</v>
      </c>
      <c r="P10">
        <v>3</v>
      </c>
    </row>
    <row r="11" ht="30">
      <c r="A11" s="37" t="s">
        <v>244</v>
      </c>
      <c r="B11" s="45"/>
      <c r="C11" s="46"/>
      <c r="D11" s="46"/>
      <c r="E11" s="39" t="s">
        <v>940</v>
      </c>
      <c r="F11" s="46"/>
      <c r="G11" s="46"/>
      <c r="H11" s="46"/>
      <c r="I11" s="46"/>
      <c r="J11" s="48"/>
    </row>
    <row r="12">
      <c r="A12" s="37" t="s">
        <v>246</v>
      </c>
      <c r="B12" s="45"/>
      <c r="C12" s="46"/>
      <c r="D12" s="46"/>
      <c r="E12" s="49" t="s">
        <v>4446</v>
      </c>
      <c r="F12" s="46"/>
      <c r="G12" s="46"/>
      <c r="H12" s="46"/>
      <c r="I12" s="46"/>
      <c r="J12" s="48"/>
    </row>
    <row r="13" ht="225">
      <c r="A13" s="37" t="s">
        <v>248</v>
      </c>
      <c r="B13" s="45"/>
      <c r="C13" s="46"/>
      <c r="D13" s="46"/>
      <c r="E13" s="39" t="s">
        <v>941</v>
      </c>
      <c r="F13" s="46"/>
      <c r="G13" s="46"/>
      <c r="H13" s="46"/>
      <c r="I13" s="46"/>
      <c r="J13" s="48"/>
    </row>
    <row r="14" ht="45">
      <c r="A14" s="37" t="s">
        <v>240</v>
      </c>
      <c r="B14" s="37">
        <v>2</v>
      </c>
      <c r="C14" s="38" t="s">
        <v>1377</v>
      </c>
      <c r="D14" s="37" t="s">
        <v>1378</v>
      </c>
      <c r="E14" s="39" t="s">
        <v>1379</v>
      </c>
      <c r="F14" s="40" t="s">
        <v>939</v>
      </c>
      <c r="G14" s="41">
        <v>32.832000000000001</v>
      </c>
      <c r="H14" s="42">
        <v>0</v>
      </c>
      <c r="I14" s="43">
        <f>ROUND(G14*H14,P4)</f>
        <v>0</v>
      </c>
      <c r="J14" s="37"/>
      <c r="O14" s="44">
        <f>I14*0.21</f>
        <v>0</v>
      </c>
      <c r="P14">
        <v>3</v>
      </c>
    </row>
    <row r="15" ht="30">
      <c r="A15" s="37" t="s">
        <v>244</v>
      </c>
      <c r="B15" s="45"/>
      <c r="C15" s="46"/>
      <c r="D15" s="46"/>
      <c r="E15" s="39" t="s">
        <v>940</v>
      </c>
      <c r="F15" s="46"/>
      <c r="G15" s="46"/>
      <c r="H15" s="46"/>
      <c r="I15" s="46"/>
      <c r="J15" s="48"/>
    </row>
    <row r="16" ht="45">
      <c r="A16" s="37" t="s">
        <v>246</v>
      </c>
      <c r="B16" s="45"/>
      <c r="C16" s="46"/>
      <c r="D16" s="46"/>
      <c r="E16" s="49" t="s">
        <v>4447</v>
      </c>
      <c r="F16" s="46"/>
      <c r="G16" s="46"/>
      <c r="H16" s="46"/>
      <c r="I16" s="46"/>
      <c r="J16" s="48"/>
    </row>
    <row r="17" ht="225">
      <c r="A17" s="37" t="s">
        <v>248</v>
      </c>
      <c r="B17" s="45"/>
      <c r="C17" s="46"/>
      <c r="D17" s="46"/>
      <c r="E17" s="39" t="s">
        <v>941</v>
      </c>
      <c r="F17" s="46"/>
      <c r="G17" s="46"/>
      <c r="H17" s="46"/>
      <c r="I17" s="46"/>
      <c r="J17" s="48"/>
    </row>
    <row r="18">
      <c r="A18" s="37" t="s">
        <v>240</v>
      </c>
      <c r="B18" s="37">
        <v>3</v>
      </c>
      <c r="C18" s="38" t="s">
        <v>657</v>
      </c>
      <c r="D18" s="37" t="s">
        <v>245</v>
      </c>
      <c r="E18" s="39" t="s">
        <v>658</v>
      </c>
      <c r="F18" s="40" t="s">
        <v>309</v>
      </c>
      <c r="G18" s="41">
        <v>1</v>
      </c>
      <c r="H18" s="42">
        <v>0</v>
      </c>
      <c r="I18" s="43">
        <f>ROUND(G18*H18,P4)</f>
        <v>0</v>
      </c>
      <c r="J18" s="37"/>
      <c r="O18" s="44">
        <f>I18*0.21</f>
        <v>0</v>
      </c>
      <c r="P18">
        <v>3</v>
      </c>
    </row>
    <row r="19">
      <c r="A19" s="37" t="s">
        <v>244</v>
      </c>
      <c r="B19" s="45"/>
      <c r="C19" s="46"/>
      <c r="D19" s="46"/>
      <c r="E19" s="39" t="s">
        <v>659</v>
      </c>
      <c r="F19" s="46"/>
      <c r="G19" s="46"/>
      <c r="H19" s="46"/>
      <c r="I19" s="46"/>
      <c r="J19" s="48"/>
    </row>
    <row r="20">
      <c r="A20" s="37" t="s">
        <v>246</v>
      </c>
      <c r="B20" s="45"/>
      <c r="C20" s="46"/>
      <c r="D20" s="46"/>
      <c r="E20" s="49" t="s">
        <v>660</v>
      </c>
      <c r="F20" s="46"/>
      <c r="G20" s="46"/>
      <c r="H20" s="46"/>
      <c r="I20" s="46"/>
      <c r="J20" s="48"/>
    </row>
    <row r="21" ht="120">
      <c r="A21" s="37" t="s">
        <v>248</v>
      </c>
      <c r="B21" s="45"/>
      <c r="C21" s="46"/>
      <c r="D21" s="46"/>
      <c r="E21" s="39" t="s">
        <v>311</v>
      </c>
      <c r="F21" s="46"/>
      <c r="G21" s="46"/>
      <c r="H21" s="46"/>
      <c r="I21" s="46"/>
      <c r="J21" s="48"/>
    </row>
    <row r="22">
      <c r="A22" s="31" t="s">
        <v>237</v>
      </c>
      <c r="B22" s="32"/>
      <c r="C22" s="33" t="s">
        <v>238</v>
      </c>
      <c r="D22" s="34"/>
      <c r="E22" s="31" t="s">
        <v>336</v>
      </c>
      <c r="F22" s="34"/>
      <c r="G22" s="34"/>
      <c r="H22" s="34"/>
      <c r="I22" s="35">
        <f>SUMIFS(I23:I67,A23:A67,"P")</f>
        <v>0</v>
      </c>
      <c r="J22" s="36"/>
    </row>
    <row r="23">
      <c r="A23" s="37" t="s">
        <v>240</v>
      </c>
      <c r="B23" s="37">
        <v>5</v>
      </c>
      <c r="C23" s="38" t="s">
        <v>4339</v>
      </c>
      <c r="D23" s="37" t="s">
        <v>245</v>
      </c>
      <c r="E23" s="39" t="s">
        <v>4340</v>
      </c>
      <c r="F23" s="40" t="s">
        <v>339</v>
      </c>
      <c r="G23" s="41">
        <v>6.4800000000000004</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4448</v>
      </c>
      <c r="F25" s="46"/>
      <c r="G25" s="46"/>
      <c r="H25" s="46"/>
      <c r="I25" s="46"/>
      <c r="J25" s="48"/>
    </row>
    <row r="26" ht="135">
      <c r="A26" s="37" t="s">
        <v>248</v>
      </c>
      <c r="B26" s="45"/>
      <c r="C26" s="46"/>
      <c r="D26" s="46"/>
      <c r="E26" s="39" t="s">
        <v>4342</v>
      </c>
      <c r="F26" s="46"/>
      <c r="G26" s="46"/>
      <c r="H26" s="46"/>
      <c r="I26" s="46"/>
      <c r="J26" s="48"/>
    </row>
    <row r="27">
      <c r="A27" s="37" t="s">
        <v>240</v>
      </c>
      <c r="B27" s="37">
        <v>6</v>
      </c>
      <c r="C27" s="38" t="s">
        <v>4343</v>
      </c>
      <c r="D27" s="37" t="s">
        <v>245</v>
      </c>
      <c r="E27" s="39" t="s">
        <v>4344</v>
      </c>
      <c r="F27" s="40" t="s">
        <v>1326</v>
      </c>
      <c r="G27" s="41">
        <v>192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4449</v>
      </c>
      <c r="F29" s="46"/>
      <c r="G29" s="46"/>
      <c r="H29" s="46"/>
      <c r="I29" s="46"/>
      <c r="J29" s="48"/>
    </row>
    <row r="30" ht="120">
      <c r="A30" s="37" t="s">
        <v>248</v>
      </c>
      <c r="B30" s="45"/>
      <c r="C30" s="46"/>
      <c r="D30" s="46"/>
      <c r="E30" s="39" t="s">
        <v>4346</v>
      </c>
      <c r="F30" s="46"/>
      <c r="G30" s="46"/>
      <c r="H30" s="46"/>
      <c r="I30" s="46"/>
      <c r="J30" s="48"/>
    </row>
    <row r="31">
      <c r="A31" s="37" t="s">
        <v>240</v>
      </c>
      <c r="B31" s="37">
        <v>7</v>
      </c>
      <c r="C31" s="38" t="s">
        <v>4350</v>
      </c>
      <c r="D31" s="37" t="s">
        <v>245</v>
      </c>
      <c r="E31" s="39" t="s">
        <v>4351</v>
      </c>
      <c r="F31" s="40" t="s">
        <v>339</v>
      </c>
      <c r="G31" s="41">
        <v>15.5</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4450</v>
      </c>
      <c r="F33" s="46"/>
      <c r="G33" s="46"/>
      <c r="H33" s="46"/>
      <c r="I33" s="46"/>
      <c r="J33" s="48"/>
    </row>
    <row r="34" ht="120">
      <c r="A34" s="37" t="s">
        <v>248</v>
      </c>
      <c r="B34" s="45"/>
      <c r="C34" s="46"/>
      <c r="D34" s="46"/>
      <c r="E34" s="39" t="s">
        <v>4346</v>
      </c>
      <c r="F34" s="46"/>
      <c r="G34" s="46"/>
      <c r="H34" s="46"/>
      <c r="I34" s="46"/>
      <c r="J34" s="48"/>
    </row>
    <row r="35">
      <c r="A35" s="37" t="s">
        <v>240</v>
      </c>
      <c r="B35" s="37">
        <v>8</v>
      </c>
      <c r="C35" s="38" t="s">
        <v>2623</v>
      </c>
      <c r="D35" s="37" t="s">
        <v>245</v>
      </c>
      <c r="E35" s="39" t="s">
        <v>2624</v>
      </c>
      <c r="F35" s="40" t="s">
        <v>339</v>
      </c>
      <c r="G35" s="41">
        <v>31.376999999999999</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4451</v>
      </c>
      <c r="F37" s="46"/>
      <c r="G37" s="46"/>
      <c r="H37" s="46"/>
      <c r="I37" s="46"/>
      <c r="J37" s="48"/>
    </row>
    <row r="38" ht="75">
      <c r="A38" s="37" t="s">
        <v>248</v>
      </c>
      <c r="B38" s="45"/>
      <c r="C38" s="46"/>
      <c r="D38" s="46"/>
      <c r="E38" s="39" t="s">
        <v>2626</v>
      </c>
      <c r="F38" s="46"/>
      <c r="G38" s="46"/>
      <c r="H38" s="46"/>
      <c r="I38" s="46"/>
      <c r="J38" s="48"/>
    </row>
    <row r="39">
      <c r="A39" s="37" t="s">
        <v>240</v>
      </c>
      <c r="B39" s="37">
        <v>9</v>
      </c>
      <c r="C39" s="38" t="s">
        <v>4356</v>
      </c>
      <c r="D39" s="37" t="s">
        <v>245</v>
      </c>
      <c r="E39" s="39" t="s">
        <v>4357</v>
      </c>
      <c r="F39" s="40" t="s">
        <v>339</v>
      </c>
      <c r="G39" s="41">
        <v>174.06</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4452</v>
      </c>
      <c r="F41" s="46"/>
      <c r="G41" s="46"/>
      <c r="H41" s="46"/>
      <c r="I41" s="46"/>
      <c r="J41" s="48"/>
    </row>
    <row r="42" ht="409.5">
      <c r="A42" s="37" t="s">
        <v>248</v>
      </c>
      <c r="B42" s="45"/>
      <c r="C42" s="46"/>
      <c r="D42" s="46"/>
      <c r="E42" s="39" t="s">
        <v>2046</v>
      </c>
      <c r="F42" s="46"/>
      <c r="G42" s="46"/>
      <c r="H42" s="46"/>
      <c r="I42" s="46"/>
      <c r="J42" s="48"/>
    </row>
    <row r="43">
      <c r="A43" s="37" t="s">
        <v>240</v>
      </c>
      <c r="B43" s="37">
        <v>10</v>
      </c>
      <c r="C43" s="38" t="s">
        <v>1321</v>
      </c>
      <c r="D43" s="37" t="s">
        <v>245</v>
      </c>
      <c r="E43" s="39" t="s">
        <v>1322</v>
      </c>
      <c r="F43" s="40" t="s">
        <v>339</v>
      </c>
      <c r="G43" s="41">
        <v>185.19999999999999</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4453</v>
      </c>
      <c r="F45" s="46"/>
      <c r="G45" s="46"/>
      <c r="H45" s="46"/>
      <c r="I45" s="46"/>
      <c r="J45" s="48"/>
    </row>
    <row r="46" ht="405">
      <c r="A46" s="37" t="s">
        <v>248</v>
      </c>
      <c r="B46" s="45"/>
      <c r="C46" s="46"/>
      <c r="D46" s="46"/>
      <c r="E46" s="39" t="s">
        <v>1325</v>
      </c>
      <c r="F46" s="46"/>
      <c r="G46" s="46"/>
      <c r="H46" s="46"/>
      <c r="I46" s="46"/>
      <c r="J46" s="48"/>
    </row>
    <row r="47">
      <c r="A47" s="37" t="s">
        <v>240</v>
      </c>
      <c r="B47" s="37">
        <v>11</v>
      </c>
      <c r="C47" s="38" t="s">
        <v>4287</v>
      </c>
      <c r="D47" s="37" t="s">
        <v>245</v>
      </c>
      <c r="E47" s="39" t="s">
        <v>4288</v>
      </c>
      <c r="F47" s="40" t="s">
        <v>339</v>
      </c>
      <c r="G47" s="41">
        <v>185.19999999999999</v>
      </c>
      <c r="H47" s="42">
        <v>0</v>
      </c>
      <c r="I47" s="43">
        <f>ROUND(G47*H47,P4)</f>
        <v>0</v>
      </c>
      <c r="J47" s="37"/>
      <c r="O47" s="44">
        <f>I47*0.21</f>
        <v>0</v>
      </c>
      <c r="P47">
        <v>3</v>
      </c>
    </row>
    <row r="48">
      <c r="A48" s="37" t="s">
        <v>244</v>
      </c>
      <c r="B48" s="45"/>
      <c r="C48" s="46"/>
      <c r="D48" s="46"/>
      <c r="E48" s="47" t="s">
        <v>245</v>
      </c>
      <c r="F48" s="46"/>
      <c r="G48" s="46"/>
      <c r="H48" s="46"/>
      <c r="I48" s="46"/>
      <c r="J48" s="48"/>
    </row>
    <row r="49" ht="375">
      <c r="A49" s="37" t="s">
        <v>248</v>
      </c>
      <c r="B49" s="45"/>
      <c r="C49" s="46"/>
      <c r="D49" s="46"/>
      <c r="E49" s="39" t="s">
        <v>3409</v>
      </c>
      <c r="F49" s="46"/>
      <c r="G49" s="46"/>
      <c r="H49" s="46"/>
      <c r="I49" s="46"/>
      <c r="J49" s="48"/>
    </row>
    <row r="50">
      <c r="A50" s="37" t="s">
        <v>240</v>
      </c>
      <c r="B50" s="37">
        <v>12</v>
      </c>
      <c r="C50" s="38" t="s">
        <v>667</v>
      </c>
      <c r="D50" s="37" t="s">
        <v>245</v>
      </c>
      <c r="E50" s="39" t="s">
        <v>668</v>
      </c>
      <c r="F50" s="40" t="s">
        <v>339</v>
      </c>
      <c r="G50" s="41">
        <v>205.43700000000001</v>
      </c>
      <c r="H50" s="42">
        <v>0</v>
      </c>
      <c r="I50" s="43">
        <f>ROUND(G50*H50,P4)</f>
        <v>0</v>
      </c>
      <c r="J50" s="37"/>
      <c r="O50" s="44">
        <f>I50*0.21</f>
        <v>0</v>
      </c>
      <c r="P50">
        <v>3</v>
      </c>
    </row>
    <row r="51">
      <c r="A51" s="37" t="s">
        <v>244</v>
      </c>
      <c r="B51" s="45"/>
      <c r="C51" s="46"/>
      <c r="D51" s="46"/>
      <c r="E51" s="47" t="s">
        <v>245</v>
      </c>
      <c r="F51" s="46"/>
      <c r="G51" s="46"/>
      <c r="H51" s="46"/>
      <c r="I51" s="46"/>
      <c r="J51" s="48"/>
    </row>
    <row r="52" ht="45">
      <c r="A52" s="37" t="s">
        <v>246</v>
      </c>
      <c r="B52" s="45"/>
      <c r="C52" s="46"/>
      <c r="D52" s="46"/>
      <c r="E52" s="49" t="s">
        <v>4454</v>
      </c>
      <c r="F52" s="46"/>
      <c r="G52" s="46"/>
      <c r="H52" s="46"/>
      <c r="I52" s="46"/>
      <c r="J52" s="48"/>
    </row>
    <row r="53" ht="270">
      <c r="A53" s="37" t="s">
        <v>248</v>
      </c>
      <c r="B53" s="45"/>
      <c r="C53" s="46"/>
      <c r="D53" s="46"/>
      <c r="E53" s="39" t="s">
        <v>671</v>
      </c>
      <c r="F53" s="46"/>
      <c r="G53" s="46"/>
      <c r="H53" s="46"/>
      <c r="I53" s="46"/>
      <c r="J53" s="48"/>
    </row>
    <row r="54">
      <c r="A54" s="37" t="s">
        <v>240</v>
      </c>
      <c r="B54" s="37">
        <v>13</v>
      </c>
      <c r="C54" s="38" t="s">
        <v>2414</v>
      </c>
      <c r="D54" s="37" t="s">
        <v>245</v>
      </c>
      <c r="E54" s="39" t="s">
        <v>2415</v>
      </c>
      <c r="F54" s="40" t="s">
        <v>415</v>
      </c>
      <c r="G54" s="41">
        <v>522.20000000000005</v>
      </c>
      <c r="H54" s="42">
        <v>0</v>
      </c>
      <c r="I54" s="43">
        <f>ROUND(G54*H54,P4)</f>
        <v>0</v>
      </c>
      <c r="J54" s="37"/>
      <c r="O54" s="44">
        <f>I54*0.21</f>
        <v>0</v>
      </c>
      <c r="P54">
        <v>3</v>
      </c>
    </row>
    <row r="55">
      <c r="A55" s="37" t="s">
        <v>244</v>
      </c>
      <c r="B55" s="45"/>
      <c r="C55" s="46"/>
      <c r="D55" s="46"/>
      <c r="E55" s="39" t="s">
        <v>4364</v>
      </c>
      <c r="F55" s="46"/>
      <c r="G55" s="46"/>
      <c r="H55" s="46"/>
      <c r="I55" s="46"/>
      <c r="J55" s="48"/>
    </row>
    <row r="56">
      <c r="A56" s="37" t="s">
        <v>246</v>
      </c>
      <c r="B56" s="45"/>
      <c r="C56" s="46"/>
      <c r="D56" s="46"/>
      <c r="E56" s="49" t="s">
        <v>4455</v>
      </c>
      <c r="F56" s="46"/>
      <c r="G56" s="46"/>
      <c r="H56" s="46"/>
      <c r="I56" s="46"/>
      <c r="J56" s="48"/>
    </row>
    <row r="57" ht="75">
      <c r="A57" s="37" t="s">
        <v>248</v>
      </c>
      <c r="B57" s="45"/>
      <c r="C57" s="46"/>
      <c r="D57" s="46"/>
      <c r="E57" s="39" t="s">
        <v>2417</v>
      </c>
      <c r="F57" s="46"/>
      <c r="G57" s="46"/>
      <c r="H57" s="46"/>
      <c r="I57" s="46"/>
      <c r="J57" s="48"/>
    </row>
    <row r="58">
      <c r="A58" s="37" t="s">
        <v>240</v>
      </c>
      <c r="B58" s="37">
        <v>14</v>
      </c>
      <c r="C58" s="38" t="s">
        <v>4365</v>
      </c>
      <c r="D58" s="37" t="s">
        <v>245</v>
      </c>
      <c r="E58" s="39" t="s">
        <v>4366</v>
      </c>
      <c r="F58" s="40" t="s">
        <v>415</v>
      </c>
      <c r="G58" s="41">
        <v>308</v>
      </c>
      <c r="H58" s="42">
        <v>0</v>
      </c>
      <c r="I58" s="43">
        <f>ROUND(G58*H58,P4)</f>
        <v>0</v>
      </c>
      <c r="J58" s="37"/>
      <c r="O58" s="44">
        <f>I58*0.21</f>
        <v>0</v>
      </c>
      <c r="P58">
        <v>3</v>
      </c>
    </row>
    <row r="59">
      <c r="A59" s="37" t="s">
        <v>244</v>
      </c>
      <c r="B59" s="45"/>
      <c r="C59" s="46"/>
      <c r="D59" s="46"/>
      <c r="E59" s="47" t="s">
        <v>245</v>
      </c>
      <c r="F59" s="46"/>
      <c r="G59" s="46"/>
      <c r="H59" s="46"/>
      <c r="I59" s="46"/>
      <c r="J59" s="48"/>
    </row>
    <row r="60" ht="75">
      <c r="A60" s="37" t="s">
        <v>248</v>
      </c>
      <c r="B60" s="45"/>
      <c r="C60" s="46"/>
      <c r="D60" s="46"/>
      <c r="E60" s="39" t="s">
        <v>4367</v>
      </c>
      <c r="F60" s="46"/>
      <c r="G60" s="46"/>
      <c r="H60" s="46"/>
      <c r="I60" s="46"/>
      <c r="J60" s="48"/>
    </row>
    <row r="61">
      <c r="A61" s="37" t="s">
        <v>240</v>
      </c>
      <c r="B61" s="37">
        <v>15</v>
      </c>
      <c r="C61" s="38" t="s">
        <v>3796</v>
      </c>
      <c r="D61" s="37" t="s">
        <v>245</v>
      </c>
      <c r="E61" s="39" t="s">
        <v>3797</v>
      </c>
      <c r="F61" s="40" t="s">
        <v>415</v>
      </c>
      <c r="G61" s="41">
        <v>308</v>
      </c>
      <c r="H61" s="42">
        <v>0</v>
      </c>
      <c r="I61" s="43">
        <f>ROUND(G61*H61,P4)</f>
        <v>0</v>
      </c>
      <c r="J61" s="37"/>
      <c r="O61" s="44">
        <f>I61*0.21</f>
        <v>0</v>
      </c>
      <c r="P61">
        <v>3</v>
      </c>
    </row>
    <row r="62">
      <c r="A62" s="37" t="s">
        <v>244</v>
      </c>
      <c r="B62" s="45"/>
      <c r="C62" s="46"/>
      <c r="D62" s="46"/>
      <c r="E62" s="47" t="s">
        <v>245</v>
      </c>
      <c r="F62" s="46"/>
      <c r="G62" s="46"/>
      <c r="H62" s="46"/>
      <c r="I62" s="46"/>
      <c r="J62" s="48"/>
    </row>
    <row r="63" ht="75">
      <c r="A63" s="37" t="s">
        <v>248</v>
      </c>
      <c r="B63" s="45"/>
      <c r="C63" s="46"/>
      <c r="D63" s="46"/>
      <c r="E63" s="39" t="s">
        <v>3799</v>
      </c>
      <c r="F63" s="46"/>
      <c r="G63" s="46"/>
      <c r="H63" s="46"/>
      <c r="I63" s="46"/>
      <c r="J63" s="48"/>
    </row>
    <row r="64">
      <c r="A64" s="37" t="s">
        <v>240</v>
      </c>
      <c r="B64" s="37">
        <v>16</v>
      </c>
      <c r="C64" s="38" t="s">
        <v>3800</v>
      </c>
      <c r="D64" s="37" t="s">
        <v>245</v>
      </c>
      <c r="E64" s="39" t="s">
        <v>3801</v>
      </c>
      <c r="F64" s="40" t="s">
        <v>339</v>
      </c>
      <c r="G64" s="41">
        <v>15.4</v>
      </c>
      <c r="H64" s="42">
        <v>0</v>
      </c>
      <c r="I64" s="43">
        <f>ROUND(G64*H64,P4)</f>
        <v>0</v>
      </c>
      <c r="J64" s="37"/>
      <c r="O64" s="44">
        <f>I64*0.21</f>
        <v>0</v>
      </c>
      <c r="P64">
        <v>3</v>
      </c>
    </row>
    <row r="65">
      <c r="A65" s="37" t="s">
        <v>244</v>
      </c>
      <c r="B65" s="45"/>
      <c r="C65" s="46"/>
      <c r="D65" s="46"/>
      <c r="E65" s="47" t="s">
        <v>245</v>
      </c>
      <c r="F65" s="46"/>
      <c r="G65" s="46"/>
      <c r="H65" s="46"/>
      <c r="I65" s="46"/>
      <c r="J65" s="48"/>
    </row>
    <row r="66">
      <c r="A66" s="37" t="s">
        <v>246</v>
      </c>
      <c r="B66" s="45"/>
      <c r="C66" s="46"/>
      <c r="D66" s="46"/>
      <c r="E66" s="49" t="s">
        <v>4456</v>
      </c>
      <c r="F66" s="46"/>
      <c r="G66" s="46"/>
      <c r="H66" s="46"/>
      <c r="I66" s="46"/>
      <c r="J66" s="48"/>
    </row>
    <row r="67" ht="90">
      <c r="A67" s="37" t="s">
        <v>248</v>
      </c>
      <c r="B67" s="45"/>
      <c r="C67" s="46"/>
      <c r="D67" s="46"/>
      <c r="E67" s="39" t="s">
        <v>3803</v>
      </c>
      <c r="F67" s="46"/>
      <c r="G67" s="46"/>
      <c r="H67" s="46"/>
      <c r="I67" s="46"/>
      <c r="J67" s="48"/>
    </row>
    <row r="68">
      <c r="A68" s="31" t="s">
        <v>237</v>
      </c>
      <c r="B68" s="32"/>
      <c r="C68" s="33" t="s">
        <v>1199</v>
      </c>
      <c r="D68" s="34"/>
      <c r="E68" s="31" t="s">
        <v>2287</v>
      </c>
      <c r="F68" s="34"/>
      <c r="G68" s="34"/>
      <c r="H68" s="34"/>
      <c r="I68" s="35">
        <f>SUMIFS(I69:I92,A69:A92,"P")</f>
        <v>0</v>
      </c>
      <c r="J68" s="36"/>
    </row>
    <row r="69">
      <c r="A69" s="37" t="s">
        <v>240</v>
      </c>
      <c r="B69" s="37">
        <v>17</v>
      </c>
      <c r="C69" s="38" t="s">
        <v>4423</v>
      </c>
      <c r="D69" s="37" t="s">
        <v>245</v>
      </c>
      <c r="E69" s="39" t="s">
        <v>4424</v>
      </c>
      <c r="F69" s="40" t="s">
        <v>339</v>
      </c>
      <c r="G69" s="41">
        <v>78.540000000000006</v>
      </c>
      <c r="H69" s="42">
        <v>0</v>
      </c>
      <c r="I69" s="43">
        <f>ROUND(G69*H69,P4)</f>
        <v>0</v>
      </c>
      <c r="J69" s="37"/>
      <c r="O69" s="44">
        <f>I69*0.21</f>
        <v>0</v>
      </c>
      <c r="P69">
        <v>3</v>
      </c>
    </row>
    <row r="70">
      <c r="A70" s="37" t="s">
        <v>244</v>
      </c>
      <c r="B70" s="45"/>
      <c r="C70" s="46"/>
      <c r="D70" s="46"/>
      <c r="E70" s="47" t="s">
        <v>245</v>
      </c>
      <c r="F70" s="46"/>
      <c r="G70" s="46"/>
      <c r="H70" s="46"/>
      <c r="I70" s="46"/>
      <c r="J70" s="48"/>
    </row>
    <row r="71" ht="60">
      <c r="A71" s="37" t="s">
        <v>246</v>
      </c>
      <c r="B71" s="45"/>
      <c r="C71" s="46"/>
      <c r="D71" s="46"/>
      <c r="E71" s="49" t="s">
        <v>4457</v>
      </c>
      <c r="F71" s="46"/>
      <c r="G71" s="46"/>
      <c r="H71" s="46"/>
      <c r="I71" s="46"/>
      <c r="J71" s="48"/>
    </row>
    <row r="72" ht="90">
      <c r="A72" s="37" t="s">
        <v>248</v>
      </c>
      <c r="B72" s="45"/>
      <c r="C72" s="46"/>
      <c r="D72" s="46"/>
      <c r="E72" s="39" t="s">
        <v>2668</v>
      </c>
      <c r="F72" s="46"/>
      <c r="G72" s="46"/>
      <c r="H72" s="46"/>
      <c r="I72" s="46"/>
      <c r="J72" s="48"/>
    </row>
    <row r="73">
      <c r="A73" s="37" t="s">
        <v>240</v>
      </c>
      <c r="B73" s="37">
        <v>18</v>
      </c>
      <c r="C73" s="38" t="s">
        <v>4375</v>
      </c>
      <c r="D73" s="37" t="s">
        <v>245</v>
      </c>
      <c r="E73" s="39" t="s">
        <v>4376</v>
      </c>
      <c r="F73" s="40" t="s">
        <v>339</v>
      </c>
      <c r="G73" s="41">
        <v>56.228000000000002</v>
      </c>
      <c r="H73" s="42">
        <v>0</v>
      </c>
      <c r="I73" s="43">
        <f>ROUND(G73*H73,P4)</f>
        <v>0</v>
      </c>
      <c r="J73" s="37"/>
      <c r="O73" s="44">
        <f>I73*0.21</f>
        <v>0</v>
      </c>
      <c r="P73">
        <v>3</v>
      </c>
    </row>
    <row r="74">
      <c r="A74" s="37" t="s">
        <v>244</v>
      </c>
      <c r="B74" s="45"/>
      <c r="C74" s="46"/>
      <c r="D74" s="46"/>
      <c r="E74" s="47" t="s">
        <v>245</v>
      </c>
      <c r="F74" s="46"/>
      <c r="G74" s="46"/>
      <c r="H74" s="46"/>
      <c r="I74" s="46"/>
      <c r="J74" s="48"/>
    </row>
    <row r="75" ht="60">
      <c r="A75" s="37" t="s">
        <v>246</v>
      </c>
      <c r="B75" s="45"/>
      <c r="C75" s="46"/>
      <c r="D75" s="46"/>
      <c r="E75" s="49" t="s">
        <v>4458</v>
      </c>
      <c r="F75" s="46"/>
      <c r="G75" s="46"/>
      <c r="H75" s="46"/>
      <c r="I75" s="46"/>
      <c r="J75" s="48"/>
    </row>
    <row r="76" ht="90">
      <c r="A76" s="37" t="s">
        <v>248</v>
      </c>
      <c r="B76" s="45"/>
      <c r="C76" s="46"/>
      <c r="D76" s="46"/>
      <c r="E76" s="39" t="s">
        <v>2668</v>
      </c>
      <c r="F76" s="46"/>
      <c r="G76" s="46"/>
      <c r="H76" s="46"/>
      <c r="I76" s="46"/>
      <c r="J76" s="48"/>
    </row>
    <row r="77">
      <c r="A77" s="37" t="s">
        <v>240</v>
      </c>
      <c r="B77" s="37">
        <v>19</v>
      </c>
      <c r="C77" s="38" t="s">
        <v>4427</v>
      </c>
      <c r="D77" s="37" t="s">
        <v>245</v>
      </c>
      <c r="E77" s="39" t="s">
        <v>4428</v>
      </c>
      <c r="F77" s="40" t="s">
        <v>415</v>
      </c>
      <c r="G77" s="41">
        <v>186</v>
      </c>
      <c r="H77" s="42">
        <v>0</v>
      </c>
      <c r="I77" s="43">
        <f>ROUND(G77*H77,P4)</f>
        <v>0</v>
      </c>
      <c r="J77" s="37"/>
      <c r="O77" s="44">
        <f>I77*0.21</f>
        <v>0</v>
      </c>
      <c r="P77">
        <v>3</v>
      </c>
    </row>
    <row r="78">
      <c r="A78" s="37" t="s">
        <v>244</v>
      </c>
      <c r="B78" s="45"/>
      <c r="C78" s="46"/>
      <c r="D78" s="46"/>
      <c r="E78" s="47" t="s">
        <v>245</v>
      </c>
      <c r="F78" s="46"/>
      <c r="G78" s="46"/>
      <c r="H78" s="46"/>
      <c r="I78" s="46"/>
      <c r="J78" s="48"/>
    </row>
    <row r="79" ht="150">
      <c r="A79" s="37" t="s">
        <v>248</v>
      </c>
      <c r="B79" s="45"/>
      <c r="C79" s="46"/>
      <c r="D79" s="46"/>
      <c r="E79" s="39" t="s">
        <v>4430</v>
      </c>
      <c r="F79" s="46"/>
      <c r="G79" s="46"/>
      <c r="H79" s="46"/>
      <c r="I79" s="46"/>
      <c r="J79" s="48"/>
    </row>
    <row r="80">
      <c r="A80" s="37" t="s">
        <v>240</v>
      </c>
      <c r="B80" s="37">
        <v>20</v>
      </c>
      <c r="C80" s="38" t="s">
        <v>4431</v>
      </c>
      <c r="D80" s="37" t="s">
        <v>245</v>
      </c>
      <c r="E80" s="39" t="s">
        <v>4432</v>
      </c>
      <c r="F80" s="40" t="s">
        <v>415</v>
      </c>
      <c r="G80" s="41">
        <v>186</v>
      </c>
      <c r="H80" s="42">
        <v>0</v>
      </c>
      <c r="I80" s="43">
        <f>ROUND(G80*H80,P4)</f>
        <v>0</v>
      </c>
      <c r="J80" s="37"/>
      <c r="O80" s="44">
        <f>I80*0.21</f>
        <v>0</v>
      </c>
      <c r="P80">
        <v>3</v>
      </c>
    </row>
    <row r="81">
      <c r="A81" s="37" t="s">
        <v>244</v>
      </c>
      <c r="B81" s="45"/>
      <c r="C81" s="46"/>
      <c r="D81" s="46"/>
      <c r="E81" s="39" t="s">
        <v>4429</v>
      </c>
      <c r="F81" s="46"/>
      <c r="G81" s="46"/>
      <c r="H81" s="46"/>
      <c r="I81" s="46"/>
      <c r="J81" s="48"/>
    </row>
    <row r="82" ht="195">
      <c r="A82" s="37" t="s">
        <v>248</v>
      </c>
      <c r="B82" s="45"/>
      <c r="C82" s="46"/>
      <c r="D82" s="46"/>
      <c r="E82" s="39" t="s">
        <v>2680</v>
      </c>
      <c r="F82" s="46"/>
      <c r="G82" s="46"/>
      <c r="H82" s="46"/>
      <c r="I82" s="46"/>
      <c r="J82" s="48"/>
    </row>
    <row r="83">
      <c r="A83" s="37" t="s">
        <v>240</v>
      </c>
      <c r="B83" s="37">
        <v>21</v>
      </c>
      <c r="C83" s="38" t="s">
        <v>4459</v>
      </c>
      <c r="D83" s="37" t="s">
        <v>4460</v>
      </c>
      <c r="E83" s="39" t="s">
        <v>4461</v>
      </c>
      <c r="F83" s="40" t="s">
        <v>415</v>
      </c>
      <c r="G83" s="41">
        <v>95</v>
      </c>
      <c r="H83" s="42">
        <v>0</v>
      </c>
      <c r="I83" s="43">
        <f>ROUND(G83*H83,P4)</f>
        <v>0</v>
      </c>
      <c r="J83" s="37"/>
      <c r="O83" s="44">
        <f>I83*0.21</f>
        <v>0</v>
      </c>
      <c r="P83">
        <v>3</v>
      </c>
    </row>
    <row r="84">
      <c r="A84" s="37" t="s">
        <v>244</v>
      </c>
      <c r="B84" s="45"/>
      <c r="C84" s="46"/>
      <c r="D84" s="46"/>
      <c r="E84" s="39" t="s">
        <v>4462</v>
      </c>
      <c r="F84" s="46"/>
      <c r="G84" s="46"/>
      <c r="H84" s="46"/>
      <c r="I84" s="46"/>
      <c r="J84" s="48"/>
    </row>
    <row r="85">
      <c r="A85" s="37" t="s">
        <v>246</v>
      </c>
      <c r="B85" s="45"/>
      <c r="C85" s="46"/>
      <c r="D85" s="46"/>
      <c r="E85" s="49" t="s">
        <v>4463</v>
      </c>
      <c r="F85" s="46"/>
      <c r="G85" s="46"/>
      <c r="H85" s="46"/>
      <c r="I85" s="46"/>
      <c r="J85" s="48"/>
    </row>
    <row r="86" ht="60">
      <c r="A86" s="37" t="s">
        <v>248</v>
      </c>
      <c r="B86" s="45"/>
      <c r="C86" s="46"/>
      <c r="D86" s="46"/>
      <c r="E86" s="39" t="s">
        <v>4464</v>
      </c>
      <c r="F86" s="46"/>
      <c r="G86" s="46"/>
      <c r="H86" s="46"/>
      <c r="I86" s="46"/>
      <c r="J86" s="48"/>
    </row>
    <row r="87">
      <c r="A87" s="37" t="s">
        <v>240</v>
      </c>
      <c r="B87" s="37">
        <v>22</v>
      </c>
      <c r="C87" s="38" t="s">
        <v>4465</v>
      </c>
      <c r="D87" s="37" t="s">
        <v>245</v>
      </c>
      <c r="E87" s="39" t="s">
        <v>4466</v>
      </c>
      <c r="F87" s="40" t="s">
        <v>415</v>
      </c>
      <c r="G87" s="41">
        <v>161.5</v>
      </c>
      <c r="H87" s="42">
        <v>0</v>
      </c>
      <c r="I87" s="43">
        <f>ROUND(G87*H87,P4)</f>
        <v>0</v>
      </c>
      <c r="J87" s="37"/>
      <c r="O87" s="44">
        <f>I87*0.21</f>
        <v>0</v>
      </c>
      <c r="P87">
        <v>3</v>
      </c>
    </row>
    <row r="88">
      <c r="A88" s="37" t="s">
        <v>244</v>
      </c>
      <c r="B88" s="45"/>
      <c r="C88" s="46"/>
      <c r="D88" s="46"/>
      <c r="E88" s="47" t="s">
        <v>245</v>
      </c>
      <c r="F88" s="46"/>
      <c r="G88" s="46"/>
      <c r="H88" s="46"/>
      <c r="I88" s="46"/>
      <c r="J88" s="48"/>
    </row>
    <row r="89" ht="225">
      <c r="A89" s="37" t="s">
        <v>248</v>
      </c>
      <c r="B89" s="45"/>
      <c r="C89" s="46"/>
      <c r="D89" s="46"/>
      <c r="E89" s="39" t="s">
        <v>2693</v>
      </c>
      <c r="F89" s="46"/>
      <c r="G89" s="46"/>
      <c r="H89" s="46"/>
      <c r="I89" s="46"/>
      <c r="J89" s="48"/>
    </row>
    <row r="90" ht="30">
      <c r="A90" s="37" t="s">
        <v>240</v>
      </c>
      <c r="B90" s="37">
        <v>23</v>
      </c>
      <c r="C90" s="38" t="s">
        <v>4467</v>
      </c>
      <c r="D90" s="37" t="s">
        <v>245</v>
      </c>
      <c r="E90" s="39" t="s">
        <v>4468</v>
      </c>
      <c r="F90" s="40" t="s">
        <v>415</v>
      </c>
      <c r="G90" s="41">
        <v>9.5</v>
      </c>
      <c r="H90" s="42">
        <v>0</v>
      </c>
      <c r="I90" s="43">
        <f>ROUND(G90*H90,P4)</f>
        <v>0</v>
      </c>
      <c r="J90" s="37"/>
      <c r="O90" s="44">
        <f>I90*0.21</f>
        <v>0</v>
      </c>
      <c r="P90">
        <v>3</v>
      </c>
    </row>
    <row r="91">
      <c r="A91" s="37" t="s">
        <v>244</v>
      </c>
      <c r="B91" s="45"/>
      <c r="C91" s="46"/>
      <c r="D91" s="46"/>
      <c r="E91" s="47" t="s">
        <v>245</v>
      </c>
      <c r="F91" s="46"/>
      <c r="G91" s="46"/>
      <c r="H91" s="46"/>
      <c r="I91" s="46"/>
      <c r="J91" s="48"/>
    </row>
    <row r="92" ht="225">
      <c r="A92" s="37" t="s">
        <v>248</v>
      </c>
      <c r="B92" s="45"/>
      <c r="C92" s="46"/>
      <c r="D92" s="46"/>
      <c r="E92" s="39" t="s">
        <v>2693</v>
      </c>
      <c r="F92" s="46"/>
      <c r="G92" s="46"/>
      <c r="H92" s="46"/>
      <c r="I92" s="46"/>
      <c r="J92" s="48"/>
    </row>
    <row r="93">
      <c r="A93" s="31" t="s">
        <v>237</v>
      </c>
      <c r="B93" s="32"/>
      <c r="C93" s="33" t="s">
        <v>1213</v>
      </c>
      <c r="D93" s="34"/>
      <c r="E93" s="31" t="s">
        <v>2355</v>
      </c>
      <c r="F93" s="34"/>
      <c r="G93" s="34"/>
      <c r="H93" s="34"/>
      <c r="I93" s="35">
        <f>SUMIFS(I94:I105,A94:A105,"P")</f>
        <v>0</v>
      </c>
      <c r="J93" s="36"/>
    </row>
    <row r="94">
      <c r="A94" s="37" t="s">
        <v>240</v>
      </c>
      <c r="B94" s="37">
        <v>24</v>
      </c>
      <c r="C94" s="38" t="s">
        <v>4469</v>
      </c>
      <c r="D94" s="37" t="s">
        <v>4460</v>
      </c>
      <c r="E94" s="39" t="s">
        <v>4470</v>
      </c>
      <c r="F94" s="40" t="s">
        <v>243</v>
      </c>
      <c r="G94" s="41">
        <v>1</v>
      </c>
      <c r="H94" s="42">
        <v>0</v>
      </c>
      <c r="I94" s="43">
        <f>ROUND(G94*H94,P4)</f>
        <v>0</v>
      </c>
      <c r="J94" s="37"/>
      <c r="O94" s="44">
        <f>I94*0.21</f>
        <v>0</v>
      </c>
      <c r="P94">
        <v>3</v>
      </c>
    </row>
    <row r="95">
      <c r="A95" s="37" t="s">
        <v>244</v>
      </c>
      <c r="B95" s="45"/>
      <c r="C95" s="46"/>
      <c r="D95" s="46"/>
      <c r="E95" s="47" t="s">
        <v>245</v>
      </c>
      <c r="F95" s="46"/>
      <c r="G95" s="46"/>
      <c r="H95" s="46"/>
      <c r="I95" s="46"/>
      <c r="J95" s="48"/>
    </row>
    <row r="96" ht="105">
      <c r="A96" s="37" t="s">
        <v>248</v>
      </c>
      <c r="B96" s="45"/>
      <c r="C96" s="46"/>
      <c r="D96" s="46"/>
      <c r="E96" s="39" t="s">
        <v>4471</v>
      </c>
      <c r="F96" s="46"/>
      <c r="G96" s="46"/>
      <c r="H96" s="46"/>
      <c r="I96" s="46"/>
      <c r="J96" s="48"/>
    </row>
    <row r="97" ht="30">
      <c r="A97" s="37" t="s">
        <v>240</v>
      </c>
      <c r="B97" s="37">
        <v>25</v>
      </c>
      <c r="C97" s="38" t="s">
        <v>4392</v>
      </c>
      <c r="D97" s="37" t="s">
        <v>245</v>
      </c>
      <c r="E97" s="39" t="s">
        <v>4393</v>
      </c>
      <c r="F97" s="40" t="s">
        <v>243</v>
      </c>
      <c r="G97" s="41">
        <v>1</v>
      </c>
      <c r="H97" s="42">
        <v>0</v>
      </c>
      <c r="I97" s="43">
        <f>ROUND(G97*H97,P4)</f>
        <v>0</v>
      </c>
      <c r="J97" s="37"/>
      <c r="O97" s="44">
        <f>I97*0.21</f>
        <v>0</v>
      </c>
      <c r="P97">
        <v>3</v>
      </c>
    </row>
    <row r="98">
      <c r="A98" s="37" t="s">
        <v>244</v>
      </c>
      <c r="B98" s="45"/>
      <c r="C98" s="46"/>
      <c r="D98" s="46"/>
      <c r="E98" s="47" t="s">
        <v>245</v>
      </c>
      <c r="F98" s="46"/>
      <c r="G98" s="46"/>
      <c r="H98" s="46"/>
      <c r="I98" s="46"/>
      <c r="J98" s="48"/>
    </row>
    <row r="99" ht="60">
      <c r="A99" s="37" t="s">
        <v>248</v>
      </c>
      <c r="B99" s="45"/>
      <c r="C99" s="46"/>
      <c r="D99" s="46"/>
      <c r="E99" s="39" t="s">
        <v>3981</v>
      </c>
      <c r="F99" s="46"/>
      <c r="G99" s="46"/>
      <c r="H99" s="46"/>
      <c r="I99" s="46"/>
      <c r="J99" s="48"/>
    </row>
    <row r="100" ht="30">
      <c r="A100" s="37" t="s">
        <v>240</v>
      </c>
      <c r="B100" s="37">
        <v>26</v>
      </c>
      <c r="C100" s="38" t="s">
        <v>4472</v>
      </c>
      <c r="D100" s="37" t="s">
        <v>245</v>
      </c>
      <c r="E100" s="39" t="s">
        <v>4473</v>
      </c>
      <c r="F100" s="40" t="s">
        <v>243</v>
      </c>
      <c r="G100" s="41">
        <v>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90">
      <c r="A102" s="37" t="s">
        <v>248</v>
      </c>
      <c r="B102" s="45"/>
      <c r="C102" s="46"/>
      <c r="D102" s="46"/>
      <c r="E102" s="39" t="s">
        <v>4474</v>
      </c>
      <c r="F102" s="46"/>
      <c r="G102" s="46"/>
      <c r="H102" s="46"/>
      <c r="I102" s="46"/>
      <c r="J102" s="48"/>
    </row>
    <row r="103" ht="30">
      <c r="A103" s="37" t="s">
        <v>240</v>
      </c>
      <c r="B103" s="37">
        <v>27</v>
      </c>
      <c r="C103" s="38" t="s">
        <v>2734</v>
      </c>
      <c r="D103" s="37" t="s">
        <v>245</v>
      </c>
      <c r="E103" s="39" t="s">
        <v>2735</v>
      </c>
      <c r="F103" s="40" t="s">
        <v>1326</v>
      </c>
      <c r="G103" s="41">
        <v>185.5</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90">
      <c r="A105" s="37" t="s">
        <v>248</v>
      </c>
      <c r="B105" s="50"/>
      <c r="C105" s="51"/>
      <c r="D105" s="51"/>
      <c r="E105" s="39" t="s">
        <v>2149</v>
      </c>
      <c r="F105" s="51"/>
      <c r="G105" s="51"/>
      <c r="H105" s="51"/>
      <c r="I105" s="51"/>
      <c r="J105" s="52"/>
    </row>
  </sheetData>
  <sheetProtection sheet="1" objects="1" scenarios="1" spinCount="100000" saltValue="oW4JmVuEl2hRdyXXBqinlL8/x8jF4hlG8byMj0PCbZbwhCplIiS/vLGmC/vNdkyj9WDSsrkM6Hnxj0vJGZfZ+g==" hashValue="KohkCz6ENCi9M+W41a9UF0eC70cz06hfDKzEP9P4pmUeSZpIEeDgxunSC9nQPbGScHrA8DNwtnTsieAdmnbPw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4475</v>
      </c>
      <c r="I3" s="25">
        <f>SUMIFS(I10:I109,A10:A109,"SD")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223</v>
      </c>
      <c r="C5" s="21" t="s">
        <v>4476</v>
      </c>
      <c r="D5" s="22"/>
      <c r="E5" s="23" t="s">
        <v>140</v>
      </c>
      <c r="F5" s="17"/>
      <c r="G5" s="17"/>
      <c r="H5" s="17"/>
      <c r="I5" s="17"/>
      <c r="J5" s="19"/>
      <c r="O5">
        <v>0.20999999999999999</v>
      </c>
    </row>
    <row r="6" ht="30">
      <c r="A6" s="3" t="s">
        <v>1940</v>
      </c>
      <c r="B6" s="20" t="s">
        <v>225</v>
      </c>
      <c r="C6" s="21" t="s">
        <v>4475</v>
      </c>
      <c r="D6" s="22"/>
      <c r="E6" s="23" t="s">
        <v>142</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655</v>
      </c>
      <c r="D10" s="34"/>
      <c r="E10" s="31" t="s">
        <v>656</v>
      </c>
      <c r="F10" s="34"/>
      <c r="G10" s="34"/>
      <c r="H10" s="34"/>
      <c r="I10" s="35">
        <f>SUMIFS(I11:I22,A11:A22,"P")</f>
        <v>0</v>
      </c>
      <c r="J10" s="36"/>
    </row>
    <row r="11" ht="45">
      <c r="A11" s="37" t="s">
        <v>240</v>
      </c>
      <c r="B11" s="37">
        <v>1</v>
      </c>
      <c r="C11" s="38" t="s">
        <v>4333</v>
      </c>
      <c r="D11" s="37" t="s">
        <v>4334</v>
      </c>
      <c r="E11" s="39" t="s">
        <v>4335</v>
      </c>
      <c r="F11" s="40" t="s">
        <v>939</v>
      </c>
      <c r="G11" s="41">
        <v>15.84</v>
      </c>
      <c r="H11" s="42">
        <v>0</v>
      </c>
      <c r="I11" s="43">
        <f>ROUND(G11*H11,P4)</f>
        <v>0</v>
      </c>
      <c r="J11" s="37"/>
      <c r="O11" s="44">
        <f>I11*0.21</f>
        <v>0</v>
      </c>
      <c r="P11">
        <v>3</v>
      </c>
    </row>
    <row r="12" ht="30">
      <c r="A12" s="37" t="s">
        <v>244</v>
      </c>
      <c r="B12" s="45"/>
      <c r="C12" s="46"/>
      <c r="D12" s="46"/>
      <c r="E12" s="39" t="s">
        <v>940</v>
      </c>
      <c r="F12" s="46"/>
      <c r="G12" s="46"/>
      <c r="H12" s="46"/>
      <c r="I12" s="46"/>
      <c r="J12" s="48"/>
    </row>
    <row r="13">
      <c r="A13" s="37" t="s">
        <v>246</v>
      </c>
      <c r="B13" s="45"/>
      <c r="C13" s="46"/>
      <c r="D13" s="46"/>
      <c r="E13" s="49" t="s">
        <v>4477</v>
      </c>
      <c r="F13" s="46"/>
      <c r="G13" s="46"/>
      <c r="H13" s="46"/>
      <c r="I13" s="46"/>
      <c r="J13" s="48"/>
    </row>
    <row r="14" ht="225">
      <c r="A14" s="37" t="s">
        <v>248</v>
      </c>
      <c r="B14" s="45"/>
      <c r="C14" s="46"/>
      <c r="D14" s="46"/>
      <c r="E14" s="39" t="s">
        <v>941</v>
      </c>
      <c r="F14" s="46"/>
      <c r="G14" s="46"/>
      <c r="H14" s="46"/>
      <c r="I14" s="46"/>
      <c r="J14" s="48"/>
    </row>
    <row r="15" ht="45">
      <c r="A15" s="37" t="s">
        <v>240</v>
      </c>
      <c r="B15" s="37">
        <v>2</v>
      </c>
      <c r="C15" s="38" t="s">
        <v>1377</v>
      </c>
      <c r="D15" s="37" t="s">
        <v>1378</v>
      </c>
      <c r="E15" s="39" t="s">
        <v>1379</v>
      </c>
      <c r="F15" s="40" t="s">
        <v>939</v>
      </c>
      <c r="G15" s="41">
        <v>163.98500000000001</v>
      </c>
      <c r="H15" s="42">
        <v>0</v>
      </c>
      <c r="I15" s="43">
        <f>ROUND(G15*H15,P4)</f>
        <v>0</v>
      </c>
      <c r="J15" s="37"/>
      <c r="O15" s="44">
        <f>I15*0.21</f>
        <v>0</v>
      </c>
      <c r="P15">
        <v>3</v>
      </c>
    </row>
    <row r="16" ht="30">
      <c r="A16" s="37" t="s">
        <v>244</v>
      </c>
      <c r="B16" s="45"/>
      <c r="C16" s="46"/>
      <c r="D16" s="46"/>
      <c r="E16" s="39" t="s">
        <v>940</v>
      </c>
      <c r="F16" s="46"/>
      <c r="G16" s="46"/>
      <c r="H16" s="46"/>
      <c r="I16" s="46"/>
      <c r="J16" s="48"/>
    </row>
    <row r="17" ht="45">
      <c r="A17" s="37" t="s">
        <v>246</v>
      </c>
      <c r="B17" s="45"/>
      <c r="C17" s="46"/>
      <c r="D17" s="46"/>
      <c r="E17" s="49" t="s">
        <v>4478</v>
      </c>
      <c r="F17" s="46"/>
      <c r="G17" s="46"/>
      <c r="H17" s="46"/>
      <c r="I17" s="46"/>
      <c r="J17" s="48"/>
    </row>
    <row r="18" ht="225">
      <c r="A18" s="37" t="s">
        <v>248</v>
      </c>
      <c r="B18" s="45"/>
      <c r="C18" s="46"/>
      <c r="D18" s="46"/>
      <c r="E18" s="39" t="s">
        <v>941</v>
      </c>
      <c r="F18" s="46"/>
      <c r="G18" s="46"/>
      <c r="H18" s="46"/>
      <c r="I18" s="46"/>
      <c r="J18" s="48"/>
    </row>
    <row r="19" ht="30">
      <c r="A19" s="37" t="s">
        <v>240</v>
      </c>
      <c r="B19" s="37">
        <v>3</v>
      </c>
      <c r="C19" s="38" t="s">
        <v>2784</v>
      </c>
      <c r="D19" s="37" t="s">
        <v>2785</v>
      </c>
      <c r="E19" s="39" t="s">
        <v>2786</v>
      </c>
      <c r="F19" s="40" t="s">
        <v>939</v>
      </c>
      <c r="G19" s="41">
        <v>82.719999999999999</v>
      </c>
      <c r="H19" s="42">
        <v>0</v>
      </c>
      <c r="I19" s="43">
        <f>ROUND(G19*H19,P4)</f>
        <v>0</v>
      </c>
      <c r="J19" s="37"/>
      <c r="O19" s="44">
        <f>I19*0.21</f>
        <v>0</v>
      </c>
      <c r="P19">
        <v>3</v>
      </c>
    </row>
    <row r="20" ht="30">
      <c r="A20" s="37" t="s">
        <v>244</v>
      </c>
      <c r="B20" s="45"/>
      <c r="C20" s="46"/>
      <c r="D20" s="46"/>
      <c r="E20" s="39" t="s">
        <v>940</v>
      </c>
      <c r="F20" s="46"/>
      <c r="G20" s="46"/>
      <c r="H20" s="46"/>
      <c r="I20" s="46"/>
      <c r="J20" s="48"/>
    </row>
    <row r="21">
      <c r="A21" s="37" t="s">
        <v>246</v>
      </c>
      <c r="B21" s="45"/>
      <c r="C21" s="46"/>
      <c r="D21" s="46"/>
      <c r="E21" s="49" t="s">
        <v>4479</v>
      </c>
      <c r="F21" s="46"/>
      <c r="G21" s="46"/>
      <c r="H21" s="46"/>
      <c r="I21" s="46"/>
      <c r="J21" s="48"/>
    </row>
    <row r="22" ht="225">
      <c r="A22" s="37" t="s">
        <v>248</v>
      </c>
      <c r="B22" s="45"/>
      <c r="C22" s="46"/>
      <c r="D22" s="46"/>
      <c r="E22" s="39" t="s">
        <v>941</v>
      </c>
      <c r="F22" s="46"/>
      <c r="G22" s="46"/>
      <c r="H22" s="46"/>
      <c r="I22" s="46"/>
      <c r="J22" s="48"/>
    </row>
    <row r="23">
      <c r="A23" s="31" t="s">
        <v>237</v>
      </c>
      <c r="B23" s="32"/>
      <c r="C23" s="33" t="s">
        <v>238</v>
      </c>
      <c r="D23" s="34"/>
      <c r="E23" s="31" t="s">
        <v>336</v>
      </c>
      <c r="F23" s="34"/>
      <c r="G23" s="34"/>
      <c r="H23" s="34"/>
      <c r="I23" s="35">
        <f>SUMIFS(I24:I80,A24:A80,"P")</f>
        <v>0</v>
      </c>
      <c r="J23" s="36"/>
    </row>
    <row r="24">
      <c r="A24" s="37" t="s">
        <v>240</v>
      </c>
      <c r="B24" s="37">
        <v>4</v>
      </c>
      <c r="C24" s="38" t="s">
        <v>4480</v>
      </c>
      <c r="D24" s="37" t="s">
        <v>3761</v>
      </c>
      <c r="E24" s="39" t="s">
        <v>4481</v>
      </c>
      <c r="F24" s="40" t="s">
        <v>339</v>
      </c>
      <c r="G24" s="41">
        <v>20</v>
      </c>
      <c r="H24" s="42">
        <v>0</v>
      </c>
      <c r="I24" s="43">
        <f>ROUND(G24*H24,P4)</f>
        <v>0</v>
      </c>
      <c r="J24" s="37"/>
      <c r="O24" s="44">
        <f>I24*0.21</f>
        <v>0</v>
      </c>
      <c r="P24">
        <v>3</v>
      </c>
    </row>
    <row r="25" ht="60">
      <c r="A25" s="37" t="s">
        <v>244</v>
      </c>
      <c r="B25" s="45"/>
      <c r="C25" s="46"/>
      <c r="D25" s="46"/>
      <c r="E25" s="39" t="s">
        <v>4011</v>
      </c>
      <c r="F25" s="46"/>
      <c r="G25" s="46"/>
      <c r="H25" s="46"/>
      <c r="I25" s="46"/>
      <c r="J25" s="48"/>
    </row>
    <row r="26">
      <c r="A26" s="37" t="s">
        <v>246</v>
      </c>
      <c r="B26" s="45"/>
      <c r="C26" s="46"/>
      <c r="D26" s="46"/>
      <c r="E26" s="49" t="s">
        <v>4482</v>
      </c>
      <c r="F26" s="46"/>
      <c r="G26" s="46"/>
      <c r="H26" s="46"/>
      <c r="I26" s="46"/>
      <c r="J26" s="48"/>
    </row>
    <row r="27" ht="120">
      <c r="A27" s="37" t="s">
        <v>248</v>
      </c>
      <c r="B27" s="45"/>
      <c r="C27" s="46"/>
      <c r="D27" s="46"/>
      <c r="E27" s="39" t="s">
        <v>4346</v>
      </c>
      <c r="F27" s="46"/>
      <c r="G27" s="46"/>
      <c r="H27" s="46"/>
      <c r="I27" s="46"/>
      <c r="J27" s="48"/>
    </row>
    <row r="28">
      <c r="A28" s="37" t="s">
        <v>240</v>
      </c>
      <c r="B28" s="37">
        <v>5</v>
      </c>
      <c r="C28" s="38" t="s">
        <v>4483</v>
      </c>
      <c r="D28" s="37" t="s">
        <v>3761</v>
      </c>
      <c r="E28" s="39" t="s">
        <v>4484</v>
      </c>
      <c r="F28" s="40" t="s">
        <v>339</v>
      </c>
      <c r="G28" s="41">
        <v>67.049999999999997</v>
      </c>
      <c r="H28" s="42">
        <v>0</v>
      </c>
      <c r="I28" s="43">
        <f>ROUND(G28*H28,P4)</f>
        <v>0</v>
      </c>
      <c r="J28" s="37"/>
      <c r="O28" s="44">
        <f>I28*0.21</f>
        <v>0</v>
      </c>
      <c r="P28">
        <v>3</v>
      </c>
    </row>
    <row r="29" ht="60">
      <c r="A29" s="37" t="s">
        <v>244</v>
      </c>
      <c r="B29" s="45"/>
      <c r="C29" s="46"/>
      <c r="D29" s="46"/>
      <c r="E29" s="39" t="s">
        <v>4011</v>
      </c>
      <c r="F29" s="46"/>
      <c r="G29" s="46"/>
      <c r="H29" s="46"/>
      <c r="I29" s="46"/>
      <c r="J29" s="48"/>
    </row>
    <row r="30">
      <c r="A30" s="37" t="s">
        <v>246</v>
      </c>
      <c r="B30" s="45"/>
      <c r="C30" s="46"/>
      <c r="D30" s="46"/>
      <c r="E30" s="49" t="s">
        <v>4485</v>
      </c>
      <c r="F30" s="46"/>
      <c r="G30" s="46"/>
      <c r="H30" s="46"/>
      <c r="I30" s="46"/>
      <c r="J30" s="48"/>
    </row>
    <row r="31" ht="135">
      <c r="A31" s="37" t="s">
        <v>248</v>
      </c>
      <c r="B31" s="45"/>
      <c r="C31" s="46"/>
      <c r="D31" s="46"/>
      <c r="E31" s="39" t="s">
        <v>4342</v>
      </c>
      <c r="F31" s="46"/>
      <c r="G31" s="46"/>
      <c r="H31" s="46"/>
      <c r="I31" s="46"/>
      <c r="J31" s="48"/>
    </row>
    <row r="32" ht="30">
      <c r="A32" s="37" t="s">
        <v>240</v>
      </c>
      <c r="B32" s="37">
        <v>6</v>
      </c>
      <c r="C32" s="38" t="s">
        <v>4486</v>
      </c>
      <c r="D32" s="37" t="s">
        <v>3761</v>
      </c>
      <c r="E32" s="39" t="s">
        <v>4487</v>
      </c>
      <c r="F32" s="40" t="s">
        <v>339</v>
      </c>
      <c r="G32" s="41">
        <v>280.22500000000002</v>
      </c>
      <c r="H32" s="42">
        <v>0</v>
      </c>
      <c r="I32" s="43">
        <f>ROUND(G32*H32,P4)</f>
        <v>0</v>
      </c>
      <c r="J32" s="37"/>
      <c r="O32" s="44">
        <f>I32*0.21</f>
        <v>0</v>
      </c>
      <c r="P32">
        <v>3</v>
      </c>
    </row>
    <row r="33" ht="60">
      <c r="A33" s="37" t="s">
        <v>244</v>
      </c>
      <c r="B33" s="45"/>
      <c r="C33" s="46"/>
      <c r="D33" s="46"/>
      <c r="E33" s="39" t="s">
        <v>4011</v>
      </c>
      <c r="F33" s="46"/>
      <c r="G33" s="46"/>
      <c r="H33" s="46"/>
      <c r="I33" s="46"/>
      <c r="J33" s="48"/>
    </row>
    <row r="34" ht="45">
      <c r="A34" s="37" t="s">
        <v>246</v>
      </c>
      <c r="B34" s="45"/>
      <c r="C34" s="46"/>
      <c r="D34" s="46"/>
      <c r="E34" s="49" t="s">
        <v>4488</v>
      </c>
      <c r="F34" s="46"/>
      <c r="G34" s="46"/>
      <c r="H34" s="46"/>
      <c r="I34" s="46"/>
      <c r="J34" s="48"/>
    </row>
    <row r="35" ht="120">
      <c r="A35" s="37" t="s">
        <v>248</v>
      </c>
      <c r="B35" s="45"/>
      <c r="C35" s="46"/>
      <c r="D35" s="46"/>
      <c r="E35" s="39" t="s">
        <v>4346</v>
      </c>
      <c r="F35" s="46"/>
      <c r="G35" s="46"/>
      <c r="H35" s="46"/>
      <c r="I35" s="46"/>
      <c r="J35" s="48"/>
    </row>
    <row r="36">
      <c r="A36" s="37" t="s">
        <v>240</v>
      </c>
      <c r="B36" s="37">
        <v>7</v>
      </c>
      <c r="C36" s="38" t="s">
        <v>4343</v>
      </c>
      <c r="D36" s="37" t="s">
        <v>3761</v>
      </c>
      <c r="E36" s="39" t="s">
        <v>4344</v>
      </c>
      <c r="F36" s="40" t="s">
        <v>1326</v>
      </c>
      <c r="G36" s="41">
        <v>34.049999999999997</v>
      </c>
      <c r="H36" s="42">
        <v>0</v>
      </c>
      <c r="I36" s="43">
        <f>ROUND(G36*H36,P4)</f>
        <v>0</v>
      </c>
      <c r="J36" s="37"/>
      <c r="O36" s="44">
        <f>I36*0.21</f>
        <v>0</v>
      </c>
      <c r="P36">
        <v>3</v>
      </c>
    </row>
    <row r="37" ht="60">
      <c r="A37" s="37" t="s">
        <v>244</v>
      </c>
      <c r="B37" s="45"/>
      <c r="C37" s="46"/>
      <c r="D37" s="46"/>
      <c r="E37" s="39" t="s">
        <v>4011</v>
      </c>
      <c r="F37" s="46"/>
      <c r="G37" s="46"/>
      <c r="H37" s="46"/>
      <c r="I37" s="46"/>
      <c r="J37" s="48"/>
    </row>
    <row r="38">
      <c r="A38" s="37" t="s">
        <v>246</v>
      </c>
      <c r="B38" s="45"/>
      <c r="C38" s="46"/>
      <c r="D38" s="46"/>
      <c r="E38" s="49" t="s">
        <v>4345</v>
      </c>
      <c r="F38" s="46"/>
      <c r="G38" s="46"/>
      <c r="H38" s="46"/>
      <c r="I38" s="46"/>
      <c r="J38" s="48"/>
    </row>
    <row r="39" ht="120">
      <c r="A39" s="37" t="s">
        <v>248</v>
      </c>
      <c r="B39" s="45"/>
      <c r="C39" s="46"/>
      <c r="D39" s="46"/>
      <c r="E39" s="39" t="s">
        <v>4346</v>
      </c>
      <c r="F39" s="46"/>
      <c r="G39" s="46"/>
      <c r="H39" s="46"/>
      <c r="I39" s="46"/>
      <c r="J39" s="48"/>
    </row>
    <row r="40" ht="30">
      <c r="A40" s="37" t="s">
        <v>240</v>
      </c>
      <c r="B40" s="37">
        <v>8</v>
      </c>
      <c r="C40" s="38" t="s">
        <v>4489</v>
      </c>
      <c r="D40" s="37" t="s">
        <v>3761</v>
      </c>
      <c r="E40" s="39" t="s">
        <v>4490</v>
      </c>
      <c r="F40" s="40" t="s">
        <v>339</v>
      </c>
      <c r="G40" s="41">
        <v>7.2000000000000002</v>
      </c>
      <c r="H40" s="42">
        <v>0</v>
      </c>
      <c r="I40" s="43">
        <f>ROUND(G40*H40,P4)</f>
        <v>0</v>
      </c>
      <c r="J40" s="37"/>
      <c r="O40" s="44">
        <f>I40*0.21</f>
        <v>0</v>
      </c>
      <c r="P40">
        <v>3</v>
      </c>
    </row>
    <row r="41" ht="60">
      <c r="A41" s="37" t="s">
        <v>244</v>
      </c>
      <c r="B41" s="45"/>
      <c r="C41" s="46"/>
      <c r="D41" s="46"/>
      <c r="E41" s="39" t="s">
        <v>4011</v>
      </c>
      <c r="F41" s="46"/>
      <c r="G41" s="46"/>
      <c r="H41" s="46"/>
      <c r="I41" s="46"/>
      <c r="J41" s="48"/>
    </row>
    <row r="42">
      <c r="A42" s="37" t="s">
        <v>246</v>
      </c>
      <c r="B42" s="45"/>
      <c r="C42" s="46"/>
      <c r="D42" s="46"/>
      <c r="E42" s="49" t="s">
        <v>4491</v>
      </c>
      <c r="F42" s="46"/>
      <c r="G42" s="46"/>
      <c r="H42" s="46"/>
      <c r="I42" s="46"/>
      <c r="J42" s="48"/>
    </row>
    <row r="43">
      <c r="A43" s="37" t="s">
        <v>248</v>
      </c>
      <c r="B43" s="45"/>
      <c r="C43" s="46"/>
      <c r="D43" s="46"/>
      <c r="E43" s="47" t="s">
        <v>245</v>
      </c>
      <c r="F43" s="46"/>
      <c r="G43" s="46"/>
      <c r="H43" s="46"/>
      <c r="I43" s="46"/>
      <c r="J43" s="48"/>
    </row>
    <row r="44">
      <c r="A44" s="37" t="s">
        <v>240</v>
      </c>
      <c r="B44" s="37">
        <v>9</v>
      </c>
      <c r="C44" s="38" t="s">
        <v>2623</v>
      </c>
      <c r="D44" s="37" t="s">
        <v>3761</v>
      </c>
      <c r="E44" s="39" t="s">
        <v>2624</v>
      </c>
      <c r="F44" s="40" t="s">
        <v>339</v>
      </c>
      <c r="G44" s="41">
        <v>20.699999999999999</v>
      </c>
      <c r="H44" s="42">
        <v>0</v>
      </c>
      <c r="I44" s="43">
        <f>ROUND(G44*H44,P4)</f>
        <v>0</v>
      </c>
      <c r="J44" s="37"/>
      <c r="O44" s="44">
        <f>I44*0.21</f>
        <v>0</v>
      </c>
      <c r="P44">
        <v>3</v>
      </c>
    </row>
    <row r="45">
      <c r="A45" s="37" t="s">
        <v>244</v>
      </c>
      <c r="B45" s="45"/>
      <c r="C45" s="46"/>
      <c r="D45" s="46"/>
      <c r="E45" s="39" t="s">
        <v>3774</v>
      </c>
      <c r="F45" s="46"/>
      <c r="G45" s="46"/>
      <c r="H45" s="46"/>
      <c r="I45" s="46"/>
      <c r="J45" s="48"/>
    </row>
    <row r="46">
      <c r="A46" s="37" t="s">
        <v>246</v>
      </c>
      <c r="B46" s="45"/>
      <c r="C46" s="46"/>
      <c r="D46" s="46"/>
      <c r="E46" s="49" t="s">
        <v>4492</v>
      </c>
      <c r="F46" s="46"/>
      <c r="G46" s="46"/>
      <c r="H46" s="46"/>
      <c r="I46" s="46"/>
      <c r="J46" s="48"/>
    </row>
    <row r="47" ht="75">
      <c r="A47" s="37" t="s">
        <v>248</v>
      </c>
      <c r="B47" s="45"/>
      <c r="C47" s="46"/>
      <c r="D47" s="46"/>
      <c r="E47" s="39" t="s">
        <v>2626</v>
      </c>
      <c r="F47" s="46"/>
      <c r="G47" s="46"/>
      <c r="H47" s="46"/>
      <c r="I47" s="46"/>
      <c r="J47" s="48"/>
    </row>
    <row r="48">
      <c r="A48" s="37" t="s">
        <v>240</v>
      </c>
      <c r="B48" s="37">
        <v>10</v>
      </c>
      <c r="C48" s="38" t="s">
        <v>4356</v>
      </c>
      <c r="D48" s="37" t="s">
        <v>3761</v>
      </c>
      <c r="E48" s="39" t="s">
        <v>4357</v>
      </c>
      <c r="F48" s="40" t="s">
        <v>339</v>
      </c>
      <c r="G48" s="41">
        <v>303.06</v>
      </c>
      <c r="H48" s="42">
        <v>0</v>
      </c>
      <c r="I48" s="43">
        <f>ROUND(G48*H48,P4)</f>
        <v>0</v>
      </c>
      <c r="J48" s="37"/>
      <c r="O48" s="44">
        <f>I48*0.21</f>
        <v>0</v>
      </c>
      <c r="P48">
        <v>3</v>
      </c>
    </row>
    <row r="49">
      <c r="A49" s="37" t="s">
        <v>244</v>
      </c>
      <c r="B49" s="45"/>
      <c r="C49" s="46"/>
      <c r="D49" s="46"/>
      <c r="E49" s="39" t="s">
        <v>3774</v>
      </c>
      <c r="F49" s="46"/>
      <c r="G49" s="46"/>
      <c r="H49" s="46"/>
      <c r="I49" s="46"/>
      <c r="J49" s="48"/>
    </row>
    <row r="50">
      <c r="A50" s="37" t="s">
        <v>246</v>
      </c>
      <c r="B50" s="45"/>
      <c r="C50" s="46"/>
      <c r="D50" s="46"/>
      <c r="E50" s="49" t="s">
        <v>4493</v>
      </c>
      <c r="F50" s="46"/>
      <c r="G50" s="46"/>
      <c r="H50" s="46"/>
      <c r="I50" s="46"/>
      <c r="J50" s="48"/>
    </row>
    <row r="51" ht="409.5">
      <c r="A51" s="37" t="s">
        <v>248</v>
      </c>
      <c r="B51" s="45"/>
      <c r="C51" s="46"/>
      <c r="D51" s="46"/>
      <c r="E51" s="39" t="s">
        <v>2046</v>
      </c>
      <c r="F51" s="46"/>
      <c r="G51" s="46"/>
      <c r="H51" s="46"/>
      <c r="I51" s="46"/>
      <c r="J51" s="48"/>
    </row>
    <row r="52">
      <c r="A52" s="37" t="s">
        <v>240</v>
      </c>
      <c r="B52" s="37">
        <v>11</v>
      </c>
      <c r="C52" s="38" t="s">
        <v>1321</v>
      </c>
      <c r="D52" s="37" t="s">
        <v>3761</v>
      </c>
      <c r="E52" s="39" t="s">
        <v>1322</v>
      </c>
      <c r="F52" s="40" t="s">
        <v>339</v>
      </c>
      <c r="G52" s="41">
        <v>18.84</v>
      </c>
      <c r="H52" s="42">
        <v>0</v>
      </c>
      <c r="I52" s="43">
        <f>ROUND(G52*H52,P4)</f>
        <v>0</v>
      </c>
      <c r="J52" s="37"/>
      <c r="O52" s="44">
        <f>I52*0.21</f>
        <v>0</v>
      </c>
      <c r="P52">
        <v>3</v>
      </c>
    </row>
    <row r="53">
      <c r="A53" s="37" t="s">
        <v>244</v>
      </c>
      <c r="B53" s="45"/>
      <c r="C53" s="46"/>
      <c r="D53" s="46"/>
      <c r="E53" s="47" t="s">
        <v>245</v>
      </c>
      <c r="F53" s="46"/>
      <c r="G53" s="46"/>
      <c r="H53" s="46"/>
      <c r="I53" s="46"/>
      <c r="J53" s="48"/>
    </row>
    <row r="54" ht="45">
      <c r="A54" s="37" t="s">
        <v>246</v>
      </c>
      <c r="B54" s="45"/>
      <c r="C54" s="46"/>
      <c r="D54" s="46"/>
      <c r="E54" s="49" t="s">
        <v>4494</v>
      </c>
      <c r="F54" s="46"/>
      <c r="G54" s="46"/>
      <c r="H54" s="46"/>
      <c r="I54" s="46"/>
      <c r="J54" s="48"/>
    </row>
    <row r="55" ht="405">
      <c r="A55" s="37" t="s">
        <v>248</v>
      </c>
      <c r="B55" s="45"/>
      <c r="C55" s="46"/>
      <c r="D55" s="46"/>
      <c r="E55" s="39" t="s">
        <v>1325</v>
      </c>
      <c r="F55" s="46"/>
      <c r="G55" s="46"/>
      <c r="H55" s="46"/>
      <c r="I55" s="46"/>
      <c r="J55" s="48"/>
    </row>
    <row r="56">
      <c r="A56" s="37" t="s">
        <v>240</v>
      </c>
      <c r="B56" s="37">
        <v>12</v>
      </c>
      <c r="C56" s="38" t="s">
        <v>4287</v>
      </c>
      <c r="D56" s="37" t="s">
        <v>3761</v>
      </c>
      <c r="E56" s="39" t="s">
        <v>4288</v>
      </c>
      <c r="F56" s="40" t="s">
        <v>339</v>
      </c>
      <c r="G56" s="41">
        <v>18.84</v>
      </c>
      <c r="H56" s="42">
        <v>0</v>
      </c>
      <c r="I56" s="43">
        <f>ROUND(G56*H56,P4)</f>
        <v>0</v>
      </c>
      <c r="J56" s="37"/>
      <c r="O56" s="44">
        <f>I56*0.21</f>
        <v>0</v>
      </c>
      <c r="P56">
        <v>3</v>
      </c>
    </row>
    <row r="57">
      <c r="A57" s="37" t="s">
        <v>244</v>
      </c>
      <c r="B57" s="45"/>
      <c r="C57" s="46"/>
      <c r="D57" s="46"/>
      <c r="E57" s="47" t="s">
        <v>245</v>
      </c>
      <c r="F57" s="46"/>
      <c r="G57" s="46"/>
      <c r="H57" s="46"/>
      <c r="I57" s="46"/>
      <c r="J57" s="48"/>
    </row>
    <row r="58" ht="375">
      <c r="A58" s="37" t="s">
        <v>248</v>
      </c>
      <c r="B58" s="45"/>
      <c r="C58" s="46"/>
      <c r="D58" s="46"/>
      <c r="E58" s="39" t="s">
        <v>3409</v>
      </c>
      <c r="F58" s="46"/>
      <c r="G58" s="46"/>
      <c r="H58" s="46"/>
      <c r="I58" s="46"/>
      <c r="J58" s="48"/>
    </row>
    <row r="59">
      <c r="A59" s="37" t="s">
        <v>240</v>
      </c>
      <c r="B59" s="37">
        <v>13</v>
      </c>
      <c r="C59" s="38" t="s">
        <v>667</v>
      </c>
      <c r="D59" s="37" t="s">
        <v>3761</v>
      </c>
      <c r="E59" s="39" t="s">
        <v>668</v>
      </c>
      <c r="F59" s="40" t="s">
        <v>339</v>
      </c>
      <c r="G59" s="41">
        <v>323.75999999999999</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4495</v>
      </c>
      <c r="F61" s="46"/>
      <c r="G61" s="46"/>
      <c r="H61" s="46"/>
      <c r="I61" s="46"/>
      <c r="J61" s="48"/>
    </row>
    <row r="62" ht="270">
      <c r="A62" s="37" t="s">
        <v>248</v>
      </c>
      <c r="B62" s="45"/>
      <c r="C62" s="46"/>
      <c r="D62" s="46"/>
      <c r="E62" s="39" t="s">
        <v>671</v>
      </c>
      <c r="F62" s="46"/>
      <c r="G62" s="46"/>
      <c r="H62" s="46"/>
      <c r="I62" s="46"/>
      <c r="J62" s="48"/>
    </row>
    <row r="63">
      <c r="A63" s="37" t="s">
        <v>240</v>
      </c>
      <c r="B63" s="37">
        <v>14</v>
      </c>
      <c r="C63" s="38" t="s">
        <v>4361</v>
      </c>
      <c r="D63" s="37" t="s">
        <v>3761</v>
      </c>
      <c r="E63" s="39" t="s">
        <v>4362</v>
      </c>
      <c r="F63" s="40" t="s">
        <v>339</v>
      </c>
      <c r="G63" s="41">
        <v>618.20000000000005</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4363</v>
      </c>
      <c r="F65" s="46"/>
      <c r="G65" s="46"/>
      <c r="H65" s="46"/>
      <c r="I65" s="46"/>
      <c r="J65" s="48"/>
    </row>
    <row r="66" ht="270">
      <c r="A66" s="37" t="s">
        <v>248</v>
      </c>
      <c r="B66" s="45"/>
      <c r="C66" s="46"/>
      <c r="D66" s="46"/>
      <c r="E66" s="39" t="s">
        <v>671</v>
      </c>
      <c r="F66" s="46"/>
      <c r="G66" s="46"/>
      <c r="H66" s="46"/>
      <c r="I66" s="46"/>
      <c r="J66" s="48"/>
    </row>
    <row r="67">
      <c r="A67" s="37" t="s">
        <v>240</v>
      </c>
      <c r="B67" s="37">
        <v>15</v>
      </c>
      <c r="C67" s="38" t="s">
        <v>2414</v>
      </c>
      <c r="D67" s="37" t="s">
        <v>3761</v>
      </c>
      <c r="E67" s="39" t="s">
        <v>2415</v>
      </c>
      <c r="F67" s="40" t="s">
        <v>415</v>
      </c>
      <c r="G67" s="41">
        <v>571.63</v>
      </c>
      <c r="H67" s="42">
        <v>0</v>
      </c>
      <c r="I67" s="43">
        <f>ROUND(G67*H67,P4)</f>
        <v>0</v>
      </c>
      <c r="J67" s="37"/>
      <c r="O67" s="44">
        <f>I67*0.21</f>
        <v>0</v>
      </c>
      <c r="P67">
        <v>3</v>
      </c>
    </row>
    <row r="68">
      <c r="A68" s="37" t="s">
        <v>244</v>
      </c>
      <c r="B68" s="45"/>
      <c r="C68" s="46"/>
      <c r="D68" s="46"/>
      <c r="E68" s="39" t="s">
        <v>4364</v>
      </c>
      <c r="F68" s="46"/>
      <c r="G68" s="46"/>
      <c r="H68" s="46"/>
      <c r="I68" s="46"/>
      <c r="J68" s="48"/>
    </row>
    <row r="69" ht="75">
      <c r="A69" s="37" t="s">
        <v>248</v>
      </c>
      <c r="B69" s="45"/>
      <c r="C69" s="46"/>
      <c r="D69" s="46"/>
      <c r="E69" s="39" t="s">
        <v>2417</v>
      </c>
      <c r="F69" s="46"/>
      <c r="G69" s="46"/>
      <c r="H69" s="46"/>
      <c r="I69" s="46"/>
      <c r="J69" s="48"/>
    </row>
    <row r="70">
      <c r="A70" s="37" t="s">
        <v>240</v>
      </c>
      <c r="B70" s="37">
        <v>16</v>
      </c>
      <c r="C70" s="38" t="s">
        <v>4496</v>
      </c>
      <c r="D70" s="37" t="s">
        <v>3761</v>
      </c>
      <c r="E70" s="39" t="s">
        <v>4366</v>
      </c>
      <c r="F70" s="40" t="s">
        <v>415</v>
      </c>
      <c r="G70" s="41">
        <v>138</v>
      </c>
      <c r="H70" s="42">
        <v>0</v>
      </c>
      <c r="I70" s="43">
        <f>ROUND(G70*H70,P4)</f>
        <v>0</v>
      </c>
      <c r="J70" s="37"/>
      <c r="O70" s="44">
        <f>I70*0.21</f>
        <v>0</v>
      </c>
      <c r="P70">
        <v>3</v>
      </c>
    </row>
    <row r="71">
      <c r="A71" s="37" t="s">
        <v>244</v>
      </c>
      <c r="B71" s="45"/>
      <c r="C71" s="46"/>
      <c r="D71" s="46"/>
      <c r="E71" s="39" t="s">
        <v>4497</v>
      </c>
      <c r="F71" s="46"/>
      <c r="G71" s="46"/>
      <c r="H71" s="46"/>
      <c r="I71" s="46"/>
      <c r="J71" s="48"/>
    </row>
    <row r="72">
      <c r="A72" s="37" t="s">
        <v>246</v>
      </c>
      <c r="B72" s="45"/>
      <c r="C72" s="46"/>
      <c r="D72" s="46"/>
      <c r="E72" s="49" t="s">
        <v>4498</v>
      </c>
      <c r="F72" s="46"/>
      <c r="G72" s="46"/>
      <c r="H72" s="46"/>
      <c r="I72" s="46"/>
      <c r="J72" s="48"/>
    </row>
    <row r="73" ht="75">
      <c r="A73" s="37" t="s">
        <v>248</v>
      </c>
      <c r="B73" s="45"/>
      <c r="C73" s="46"/>
      <c r="D73" s="46"/>
      <c r="E73" s="39" t="s">
        <v>4367</v>
      </c>
      <c r="F73" s="46"/>
      <c r="G73" s="46"/>
      <c r="H73" s="46"/>
      <c r="I73" s="46"/>
      <c r="J73" s="48"/>
    </row>
    <row r="74">
      <c r="A74" s="37" t="s">
        <v>240</v>
      </c>
      <c r="B74" s="37">
        <v>17</v>
      </c>
      <c r="C74" s="38" t="s">
        <v>3796</v>
      </c>
      <c r="D74" s="37" t="s">
        <v>3761</v>
      </c>
      <c r="E74" s="39" t="s">
        <v>3797</v>
      </c>
      <c r="F74" s="40" t="s">
        <v>415</v>
      </c>
      <c r="G74" s="41">
        <v>138</v>
      </c>
      <c r="H74" s="42">
        <v>0</v>
      </c>
      <c r="I74" s="43">
        <f>ROUND(G74*H74,P4)</f>
        <v>0</v>
      </c>
      <c r="J74" s="37"/>
      <c r="O74" s="44">
        <f>I74*0.21</f>
        <v>0</v>
      </c>
      <c r="P74">
        <v>3</v>
      </c>
    </row>
    <row r="75">
      <c r="A75" s="37" t="s">
        <v>244</v>
      </c>
      <c r="B75" s="45"/>
      <c r="C75" s="46"/>
      <c r="D75" s="46"/>
      <c r="E75" s="47" t="s">
        <v>245</v>
      </c>
      <c r="F75" s="46"/>
      <c r="G75" s="46"/>
      <c r="H75" s="46"/>
      <c r="I75" s="46"/>
      <c r="J75" s="48"/>
    </row>
    <row r="76" ht="75">
      <c r="A76" s="37" t="s">
        <v>248</v>
      </c>
      <c r="B76" s="45"/>
      <c r="C76" s="46"/>
      <c r="D76" s="46"/>
      <c r="E76" s="39" t="s">
        <v>3799</v>
      </c>
      <c r="F76" s="46"/>
      <c r="G76" s="46"/>
      <c r="H76" s="46"/>
      <c r="I76" s="46"/>
      <c r="J76" s="48"/>
    </row>
    <row r="77">
      <c r="A77" s="37" t="s">
        <v>240</v>
      </c>
      <c r="B77" s="37">
        <v>18</v>
      </c>
      <c r="C77" s="38" t="s">
        <v>3800</v>
      </c>
      <c r="D77" s="37" t="s">
        <v>3761</v>
      </c>
      <c r="E77" s="39" t="s">
        <v>3801</v>
      </c>
      <c r="F77" s="40" t="s">
        <v>339</v>
      </c>
      <c r="G77" s="41">
        <v>6.9000000000000004</v>
      </c>
      <c r="H77" s="42">
        <v>0</v>
      </c>
      <c r="I77" s="43">
        <f>ROUND(G77*H77,P4)</f>
        <v>0</v>
      </c>
      <c r="J77" s="37"/>
      <c r="O77" s="44">
        <f>I77*0.21</f>
        <v>0</v>
      </c>
      <c r="P77">
        <v>3</v>
      </c>
    </row>
    <row r="78">
      <c r="A78" s="37" t="s">
        <v>244</v>
      </c>
      <c r="B78" s="45"/>
      <c r="C78" s="46"/>
      <c r="D78" s="46"/>
      <c r="E78" s="47" t="s">
        <v>245</v>
      </c>
      <c r="F78" s="46"/>
      <c r="G78" s="46"/>
      <c r="H78" s="46"/>
      <c r="I78" s="46"/>
      <c r="J78" s="48"/>
    </row>
    <row r="79">
      <c r="A79" s="37" t="s">
        <v>246</v>
      </c>
      <c r="B79" s="45"/>
      <c r="C79" s="46"/>
      <c r="D79" s="46"/>
      <c r="E79" s="49" t="s">
        <v>4499</v>
      </c>
      <c r="F79" s="46"/>
      <c r="G79" s="46"/>
      <c r="H79" s="46"/>
      <c r="I79" s="46"/>
      <c r="J79" s="48"/>
    </row>
    <row r="80" ht="90">
      <c r="A80" s="37" t="s">
        <v>248</v>
      </c>
      <c r="B80" s="45"/>
      <c r="C80" s="46"/>
      <c r="D80" s="46"/>
      <c r="E80" s="39" t="s">
        <v>3803</v>
      </c>
      <c r="F80" s="46"/>
      <c r="G80" s="46"/>
      <c r="H80" s="46"/>
      <c r="I80" s="46"/>
      <c r="J80" s="48"/>
    </row>
    <row r="81">
      <c r="A81" s="31" t="s">
        <v>237</v>
      </c>
      <c r="B81" s="32"/>
      <c r="C81" s="33" t="s">
        <v>320</v>
      </c>
      <c r="D81" s="34"/>
      <c r="E81" s="31" t="s">
        <v>2433</v>
      </c>
      <c r="F81" s="34"/>
      <c r="G81" s="34"/>
      <c r="H81" s="34"/>
      <c r="I81" s="35">
        <f>SUMIFS(I82:I85,A82:A85,"P")</f>
        <v>0</v>
      </c>
      <c r="J81" s="36"/>
    </row>
    <row r="82">
      <c r="A82" s="37" t="s">
        <v>240</v>
      </c>
      <c r="B82" s="37">
        <v>19</v>
      </c>
      <c r="C82" s="38" t="s">
        <v>2434</v>
      </c>
      <c r="D82" s="37" t="s">
        <v>3761</v>
      </c>
      <c r="E82" s="39" t="s">
        <v>2435</v>
      </c>
      <c r="F82" s="40" t="s">
        <v>415</v>
      </c>
      <c r="G82" s="41">
        <v>571.63</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4500</v>
      </c>
      <c r="F84" s="46"/>
      <c r="G84" s="46"/>
      <c r="H84" s="46"/>
      <c r="I84" s="46"/>
      <c r="J84" s="48"/>
    </row>
    <row r="85" ht="150">
      <c r="A85" s="37" t="s">
        <v>248</v>
      </c>
      <c r="B85" s="45"/>
      <c r="C85" s="46"/>
      <c r="D85" s="46"/>
      <c r="E85" s="39" t="s">
        <v>2059</v>
      </c>
      <c r="F85" s="46"/>
      <c r="G85" s="46"/>
      <c r="H85" s="46"/>
      <c r="I85" s="46"/>
      <c r="J85" s="48"/>
    </row>
    <row r="86">
      <c r="A86" s="31" t="s">
        <v>237</v>
      </c>
      <c r="B86" s="32"/>
      <c r="C86" s="33" t="s">
        <v>1199</v>
      </c>
      <c r="D86" s="34"/>
      <c r="E86" s="31" t="s">
        <v>2287</v>
      </c>
      <c r="F86" s="34"/>
      <c r="G86" s="34"/>
      <c r="H86" s="34"/>
      <c r="I86" s="35">
        <f>SUMIFS(I87:I100,A87:A100,"P")</f>
        <v>0</v>
      </c>
      <c r="J86" s="36"/>
    </row>
    <row r="87">
      <c r="A87" s="37" t="s">
        <v>240</v>
      </c>
      <c r="B87" s="37">
        <v>20</v>
      </c>
      <c r="C87" s="38" t="s">
        <v>4375</v>
      </c>
      <c r="D87" s="37" t="s">
        <v>3761</v>
      </c>
      <c r="E87" s="39" t="s">
        <v>4376</v>
      </c>
      <c r="F87" s="40" t="s">
        <v>339</v>
      </c>
      <c r="G87" s="41">
        <v>173.00800000000001</v>
      </c>
      <c r="H87" s="42">
        <v>0</v>
      </c>
      <c r="I87" s="43">
        <f>ROUND(G87*H87,P4)</f>
        <v>0</v>
      </c>
      <c r="J87" s="37"/>
      <c r="O87" s="44">
        <f>I87*0.21</f>
        <v>0</v>
      </c>
      <c r="P87">
        <v>3</v>
      </c>
    </row>
    <row r="88">
      <c r="A88" s="37" t="s">
        <v>244</v>
      </c>
      <c r="B88" s="45"/>
      <c r="C88" s="46"/>
      <c r="D88" s="46"/>
      <c r="E88" s="47" t="s">
        <v>245</v>
      </c>
      <c r="F88" s="46"/>
      <c r="G88" s="46"/>
      <c r="H88" s="46"/>
      <c r="I88" s="46"/>
      <c r="J88" s="48"/>
    </row>
    <row r="89" ht="45">
      <c r="A89" s="37" t="s">
        <v>246</v>
      </c>
      <c r="B89" s="45"/>
      <c r="C89" s="46"/>
      <c r="D89" s="46"/>
      <c r="E89" s="49" t="s">
        <v>4501</v>
      </c>
      <c r="F89" s="46"/>
      <c r="G89" s="46"/>
      <c r="H89" s="46"/>
      <c r="I89" s="46"/>
      <c r="J89" s="48"/>
    </row>
    <row r="90" ht="90">
      <c r="A90" s="37" t="s">
        <v>248</v>
      </c>
      <c r="B90" s="45"/>
      <c r="C90" s="46"/>
      <c r="D90" s="46"/>
      <c r="E90" s="39" t="s">
        <v>2668</v>
      </c>
      <c r="F90" s="46"/>
      <c r="G90" s="46"/>
      <c r="H90" s="46"/>
      <c r="I90" s="46"/>
      <c r="J90" s="48"/>
    </row>
    <row r="91">
      <c r="A91" s="37" t="s">
        <v>240</v>
      </c>
      <c r="B91" s="37">
        <v>21</v>
      </c>
      <c r="C91" s="38" t="s">
        <v>4427</v>
      </c>
      <c r="D91" s="37" t="s">
        <v>3761</v>
      </c>
      <c r="E91" s="39" t="s">
        <v>4428</v>
      </c>
      <c r="F91" s="40" t="s">
        <v>415</v>
      </c>
      <c r="G91" s="41">
        <v>200</v>
      </c>
      <c r="H91" s="42">
        <v>0</v>
      </c>
      <c r="I91" s="43">
        <f>ROUND(G91*H91,P4)</f>
        <v>0</v>
      </c>
      <c r="J91" s="37"/>
      <c r="O91" s="44">
        <f>I91*0.21</f>
        <v>0</v>
      </c>
      <c r="P91">
        <v>3</v>
      </c>
    </row>
    <row r="92">
      <c r="A92" s="37" t="s">
        <v>244</v>
      </c>
      <c r="B92" s="45"/>
      <c r="C92" s="46"/>
      <c r="D92" s="46"/>
      <c r="E92" s="47" t="s">
        <v>245</v>
      </c>
      <c r="F92" s="46"/>
      <c r="G92" s="46"/>
      <c r="H92" s="46"/>
      <c r="I92" s="46"/>
      <c r="J92" s="48"/>
    </row>
    <row r="93" ht="150">
      <c r="A93" s="37" t="s">
        <v>248</v>
      </c>
      <c r="B93" s="45"/>
      <c r="C93" s="46"/>
      <c r="D93" s="46"/>
      <c r="E93" s="39" t="s">
        <v>4430</v>
      </c>
      <c r="F93" s="46"/>
      <c r="G93" s="46"/>
      <c r="H93" s="46"/>
      <c r="I93" s="46"/>
      <c r="J93" s="48"/>
    </row>
    <row r="94">
      <c r="A94" s="37" t="s">
        <v>240</v>
      </c>
      <c r="B94" s="37">
        <v>22</v>
      </c>
      <c r="C94" s="38" t="s">
        <v>4502</v>
      </c>
      <c r="D94" s="37" t="s">
        <v>3761</v>
      </c>
      <c r="E94" s="39" t="s">
        <v>4503</v>
      </c>
      <c r="F94" s="40" t="s">
        <v>415</v>
      </c>
      <c r="G94" s="41">
        <v>200</v>
      </c>
      <c r="H94" s="42">
        <v>0</v>
      </c>
      <c r="I94" s="43">
        <f>ROUND(G94*H94,P4)</f>
        <v>0</v>
      </c>
      <c r="J94" s="37"/>
      <c r="O94" s="44">
        <f>I94*0.21</f>
        <v>0</v>
      </c>
      <c r="P94">
        <v>3</v>
      </c>
    </row>
    <row r="95">
      <c r="A95" s="37" t="s">
        <v>244</v>
      </c>
      <c r="B95" s="45"/>
      <c r="C95" s="46"/>
      <c r="D95" s="46"/>
      <c r="E95" s="39" t="s">
        <v>4504</v>
      </c>
      <c r="F95" s="46"/>
      <c r="G95" s="46"/>
      <c r="H95" s="46"/>
      <c r="I95" s="46"/>
      <c r="J95" s="48"/>
    </row>
    <row r="96" ht="120">
      <c r="A96" s="37" t="s">
        <v>248</v>
      </c>
      <c r="B96" s="45"/>
      <c r="C96" s="46"/>
      <c r="D96" s="46"/>
      <c r="E96" s="39" t="s">
        <v>4505</v>
      </c>
      <c r="F96" s="46"/>
      <c r="G96" s="46"/>
      <c r="H96" s="46"/>
      <c r="I96" s="46"/>
      <c r="J96" s="48"/>
    </row>
    <row r="97">
      <c r="A97" s="37" t="s">
        <v>240</v>
      </c>
      <c r="B97" s="37">
        <v>23</v>
      </c>
      <c r="C97" s="38" t="s">
        <v>4506</v>
      </c>
      <c r="D97" s="37" t="s">
        <v>3761</v>
      </c>
      <c r="E97" s="39" t="s">
        <v>4507</v>
      </c>
      <c r="F97" s="40" t="s">
        <v>415</v>
      </c>
      <c r="G97" s="41">
        <v>447</v>
      </c>
      <c r="H97" s="42">
        <v>0</v>
      </c>
      <c r="I97" s="43">
        <f>ROUND(G97*H97,P4)</f>
        <v>0</v>
      </c>
      <c r="J97" s="37"/>
      <c r="O97" s="44">
        <f>I97*0.21</f>
        <v>0</v>
      </c>
      <c r="P97">
        <v>3</v>
      </c>
    </row>
    <row r="98">
      <c r="A98" s="37" t="s">
        <v>244</v>
      </c>
      <c r="B98" s="45"/>
      <c r="C98" s="46"/>
      <c r="D98" s="46"/>
      <c r="E98" s="47" t="s">
        <v>245</v>
      </c>
      <c r="F98" s="46"/>
      <c r="G98" s="46"/>
      <c r="H98" s="46"/>
      <c r="I98" s="46"/>
      <c r="J98" s="48"/>
    </row>
    <row r="99">
      <c r="A99" s="37" t="s">
        <v>246</v>
      </c>
      <c r="B99" s="45"/>
      <c r="C99" s="46"/>
      <c r="D99" s="46"/>
      <c r="E99" s="49" t="s">
        <v>4508</v>
      </c>
      <c r="F99" s="46"/>
      <c r="G99" s="46"/>
      <c r="H99" s="46"/>
      <c r="I99" s="46"/>
      <c r="J99" s="48"/>
    </row>
    <row r="100" ht="210">
      <c r="A100" s="37" t="s">
        <v>248</v>
      </c>
      <c r="B100" s="45"/>
      <c r="C100" s="46"/>
      <c r="D100" s="46"/>
      <c r="E100" s="39" t="s">
        <v>2697</v>
      </c>
      <c r="F100" s="46"/>
      <c r="G100" s="46"/>
      <c r="H100" s="46"/>
      <c r="I100" s="46"/>
      <c r="J100" s="48"/>
    </row>
    <row r="101">
      <c r="A101" s="31" t="s">
        <v>237</v>
      </c>
      <c r="B101" s="32"/>
      <c r="C101" s="33" t="s">
        <v>644</v>
      </c>
      <c r="D101" s="34"/>
      <c r="E101" s="31" t="s">
        <v>645</v>
      </c>
      <c r="F101" s="34"/>
      <c r="G101" s="34"/>
      <c r="H101" s="34"/>
      <c r="I101" s="35">
        <f>SUMIFS(I102:I104,A102:A104,"P")</f>
        <v>0</v>
      </c>
      <c r="J101" s="36"/>
    </row>
    <row r="102">
      <c r="A102" s="37" t="s">
        <v>240</v>
      </c>
      <c r="B102" s="37">
        <v>24</v>
      </c>
      <c r="C102" s="38" t="s">
        <v>4509</v>
      </c>
      <c r="D102" s="37" t="s">
        <v>3761</v>
      </c>
      <c r="E102" s="39" t="s">
        <v>4510</v>
      </c>
      <c r="F102" s="40" t="s">
        <v>309</v>
      </c>
      <c r="G102" s="41">
        <v>1</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105">
      <c r="A104" s="37" t="s">
        <v>248</v>
      </c>
      <c r="B104" s="45"/>
      <c r="C104" s="46"/>
      <c r="D104" s="46"/>
      <c r="E104" s="39" t="s">
        <v>4471</v>
      </c>
      <c r="F104" s="46"/>
      <c r="G104" s="46"/>
      <c r="H104" s="46"/>
      <c r="I104" s="46"/>
      <c r="J104" s="48"/>
    </row>
    <row r="105">
      <c r="A105" s="31" t="s">
        <v>237</v>
      </c>
      <c r="B105" s="32"/>
      <c r="C105" s="33" t="s">
        <v>1213</v>
      </c>
      <c r="D105" s="34"/>
      <c r="E105" s="31" t="s">
        <v>2355</v>
      </c>
      <c r="F105" s="34"/>
      <c r="G105" s="34"/>
      <c r="H105" s="34"/>
      <c r="I105" s="35">
        <f>SUMIFS(I106:I109,A106:A109,"P")</f>
        <v>0</v>
      </c>
      <c r="J105" s="36"/>
    </row>
    <row r="106">
      <c r="A106" s="37" t="s">
        <v>240</v>
      </c>
      <c r="B106" s="37">
        <v>25</v>
      </c>
      <c r="C106" s="38" t="s">
        <v>4511</v>
      </c>
      <c r="D106" s="37" t="s">
        <v>4460</v>
      </c>
      <c r="E106" s="39" t="s">
        <v>4512</v>
      </c>
      <c r="F106" s="40" t="s">
        <v>1326</v>
      </c>
      <c r="G106" s="41">
        <v>60</v>
      </c>
      <c r="H106" s="42">
        <v>0</v>
      </c>
      <c r="I106" s="43">
        <f>ROUND(G106*H106,P4)</f>
        <v>0</v>
      </c>
      <c r="J106" s="37"/>
      <c r="O106" s="44">
        <f>I106*0.21</f>
        <v>0</v>
      </c>
      <c r="P106">
        <v>3</v>
      </c>
    </row>
    <row r="107">
      <c r="A107" s="37" t="s">
        <v>244</v>
      </c>
      <c r="B107" s="45"/>
      <c r="C107" s="46"/>
      <c r="D107" s="46"/>
      <c r="E107" s="39" t="s">
        <v>4513</v>
      </c>
      <c r="F107" s="46"/>
      <c r="G107" s="46"/>
      <c r="H107" s="46"/>
      <c r="I107" s="46"/>
      <c r="J107" s="48"/>
    </row>
    <row r="108">
      <c r="A108" s="37" t="s">
        <v>246</v>
      </c>
      <c r="B108" s="45"/>
      <c r="C108" s="46"/>
      <c r="D108" s="46"/>
      <c r="E108" s="49" t="s">
        <v>4514</v>
      </c>
      <c r="F108" s="46"/>
      <c r="G108" s="46"/>
      <c r="H108" s="46"/>
      <c r="I108" s="46"/>
      <c r="J108" s="48"/>
    </row>
    <row r="109" ht="165">
      <c r="A109" s="37" t="s">
        <v>248</v>
      </c>
      <c r="B109" s="50"/>
      <c r="C109" s="51"/>
      <c r="D109" s="51"/>
      <c r="E109" s="39" t="s">
        <v>4515</v>
      </c>
      <c r="F109" s="51"/>
      <c r="G109" s="51"/>
      <c r="H109" s="51"/>
      <c r="I109" s="51"/>
      <c r="J109" s="52"/>
    </row>
  </sheetData>
  <sheetProtection sheet="1" objects="1" scenarios="1" spinCount="100000" saltValue="9XG10Xn7K9WTNms+5lkzeNfv7AX6tsQztwOS0WyV5FA46ZdD5Ak743YyYCksJ9Q8JNP7MdEOlx6CCVhFBKl3TQ==" hashValue="ttgOfEt1OSwpHnrIV35f1oj0OrpGVxkNuUpoVtPQwXJrdc3cqpSbLfxY1LkK8Kx9JSnfOyyqdYP3xxP3KOQYQ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4516</v>
      </c>
      <c r="I3" s="25">
        <f>SUMIFS(I10:I50,A10:A50,"SD")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223</v>
      </c>
      <c r="C5" s="21" t="s">
        <v>4476</v>
      </c>
      <c r="D5" s="22"/>
      <c r="E5" s="23" t="s">
        <v>140</v>
      </c>
      <c r="F5" s="17"/>
      <c r="G5" s="17"/>
      <c r="H5" s="17"/>
      <c r="I5" s="17"/>
      <c r="J5" s="19"/>
      <c r="O5">
        <v>0.20999999999999999</v>
      </c>
    </row>
    <row r="6" ht="30">
      <c r="A6" s="3" t="s">
        <v>1940</v>
      </c>
      <c r="B6" s="20" t="s">
        <v>225</v>
      </c>
      <c r="C6" s="21" t="s">
        <v>4516</v>
      </c>
      <c r="D6" s="22"/>
      <c r="E6" s="23" t="s">
        <v>144</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655</v>
      </c>
      <c r="D10" s="34"/>
      <c r="E10" s="31" t="s">
        <v>656</v>
      </c>
      <c r="F10" s="34"/>
      <c r="G10" s="34"/>
      <c r="H10" s="34"/>
      <c r="I10" s="35">
        <f>SUMIFS(I11:I22,A11:A22,"P")</f>
        <v>0</v>
      </c>
      <c r="J10" s="36"/>
    </row>
    <row r="11">
      <c r="A11" s="37" t="s">
        <v>240</v>
      </c>
      <c r="B11" s="37">
        <v>3</v>
      </c>
      <c r="C11" s="38" t="s">
        <v>4517</v>
      </c>
      <c r="D11" s="37" t="s">
        <v>3761</v>
      </c>
      <c r="E11" s="39" t="s">
        <v>4518</v>
      </c>
      <c r="F11" s="40" t="s">
        <v>415</v>
      </c>
      <c r="G11" s="41">
        <v>238.13999999999999</v>
      </c>
      <c r="H11" s="42">
        <v>0</v>
      </c>
      <c r="I11" s="43">
        <f>ROUND(G11*H11,P4)</f>
        <v>0</v>
      </c>
      <c r="J11" s="37"/>
      <c r="O11" s="44">
        <f>I11*0.21</f>
        <v>0</v>
      </c>
      <c r="P11">
        <v>3</v>
      </c>
    </row>
    <row r="12" ht="120">
      <c r="A12" s="37" t="s">
        <v>244</v>
      </c>
      <c r="B12" s="45"/>
      <c r="C12" s="46"/>
      <c r="D12" s="46"/>
      <c r="E12" s="39" t="s">
        <v>4519</v>
      </c>
      <c r="F12" s="46"/>
      <c r="G12" s="46"/>
      <c r="H12" s="46"/>
      <c r="I12" s="46"/>
      <c r="J12" s="48"/>
    </row>
    <row r="13" ht="30">
      <c r="A13" s="37" t="s">
        <v>246</v>
      </c>
      <c r="B13" s="45"/>
      <c r="C13" s="46"/>
      <c r="D13" s="46"/>
      <c r="E13" s="49" t="s">
        <v>4520</v>
      </c>
      <c r="F13" s="46"/>
      <c r="G13" s="46"/>
      <c r="H13" s="46"/>
      <c r="I13" s="46"/>
      <c r="J13" s="48"/>
    </row>
    <row r="14" ht="30">
      <c r="A14" s="37" t="s">
        <v>248</v>
      </c>
      <c r="B14" s="45"/>
      <c r="C14" s="46"/>
      <c r="D14" s="46"/>
      <c r="E14" s="39" t="s">
        <v>4521</v>
      </c>
      <c r="F14" s="46"/>
      <c r="G14" s="46"/>
      <c r="H14" s="46"/>
      <c r="I14" s="46"/>
      <c r="J14" s="48"/>
    </row>
    <row r="15" ht="45">
      <c r="A15" s="37" t="s">
        <v>240</v>
      </c>
      <c r="B15" s="37">
        <v>1</v>
      </c>
      <c r="C15" s="38" t="s">
        <v>1377</v>
      </c>
      <c r="D15" s="37" t="s">
        <v>1378</v>
      </c>
      <c r="E15" s="39" t="s">
        <v>1379</v>
      </c>
      <c r="F15" s="40" t="s">
        <v>939</v>
      </c>
      <c r="G15" s="41">
        <v>38.880000000000003</v>
      </c>
      <c r="H15" s="42">
        <v>0</v>
      </c>
      <c r="I15" s="43">
        <f>ROUND(G15*H15,P4)</f>
        <v>0</v>
      </c>
      <c r="J15" s="37"/>
      <c r="O15" s="44">
        <f>I15*0.21</f>
        <v>0</v>
      </c>
      <c r="P15">
        <v>3</v>
      </c>
    </row>
    <row r="16" ht="30">
      <c r="A16" s="37" t="s">
        <v>244</v>
      </c>
      <c r="B16" s="45"/>
      <c r="C16" s="46"/>
      <c r="D16" s="46"/>
      <c r="E16" s="39" t="s">
        <v>940</v>
      </c>
      <c r="F16" s="46"/>
      <c r="G16" s="46"/>
      <c r="H16" s="46"/>
      <c r="I16" s="46"/>
      <c r="J16" s="48"/>
    </row>
    <row r="17">
      <c r="A17" s="37" t="s">
        <v>246</v>
      </c>
      <c r="B17" s="45"/>
      <c r="C17" s="46"/>
      <c r="D17" s="46"/>
      <c r="E17" s="49" t="s">
        <v>4522</v>
      </c>
      <c r="F17" s="46"/>
      <c r="G17" s="46"/>
      <c r="H17" s="46"/>
      <c r="I17" s="46"/>
      <c r="J17" s="48"/>
    </row>
    <row r="18" ht="225">
      <c r="A18" s="37" t="s">
        <v>248</v>
      </c>
      <c r="B18" s="45"/>
      <c r="C18" s="46"/>
      <c r="D18" s="46"/>
      <c r="E18" s="39" t="s">
        <v>941</v>
      </c>
      <c r="F18" s="46"/>
      <c r="G18" s="46"/>
      <c r="H18" s="46"/>
      <c r="I18" s="46"/>
      <c r="J18" s="48"/>
    </row>
    <row r="19" ht="30">
      <c r="A19" s="37" t="s">
        <v>240</v>
      </c>
      <c r="B19" s="37">
        <v>2</v>
      </c>
      <c r="C19" s="38" t="s">
        <v>2784</v>
      </c>
      <c r="D19" s="37" t="s">
        <v>2785</v>
      </c>
      <c r="E19" s="39" t="s">
        <v>2786</v>
      </c>
      <c r="F19" s="40" t="s">
        <v>939</v>
      </c>
      <c r="G19" s="41">
        <v>224.446</v>
      </c>
      <c r="H19" s="42">
        <v>0</v>
      </c>
      <c r="I19" s="43">
        <f>ROUND(G19*H19,P4)</f>
        <v>0</v>
      </c>
      <c r="J19" s="37"/>
      <c r="O19" s="44">
        <f>I19*0.21</f>
        <v>0</v>
      </c>
      <c r="P19">
        <v>3</v>
      </c>
    </row>
    <row r="20" ht="30">
      <c r="A20" s="37" t="s">
        <v>244</v>
      </c>
      <c r="B20" s="45"/>
      <c r="C20" s="46"/>
      <c r="D20" s="46"/>
      <c r="E20" s="39" t="s">
        <v>940</v>
      </c>
      <c r="F20" s="46"/>
      <c r="G20" s="46"/>
      <c r="H20" s="46"/>
      <c r="I20" s="46"/>
      <c r="J20" s="48"/>
    </row>
    <row r="21">
      <c r="A21" s="37" t="s">
        <v>246</v>
      </c>
      <c r="B21" s="45"/>
      <c r="C21" s="46"/>
      <c r="D21" s="46"/>
      <c r="E21" s="49" t="s">
        <v>4523</v>
      </c>
      <c r="F21" s="46"/>
      <c r="G21" s="46"/>
      <c r="H21" s="46"/>
      <c r="I21" s="46"/>
      <c r="J21" s="48"/>
    </row>
    <row r="22" ht="225">
      <c r="A22" s="37" t="s">
        <v>248</v>
      </c>
      <c r="B22" s="45"/>
      <c r="C22" s="46"/>
      <c r="D22" s="46"/>
      <c r="E22" s="39" t="s">
        <v>941</v>
      </c>
      <c r="F22" s="46"/>
      <c r="G22" s="46"/>
      <c r="H22" s="46"/>
      <c r="I22" s="46"/>
      <c r="J22" s="48"/>
    </row>
    <row r="23">
      <c r="A23" s="31" t="s">
        <v>237</v>
      </c>
      <c r="B23" s="32"/>
      <c r="C23" s="33" t="s">
        <v>238</v>
      </c>
      <c r="D23" s="34"/>
      <c r="E23" s="31" t="s">
        <v>336</v>
      </c>
      <c r="F23" s="34"/>
      <c r="G23" s="34"/>
      <c r="H23" s="34"/>
      <c r="I23" s="35">
        <f>SUMIFS(I24:I31,A24:A31,"P")</f>
        <v>0</v>
      </c>
      <c r="J23" s="36"/>
    </row>
    <row r="24">
      <c r="A24" s="37" t="s">
        <v>240</v>
      </c>
      <c r="B24" s="37">
        <v>4</v>
      </c>
      <c r="C24" s="38" t="s">
        <v>4483</v>
      </c>
      <c r="D24" s="37" t="s">
        <v>3761</v>
      </c>
      <c r="E24" s="39" t="s">
        <v>4484</v>
      </c>
      <c r="F24" s="40" t="s">
        <v>339</v>
      </c>
      <c r="G24" s="41">
        <v>16.199999999999999</v>
      </c>
      <c r="H24" s="42">
        <v>0</v>
      </c>
      <c r="I24" s="43">
        <f>ROUND(G24*H24,P4)</f>
        <v>0</v>
      </c>
      <c r="J24" s="37"/>
      <c r="O24" s="44">
        <f>I24*0.21</f>
        <v>0</v>
      </c>
      <c r="P24">
        <v>3</v>
      </c>
    </row>
    <row r="25" ht="60">
      <c r="A25" s="37" t="s">
        <v>244</v>
      </c>
      <c r="B25" s="45"/>
      <c r="C25" s="46"/>
      <c r="D25" s="46"/>
      <c r="E25" s="39" t="s">
        <v>4011</v>
      </c>
      <c r="F25" s="46"/>
      <c r="G25" s="46"/>
      <c r="H25" s="46"/>
      <c r="I25" s="46"/>
      <c r="J25" s="48"/>
    </row>
    <row r="26">
      <c r="A26" s="37" t="s">
        <v>246</v>
      </c>
      <c r="B26" s="45"/>
      <c r="C26" s="46"/>
      <c r="D26" s="46"/>
      <c r="E26" s="49" t="s">
        <v>4524</v>
      </c>
      <c r="F26" s="46"/>
      <c r="G26" s="46"/>
      <c r="H26" s="46"/>
      <c r="I26" s="46"/>
      <c r="J26" s="48"/>
    </row>
    <row r="27" ht="135">
      <c r="A27" s="37" t="s">
        <v>248</v>
      </c>
      <c r="B27" s="45"/>
      <c r="C27" s="46"/>
      <c r="D27" s="46"/>
      <c r="E27" s="39" t="s">
        <v>4342</v>
      </c>
      <c r="F27" s="46"/>
      <c r="G27" s="46"/>
      <c r="H27" s="46"/>
      <c r="I27" s="46"/>
      <c r="J27" s="48"/>
    </row>
    <row r="28" ht="30">
      <c r="A28" s="37" t="s">
        <v>240</v>
      </c>
      <c r="B28" s="37">
        <v>5</v>
      </c>
      <c r="C28" s="38" t="s">
        <v>4486</v>
      </c>
      <c r="D28" s="37" t="s">
        <v>3761</v>
      </c>
      <c r="E28" s="39" t="s">
        <v>4487</v>
      </c>
      <c r="F28" s="40" t="s">
        <v>339</v>
      </c>
      <c r="G28" s="41">
        <v>102.021</v>
      </c>
      <c r="H28" s="42">
        <v>0</v>
      </c>
      <c r="I28" s="43">
        <f>ROUND(G28*H28,P4)</f>
        <v>0</v>
      </c>
      <c r="J28" s="37"/>
      <c r="O28" s="44">
        <f>I28*0.21</f>
        <v>0</v>
      </c>
      <c r="P28">
        <v>3</v>
      </c>
    </row>
    <row r="29" ht="60">
      <c r="A29" s="37" t="s">
        <v>244</v>
      </c>
      <c r="B29" s="45"/>
      <c r="C29" s="46"/>
      <c r="D29" s="46"/>
      <c r="E29" s="39" t="s">
        <v>4011</v>
      </c>
      <c r="F29" s="46"/>
      <c r="G29" s="46"/>
      <c r="H29" s="46"/>
      <c r="I29" s="46"/>
      <c r="J29" s="48"/>
    </row>
    <row r="30">
      <c r="A30" s="37" t="s">
        <v>246</v>
      </c>
      <c r="B30" s="45"/>
      <c r="C30" s="46"/>
      <c r="D30" s="46"/>
      <c r="E30" s="49" t="s">
        <v>4525</v>
      </c>
      <c r="F30" s="46"/>
      <c r="G30" s="46"/>
      <c r="H30" s="46"/>
      <c r="I30" s="46"/>
      <c r="J30" s="48"/>
    </row>
    <row r="31">
      <c r="A31" s="37" t="s">
        <v>248</v>
      </c>
      <c r="B31" s="45"/>
      <c r="C31" s="46"/>
      <c r="D31" s="46"/>
      <c r="E31" s="47" t="s">
        <v>245</v>
      </c>
      <c r="F31" s="46"/>
      <c r="G31" s="46"/>
      <c r="H31" s="46"/>
      <c r="I31" s="46"/>
      <c r="J31" s="48"/>
    </row>
    <row r="32">
      <c r="A32" s="31" t="s">
        <v>237</v>
      </c>
      <c r="B32" s="32"/>
      <c r="C32" s="33" t="s">
        <v>320</v>
      </c>
      <c r="D32" s="34"/>
      <c r="E32" s="31" t="s">
        <v>2433</v>
      </c>
      <c r="F32" s="34"/>
      <c r="G32" s="34"/>
      <c r="H32" s="34"/>
      <c r="I32" s="35">
        <f>SUMIFS(I33:I36,A33:A36,"P")</f>
        <v>0</v>
      </c>
      <c r="J32" s="36"/>
    </row>
    <row r="33">
      <c r="A33" s="37" t="s">
        <v>240</v>
      </c>
      <c r="B33" s="37">
        <v>6</v>
      </c>
      <c r="C33" s="38" t="s">
        <v>4526</v>
      </c>
      <c r="D33" s="37" t="s">
        <v>3761</v>
      </c>
      <c r="E33" s="39" t="s">
        <v>4527</v>
      </c>
      <c r="F33" s="40" t="s">
        <v>339</v>
      </c>
      <c r="G33" s="41">
        <v>16.199999999999999</v>
      </c>
      <c r="H33" s="42">
        <v>0</v>
      </c>
      <c r="I33" s="43">
        <f>ROUND(G33*H33,P4)</f>
        <v>0</v>
      </c>
      <c r="J33" s="37"/>
      <c r="O33" s="44">
        <f>I33*0.21</f>
        <v>0</v>
      </c>
      <c r="P33">
        <v>3</v>
      </c>
    </row>
    <row r="34">
      <c r="A34" s="37" t="s">
        <v>244</v>
      </c>
      <c r="B34" s="45"/>
      <c r="C34" s="46"/>
      <c r="D34" s="46"/>
      <c r="E34" s="47" t="s">
        <v>245</v>
      </c>
      <c r="F34" s="46"/>
      <c r="G34" s="46"/>
      <c r="H34" s="46"/>
      <c r="I34" s="46"/>
      <c r="J34" s="48"/>
    </row>
    <row r="35" ht="30">
      <c r="A35" s="37" t="s">
        <v>246</v>
      </c>
      <c r="B35" s="45"/>
      <c r="C35" s="46"/>
      <c r="D35" s="46"/>
      <c r="E35" s="49" t="s">
        <v>4528</v>
      </c>
      <c r="F35" s="46"/>
      <c r="G35" s="46"/>
      <c r="H35" s="46"/>
      <c r="I35" s="46"/>
      <c r="J35" s="48"/>
    </row>
    <row r="36" ht="345">
      <c r="A36" s="37" t="s">
        <v>248</v>
      </c>
      <c r="B36" s="45"/>
      <c r="C36" s="46"/>
      <c r="D36" s="46"/>
      <c r="E36" s="39" t="s">
        <v>2117</v>
      </c>
      <c r="F36" s="46"/>
      <c r="G36" s="46"/>
      <c r="H36" s="46"/>
      <c r="I36" s="46"/>
      <c r="J36" s="48"/>
    </row>
    <row r="37">
      <c r="A37" s="31" t="s">
        <v>237</v>
      </c>
      <c r="B37" s="32"/>
      <c r="C37" s="33" t="s">
        <v>926</v>
      </c>
      <c r="D37" s="34"/>
      <c r="E37" s="31" t="s">
        <v>2120</v>
      </c>
      <c r="F37" s="34"/>
      <c r="G37" s="34"/>
      <c r="H37" s="34"/>
      <c r="I37" s="35">
        <f>SUMIFS(I38:I41,A38:A41,"P")</f>
        <v>0</v>
      </c>
      <c r="J37" s="36"/>
    </row>
    <row r="38">
      <c r="A38" s="37" t="s">
        <v>240</v>
      </c>
      <c r="B38" s="37">
        <v>7</v>
      </c>
      <c r="C38" s="38" t="s">
        <v>2456</v>
      </c>
      <c r="D38" s="37" t="s">
        <v>3761</v>
      </c>
      <c r="E38" s="39" t="s">
        <v>2457</v>
      </c>
      <c r="F38" s="40" t="s">
        <v>339</v>
      </c>
      <c r="G38" s="41">
        <v>102.021</v>
      </c>
      <c r="H38" s="42">
        <v>0</v>
      </c>
      <c r="I38" s="43">
        <f>ROUND(G38*H38,P4)</f>
        <v>0</v>
      </c>
      <c r="J38" s="37"/>
      <c r="O38" s="44">
        <f>I38*0.21</f>
        <v>0</v>
      </c>
      <c r="P38">
        <v>3</v>
      </c>
    </row>
    <row r="39">
      <c r="A39" s="37" t="s">
        <v>244</v>
      </c>
      <c r="B39" s="45"/>
      <c r="C39" s="46"/>
      <c r="D39" s="46"/>
      <c r="E39" s="47" t="s">
        <v>245</v>
      </c>
      <c r="F39" s="46"/>
      <c r="G39" s="46"/>
      <c r="H39" s="46"/>
      <c r="I39" s="46"/>
      <c r="J39" s="48"/>
    </row>
    <row r="40" ht="30">
      <c r="A40" s="37" t="s">
        <v>246</v>
      </c>
      <c r="B40" s="45"/>
      <c r="C40" s="46"/>
      <c r="D40" s="46"/>
      <c r="E40" s="49" t="s">
        <v>4529</v>
      </c>
      <c r="F40" s="46"/>
      <c r="G40" s="46"/>
      <c r="H40" s="46"/>
      <c r="I40" s="46"/>
      <c r="J40" s="48"/>
    </row>
    <row r="41" ht="105">
      <c r="A41" s="37" t="s">
        <v>248</v>
      </c>
      <c r="B41" s="45"/>
      <c r="C41" s="46"/>
      <c r="D41" s="46"/>
      <c r="E41" s="39" t="s">
        <v>2455</v>
      </c>
      <c r="F41" s="46"/>
      <c r="G41" s="46"/>
      <c r="H41" s="46"/>
      <c r="I41" s="46"/>
      <c r="J41" s="48"/>
    </row>
    <row r="42">
      <c r="A42" s="31" t="s">
        <v>237</v>
      </c>
      <c r="B42" s="32"/>
      <c r="C42" s="33" t="s">
        <v>1213</v>
      </c>
      <c r="D42" s="34"/>
      <c r="E42" s="31" t="s">
        <v>2355</v>
      </c>
      <c r="F42" s="34"/>
      <c r="G42" s="34"/>
      <c r="H42" s="34"/>
      <c r="I42" s="35">
        <f>SUMIFS(I43:I50,A43:A50,"P")</f>
        <v>0</v>
      </c>
      <c r="J42" s="36"/>
    </row>
    <row r="43">
      <c r="A43" s="37" t="s">
        <v>240</v>
      </c>
      <c r="B43" s="37">
        <v>8</v>
      </c>
      <c r="C43" s="38" t="s">
        <v>2019</v>
      </c>
      <c r="D43" s="37" t="s">
        <v>3761</v>
      </c>
      <c r="E43" s="39" t="s">
        <v>1990</v>
      </c>
      <c r="F43" s="40" t="s">
        <v>415</v>
      </c>
      <c r="G43" s="41">
        <v>46.200000000000003</v>
      </c>
      <c r="H43" s="42">
        <v>0</v>
      </c>
      <c r="I43" s="43">
        <f>ROUND(G43*H43,P4)</f>
        <v>0</v>
      </c>
      <c r="J43" s="37"/>
      <c r="O43" s="44">
        <f>I43*0.21</f>
        <v>0</v>
      </c>
      <c r="P43">
        <v>3</v>
      </c>
    </row>
    <row r="44" ht="60">
      <c r="A44" s="37" t="s">
        <v>244</v>
      </c>
      <c r="B44" s="45"/>
      <c r="C44" s="46"/>
      <c r="D44" s="46"/>
      <c r="E44" s="39" t="s">
        <v>4530</v>
      </c>
      <c r="F44" s="46"/>
      <c r="G44" s="46"/>
      <c r="H44" s="46"/>
      <c r="I44" s="46"/>
      <c r="J44" s="48"/>
    </row>
    <row r="45" ht="30">
      <c r="A45" s="37" t="s">
        <v>246</v>
      </c>
      <c r="B45" s="45"/>
      <c r="C45" s="46"/>
      <c r="D45" s="46"/>
      <c r="E45" s="49" t="s">
        <v>4531</v>
      </c>
      <c r="F45" s="46"/>
      <c r="G45" s="46"/>
      <c r="H45" s="46"/>
      <c r="I45" s="46"/>
      <c r="J45" s="48"/>
    </row>
    <row r="46" ht="75">
      <c r="A46" s="37" t="s">
        <v>248</v>
      </c>
      <c r="B46" s="45"/>
      <c r="C46" s="46"/>
      <c r="D46" s="46"/>
      <c r="E46" s="39" t="s">
        <v>1993</v>
      </c>
      <c r="F46" s="46"/>
      <c r="G46" s="46"/>
      <c r="H46" s="46"/>
      <c r="I46" s="46"/>
      <c r="J46" s="48"/>
    </row>
    <row r="47">
      <c r="A47" s="37" t="s">
        <v>240</v>
      </c>
      <c r="B47" s="37">
        <v>9</v>
      </c>
      <c r="C47" s="38" t="s">
        <v>4532</v>
      </c>
      <c r="D47" s="37" t="s">
        <v>3761</v>
      </c>
      <c r="E47" s="39" t="s">
        <v>4533</v>
      </c>
      <c r="F47" s="40" t="s">
        <v>2947</v>
      </c>
      <c r="G47" s="41">
        <v>90.930999999999997</v>
      </c>
      <c r="H47" s="42">
        <v>0</v>
      </c>
      <c r="I47" s="43">
        <f>ROUND(G47*H47,P4)</f>
        <v>0</v>
      </c>
      <c r="J47" s="37"/>
      <c r="O47" s="44">
        <f>I47*0.21</f>
        <v>0</v>
      </c>
      <c r="P47">
        <v>3</v>
      </c>
    </row>
    <row r="48" ht="60">
      <c r="A48" s="37" t="s">
        <v>244</v>
      </c>
      <c r="B48" s="45"/>
      <c r="C48" s="46"/>
      <c r="D48" s="46"/>
      <c r="E48" s="39" t="s">
        <v>4534</v>
      </c>
      <c r="F48" s="46"/>
      <c r="G48" s="46"/>
      <c r="H48" s="46"/>
      <c r="I48" s="46"/>
      <c r="J48" s="48"/>
    </row>
    <row r="49" ht="30">
      <c r="A49" s="37" t="s">
        <v>246</v>
      </c>
      <c r="B49" s="45"/>
      <c r="C49" s="46"/>
      <c r="D49" s="46"/>
      <c r="E49" s="49" t="s">
        <v>4535</v>
      </c>
      <c r="F49" s="46"/>
      <c r="G49" s="46"/>
      <c r="H49" s="46"/>
      <c r="I49" s="46"/>
      <c r="J49" s="48"/>
    </row>
    <row r="50" ht="75">
      <c r="A50" s="37" t="s">
        <v>248</v>
      </c>
      <c r="B50" s="50"/>
      <c r="C50" s="51"/>
      <c r="D50" s="51"/>
      <c r="E50" s="39" t="s">
        <v>1993</v>
      </c>
      <c r="F50" s="51"/>
      <c r="G50" s="51"/>
      <c r="H50" s="51"/>
      <c r="I50" s="51"/>
      <c r="J50" s="52"/>
    </row>
  </sheetData>
  <sheetProtection sheet="1" objects="1" scenarios="1" spinCount="100000" saltValue="fcOIceQUC5AsW2p+S1jikx3kgYJwISleTVtiGRj5ljp9LoRlDEidGetAVaVOltvmUERFCU/B6i4KMqbPOAzd2g==" hashValue="tnIs2Gyoi+c0r+J76QkN4FCsTPpecm7jCvvsaMweXkOLP9O6qST3qy+3CFrkmrzGHYgezSJMUeEwXhB62vv4rQ=="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4536</v>
      </c>
      <c r="I3" s="25">
        <f>SUMIFS(I9:I111,A9:A111,"SD")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225</v>
      </c>
      <c r="C5" s="21" t="s">
        <v>4536</v>
      </c>
      <c r="D5" s="22"/>
      <c r="E5" s="23" t="s">
        <v>146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SUMIFS(I10:I24,A10:A24,"P")</f>
        <v>0</v>
      </c>
      <c r="J9" s="36"/>
    </row>
    <row r="10">
      <c r="A10" s="37" t="s">
        <v>240</v>
      </c>
      <c r="B10" s="37">
        <v>1</v>
      </c>
      <c r="C10" s="38" t="s">
        <v>4331</v>
      </c>
      <c r="D10" s="37" t="s">
        <v>245</v>
      </c>
      <c r="E10" s="39" t="s">
        <v>3749</v>
      </c>
      <c r="F10" s="40" t="s">
        <v>339</v>
      </c>
      <c r="G10" s="41">
        <v>100.5</v>
      </c>
      <c r="H10" s="42">
        <v>0</v>
      </c>
      <c r="I10" s="43">
        <f>ROUND(G10*H10,P4)</f>
        <v>0</v>
      </c>
      <c r="J10" s="37"/>
      <c r="O10" s="44">
        <f>I10*0.21</f>
        <v>0</v>
      </c>
      <c r="P10">
        <v>3</v>
      </c>
    </row>
    <row r="11">
      <c r="A11" s="37" t="s">
        <v>244</v>
      </c>
      <c r="B11" s="45"/>
      <c r="C11" s="46"/>
      <c r="D11" s="46"/>
      <c r="E11" s="39" t="s">
        <v>4537</v>
      </c>
      <c r="F11" s="46"/>
      <c r="G11" s="46"/>
      <c r="H11" s="46"/>
      <c r="I11" s="46"/>
      <c r="J11" s="48"/>
    </row>
    <row r="12" ht="75">
      <c r="A12" s="37" t="s">
        <v>248</v>
      </c>
      <c r="B12" s="45"/>
      <c r="C12" s="46"/>
      <c r="D12" s="46"/>
      <c r="E12" s="39" t="s">
        <v>3752</v>
      </c>
      <c r="F12" s="46"/>
      <c r="G12" s="46"/>
      <c r="H12" s="46"/>
      <c r="I12" s="46"/>
      <c r="J12" s="48"/>
    </row>
    <row r="13" ht="45">
      <c r="A13" s="37" t="s">
        <v>240</v>
      </c>
      <c r="B13" s="37">
        <v>2</v>
      </c>
      <c r="C13" s="38" t="s">
        <v>4333</v>
      </c>
      <c r="D13" s="37" t="s">
        <v>4334</v>
      </c>
      <c r="E13" s="39" t="s">
        <v>4335</v>
      </c>
      <c r="F13" s="40" t="s">
        <v>939</v>
      </c>
      <c r="G13" s="41">
        <v>39.600000000000001</v>
      </c>
      <c r="H13" s="42">
        <v>0</v>
      </c>
      <c r="I13" s="43">
        <f>ROUND(G13*H13,P4)</f>
        <v>0</v>
      </c>
      <c r="J13" s="37"/>
      <c r="O13" s="44">
        <f>I13*0.21</f>
        <v>0</v>
      </c>
      <c r="P13">
        <v>3</v>
      </c>
    </row>
    <row r="14" ht="30">
      <c r="A14" s="37" t="s">
        <v>244</v>
      </c>
      <c r="B14" s="45"/>
      <c r="C14" s="46"/>
      <c r="D14" s="46"/>
      <c r="E14" s="39" t="s">
        <v>940</v>
      </c>
      <c r="F14" s="46"/>
      <c r="G14" s="46"/>
      <c r="H14" s="46"/>
      <c r="I14" s="46"/>
      <c r="J14" s="48"/>
    </row>
    <row r="15">
      <c r="A15" s="37" t="s">
        <v>246</v>
      </c>
      <c r="B15" s="45"/>
      <c r="C15" s="46"/>
      <c r="D15" s="46"/>
      <c r="E15" s="49" t="s">
        <v>4538</v>
      </c>
      <c r="F15" s="46"/>
      <c r="G15" s="46"/>
      <c r="H15" s="46"/>
      <c r="I15" s="46"/>
      <c r="J15" s="48"/>
    </row>
    <row r="16" ht="225">
      <c r="A16" s="37" t="s">
        <v>248</v>
      </c>
      <c r="B16" s="45"/>
      <c r="C16" s="46"/>
      <c r="D16" s="46"/>
      <c r="E16" s="39" t="s">
        <v>941</v>
      </c>
      <c r="F16" s="46"/>
      <c r="G16" s="46"/>
      <c r="H16" s="46"/>
      <c r="I16" s="46"/>
      <c r="J16" s="48"/>
    </row>
    <row r="17" ht="45">
      <c r="A17" s="37" t="s">
        <v>240</v>
      </c>
      <c r="B17" s="37">
        <v>3</v>
      </c>
      <c r="C17" s="38" t="s">
        <v>1377</v>
      </c>
      <c r="D17" s="37" t="s">
        <v>1378</v>
      </c>
      <c r="E17" s="39" t="s">
        <v>1379</v>
      </c>
      <c r="F17" s="40" t="s">
        <v>939</v>
      </c>
      <c r="G17" s="41">
        <v>14.880000000000001</v>
      </c>
      <c r="H17" s="42">
        <v>0</v>
      </c>
      <c r="I17" s="43">
        <f>ROUND(G17*H17,P4)</f>
        <v>0</v>
      </c>
      <c r="J17" s="37"/>
      <c r="O17" s="44">
        <f>I17*0.21</f>
        <v>0</v>
      </c>
      <c r="P17">
        <v>3</v>
      </c>
    </row>
    <row r="18" ht="30">
      <c r="A18" s="37" t="s">
        <v>244</v>
      </c>
      <c r="B18" s="45"/>
      <c r="C18" s="46"/>
      <c r="D18" s="46"/>
      <c r="E18" s="39" t="s">
        <v>940</v>
      </c>
      <c r="F18" s="46"/>
      <c r="G18" s="46"/>
      <c r="H18" s="46"/>
      <c r="I18" s="46"/>
      <c r="J18" s="48"/>
    </row>
    <row r="19">
      <c r="A19" s="37" t="s">
        <v>246</v>
      </c>
      <c r="B19" s="45"/>
      <c r="C19" s="46"/>
      <c r="D19" s="46"/>
      <c r="E19" s="49" t="s">
        <v>4539</v>
      </c>
      <c r="F19" s="46"/>
      <c r="G19" s="46"/>
      <c r="H19" s="46"/>
      <c r="I19" s="46"/>
      <c r="J19" s="48"/>
    </row>
    <row r="20" ht="225">
      <c r="A20" s="37" t="s">
        <v>248</v>
      </c>
      <c r="B20" s="45"/>
      <c r="C20" s="46"/>
      <c r="D20" s="46"/>
      <c r="E20" s="39" t="s">
        <v>941</v>
      </c>
      <c r="F20" s="46"/>
      <c r="G20" s="46"/>
      <c r="H20" s="46"/>
      <c r="I20" s="46"/>
      <c r="J20" s="48"/>
    </row>
    <row r="21" ht="30">
      <c r="A21" s="37" t="s">
        <v>240</v>
      </c>
      <c r="B21" s="37">
        <v>4</v>
      </c>
      <c r="C21" s="38" t="s">
        <v>2784</v>
      </c>
      <c r="D21" s="37" t="s">
        <v>2785</v>
      </c>
      <c r="E21" s="39" t="s">
        <v>2786</v>
      </c>
      <c r="F21" s="40" t="s">
        <v>939</v>
      </c>
      <c r="G21" s="41">
        <v>118.8</v>
      </c>
      <c r="H21" s="42">
        <v>0</v>
      </c>
      <c r="I21" s="43">
        <f>ROUND(G21*H21,P4)</f>
        <v>0</v>
      </c>
      <c r="J21" s="37"/>
      <c r="O21" s="44">
        <f>I21*0.21</f>
        <v>0</v>
      </c>
      <c r="P21">
        <v>3</v>
      </c>
    </row>
    <row r="22" ht="30">
      <c r="A22" s="37" t="s">
        <v>244</v>
      </c>
      <c r="B22" s="45"/>
      <c r="C22" s="46"/>
      <c r="D22" s="46"/>
      <c r="E22" s="39" t="s">
        <v>940</v>
      </c>
      <c r="F22" s="46"/>
      <c r="G22" s="46"/>
      <c r="H22" s="46"/>
      <c r="I22" s="46"/>
      <c r="J22" s="48"/>
    </row>
    <row r="23">
      <c r="A23" s="37" t="s">
        <v>246</v>
      </c>
      <c r="B23" s="45"/>
      <c r="C23" s="46"/>
      <c r="D23" s="46"/>
      <c r="E23" s="49" t="s">
        <v>4540</v>
      </c>
      <c r="F23" s="46"/>
      <c r="G23" s="46"/>
      <c r="H23" s="46"/>
      <c r="I23" s="46"/>
      <c r="J23" s="48"/>
    </row>
    <row r="24" ht="225">
      <c r="A24" s="37" t="s">
        <v>248</v>
      </c>
      <c r="B24" s="45"/>
      <c r="C24" s="46"/>
      <c r="D24" s="46"/>
      <c r="E24" s="39" t="s">
        <v>941</v>
      </c>
      <c r="F24" s="46"/>
      <c r="G24" s="46"/>
      <c r="H24" s="46"/>
      <c r="I24" s="46"/>
      <c r="J24" s="48"/>
    </row>
    <row r="25">
      <c r="A25" s="31" t="s">
        <v>237</v>
      </c>
      <c r="B25" s="32"/>
      <c r="C25" s="33" t="s">
        <v>238</v>
      </c>
      <c r="D25" s="34"/>
      <c r="E25" s="31" t="s">
        <v>336</v>
      </c>
      <c r="F25" s="34"/>
      <c r="G25" s="34"/>
      <c r="H25" s="34"/>
      <c r="I25" s="35">
        <f>SUMIFS(I26:I72,A26:A72,"P")</f>
        <v>0</v>
      </c>
      <c r="J25" s="36"/>
    </row>
    <row r="26">
      <c r="A26" s="37" t="s">
        <v>240</v>
      </c>
      <c r="B26" s="37">
        <v>6</v>
      </c>
      <c r="C26" s="38" t="s">
        <v>4541</v>
      </c>
      <c r="D26" s="37" t="s">
        <v>245</v>
      </c>
      <c r="E26" s="39" t="s">
        <v>4542</v>
      </c>
      <c r="F26" s="40" t="s">
        <v>339</v>
      </c>
      <c r="G26" s="41">
        <v>6.2000000000000002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4543</v>
      </c>
      <c r="F28" s="46"/>
      <c r="G28" s="46"/>
      <c r="H28" s="46"/>
      <c r="I28" s="46"/>
      <c r="J28" s="48"/>
    </row>
    <row r="29" ht="180">
      <c r="A29" s="37" t="s">
        <v>248</v>
      </c>
      <c r="B29" s="45"/>
      <c r="C29" s="46"/>
      <c r="D29" s="46"/>
      <c r="E29" s="39" t="s">
        <v>4544</v>
      </c>
      <c r="F29" s="46"/>
      <c r="G29" s="46"/>
      <c r="H29" s="46"/>
      <c r="I29" s="46"/>
      <c r="J29" s="48"/>
    </row>
    <row r="30" ht="30">
      <c r="A30" s="37" t="s">
        <v>240</v>
      </c>
      <c r="B30" s="37">
        <v>7</v>
      </c>
      <c r="C30" s="38" t="s">
        <v>4486</v>
      </c>
      <c r="D30" s="37" t="s">
        <v>245</v>
      </c>
      <c r="E30" s="39" t="s">
        <v>4487</v>
      </c>
      <c r="F30" s="40" t="s">
        <v>339</v>
      </c>
      <c r="G30" s="41">
        <v>54</v>
      </c>
      <c r="H30" s="42">
        <v>0</v>
      </c>
      <c r="I30" s="43">
        <f>ROUND(G30*H30,P4)</f>
        <v>0</v>
      </c>
      <c r="J30" s="37"/>
      <c r="O30" s="44">
        <f>I30*0.21</f>
        <v>0</v>
      </c>
      <c r="P30">
        <v>3</v>
      </c>
    </row>
    <row r="31">
      <c r="A31" s="37" t="s">
        <v>244</v>
      </c>
      <c r="B31" s="45"/>
      <c r="C31" s="46"/>
      <c r="D31" s="46"/>
      <c r="E31" s="47" t="s">
        <v>245</v>
      </c>
      <c r="F31" s="46"/>
      <c r="G31" s="46"/>
      <c r="H31" s="46"/>
      <c r="I31" s="46"/>
      <c r="J31" s="48"/>
    </row>
    <row r="32" ht="30">
      <c r="A32" s="37" t="s">
        <v>246</v>
      </c>
      <c r="B32" s="45"/>
      <c r="C32" s="46"/>
      <c r="D32" s="46"/>
      <c r="E32" s="49" t="s">
        <v>4545</v>
      </c>
      <c r="F32" s="46"/>
      <c r="G32" s="46"/>
      <c r="H32" s="46"/>
      <c r="I32" s="46"/>
      <c r="J32" s="48"/>
    </row>
    <row r="33" ht="120">
      <c r="A33" s="37" t="s">
        <v>248</v>
      </c>
      <c r="B33" s="45"/>
      <c r="C33" s="46"/>
      <c r="D33" s="46"/>
      <c r="E33" s="39" t="s">
        <v>4346</v>
      </c>
      <c r="F33" s="46"/>
      <c r="G33" s="46"/>
      <c r="H33" s="46"/>
      <c r="I33" s="46"/>
      <c r="J33" s="48"/>
    </row>
    <row r="34">
      <c r="A34" s="37" t="s">
        <v>240</v>
      </c>
      <c r="B34" s="37">
        <v>8</v>
      </c>
      <c r="C34" s="38" t="s">
        <v>4350</v>
      </c>
      <c r="D34" s="37" t="s">
        <v>245</v>
      </c>
      <c r="E34" s="39" t="s">
        <v>4351</v>
      </c>
      <c r="F34" s="40" t="s">
        <v>339</v>
      </c>
      <c r="G34" s="41">
        <v>18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4546</v>
      </c>
      <c r="F36" s="46"/>
      <c r="G36" s="46"/>
      <c r="H36" s="46"/>
      <c r="I36" s="46"/>
      <c r="J36" s="48"/>
    </row>
    <row r="37" ht="120">
      <c r="A37" s="37" t="s">
        <v>248</v>
      </c>
      <c r="B37" s="45"/>
      <c r="C37" s="46"/>
      <c r="D37" s="46"/>
      <c r="E37" s="39" t="s">
        <v>4346</v>
      </c>
      <c r="F37" s="46"/>
      <c r="G37" s="46"/>
      <c r="H37" s="46"/>
      <c r="I37" s="46"/>
      <c r="J37" s="48"/>
    </row>
    <row r="38">
      <c r="A38" s="37" t="s">
        <v>240</v>
      </c>
      <c r="B38" s="37">
        <v>9</v>
      </c>
      <c r="C38" s="38" t="s">
        <v>4353</v>
      </c>
      <c r="D38" s="37" t="s">
        <v>245</v>
      </c>
      <c r="E38" s="39" t="s">
        <v>4354</v>
      </c>
      <c r="F38" s="40" t="s">
        <v>1326</v>
      </c>
      <c r="G38" s="41">
        <v>14</v>
      </c>
      <c r="H38" s="42">
        <v>0</v>
      </c>
      <c r="I38" s="43">
        <f>ROUND(G38*H38,P4)</f>
        <v>0</v>
      </c>
      <c r="J38" s="37"/>
      <c r="O38" s="44">
        <f>I38*0.21</f>
        <v>0</v>
      </c>
      <c r="P38">
        <v>3</v>
      </c>
    </row>
    <row r="39">
      <c r="A39" s="37" t="s">
        <v>244</v>
      </c>
      <c r="B39" s="45"/>
      <c r="C39" s="46"/>
      <c r="D39" s="46"/>
      <c r="E39" s="47" t="s">
        <v>245</v>
      </c>
      <c r="F39" s="46"/>
      <c r="G39" s="46"/>
      <c r="H39" s="46"/>
      <c r="I39" s="46"/>
      <c r="J39" s="48"/>
    </row>
    <row r="40" ht="75">
      <c r="A40" s="37" t="s">
        <v>248</v>
      </c>
      <c r="B40" s="45"/>
      <c r="C40" s="46"/>
      <c r="D40" s="46"/>
      <c r="E40" s="39" t="s">
        <v>3773</v>
      </c>
      <c r="F40" s="46"/>
      <c r="G40" s="46"/>
      <c r="H40" s="46"/>
      <c r="I40" s="46"/>
      <c r="J40" s="48"/>
    </row>
    <row r="41">
      <c r="A41" s="37" t="s">
        <v>240</v>
      </c>
      <c r="B41" s="37">
        <v>10</v>
      </c>
      <c r="C41" s="38" t="s">
        <v>2623</v>
      </c>
      <c r="D41" s="37" t="s">
        <v>245</v>
      </c>
      <c r="E41" s="39" t="s">
        <v>2624</v>
      </c>
      <c r="F41" s="40" t="s">
        <v>339</v>
      </c>
      <c r="G41" s="41">
        <v>7.4429999999999996</v>
      </c>
      <c r="H41" s="42">
        <v>0</v>
      </c>
      <c r="I41" s="43">
        <f>ROUND(G41*H41,P4)</f>
        <v>0</v>
      </c>
      <c r="J41" s="37"/>
      <c r="O41" s="44">
        <f>I41*0.21</f>
        <v>0</v>
      </c>
      <c r="P41">
        <v>3</v>
      </c>
    </row>
    <row r="42">
      <c r="A42" s="37" t="s">
        <v>244</v>
      </c>
      <c r="B42" s="45"/>
      <c r="C42" s="46"/>
      <c r="D42" s="46"/>
      <c r="E42" s="47" t="s">
        <v>245</v>
      </c>
      <c r="F42" s="46"/>
      <c r="G42" s="46"/>
      <c r="H42" s="46"/>
      <c r="I42" s="46"/>
      <c r="J42" s="48"/>
    </row>
    <row r="43">
      <c r="A43" s="37" t="s">
        <v>246</v>
      </c>
      <c r="B43" s="45"/>
      <c r="C43" s="46"/>
      <c r="D43" s="46"/>
      <c r="E43" s="49" t="s">
        <v>4547</v>
      </c>
      <c r="F43" s="46"/>
      <c r="G43" s="46"/>
      <c r="H43" s="46"/>
      <c r="I43" s="46"/>
      <c r="J43" s="48"/>
    </row>
    <row r="44" ht="75">
      <c r="A44" s="37" t="s">
        <v>248</v>
      </c>
      <c r="B44" s="45"/>
      <c r="C44" s="46"/>
      <c r="D44" s="46"/>
      <c r="E44" s="39" t="s">
        <v>2626</v>
      </c>
      <c r="F44" s="46"/>
      <c r="G44" s="46"/>
      <c r="H44" s="46"/>
      <c r="I44" s="46"/>
      <c r="J44" s="48"/>
    </row>
    <row r="45">
      <c r="A45" s="37" t="s">
        <v>240</v>
      </c>
      <c r="B45" s="37">
        <v>11</v>
      </c>
      <c r="C45" s="38" t="s">
        <v>4356</v>
      </c>
      <c r="D45" s="37" t="s">
        <v>245</v>
      </c>
      <c r="E45" s="39" t="s">
        <v>4357</v>
      </c>
      <c r="F45" s="40" t="s">
        <v>339</v>
      </c>
      <c r="G45" s="41">
        <v>222.50999999999999</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4548</v>
      </c>
      <c r="F47" s="46"/>
      <c r="G47" s="46"/>
      <c r="H47" s="46"/>
      <c r="I47" s="46"/>
      <c r="J47" s="48"/>
    </row>
    <row r="48" ht="409.5">
      <c r="A48" s="37" t="s">
        <v>248</v>
      </c>
      <c r="B48" s="45"/>
      <c r="C48" s="46"/>
      <c r="D48" s="46"/>
      <c r="E48" s="39" t="s">
        <v>2046</v>
      </c>
      <c r="F48" s="46"/>
      <c r="G48" s="46"/>
      <c r="H48" s="46"/>
      <c r="I48" s="46"/>
      <c r="J48" s="48"/>
    </row>
    <row r="49">
      <c r="A49" s="37" t="s">
        <v>240</v>
      </c>
      <c r="B49" s="37">
        <v>12</v>
      </c>
      <c r="C49" s="38" t="s">
        <v>1321</v>
      </c>
      <c r="D49" s="37" t="s">
        <v>245</v>
      </c>
      <c r="E49" s="39" t="s">
        <v>1322</v>
      </c>
      <c r="F49" s="40" t="s">
        <v>339</v>
      </c>
      <c r="G49" s="41">
        <v>104.55</v>
      </c>
      <c r="H49" s="42">
        <v>0</v>
      </c>
      <c r="I49" s="43">
        <f>ROUND(G49*H49,P4)</f>
        <v>0</v>
      </c>
      <c r="J49" s="37"/>
      <c r="O49" s="44">
        <f>I49*0.21</f>
        <v>0</v>
      </c>
      <c r="P49">
        <v>3</v>
      </c>
    </row>
    <row r="50">
      <c r="A50" s="37" t="s">
        <v>244</v>
      </c>
      <c r="B50" s="45"/>
      <c r="C50" s="46"/>
      <c r="D50" s="46"/>
      <c r="E50" s="47" t="s">
        <v>245</v>
      </c>
      <c r="F50" s="46"/>
      <c r="G50" s="46"/>
      <c r="H50" s="46"/>
      <c r="I50" s="46"/>
      <c r="J50" s="48"/>
    </row>
    <row r="51" ht="45">
      <c r="A51" s="37" t="s">
        <v>246</v>
      </c>
      <c r="B51" s="45"/>
      <c r="C51" s="46"/>
      <c r="D51" s="46"/>
      <c r="E51" s="49" t="s">
        <v>4549</v>
      </c>
      <c r="F51" s="46"/>
      <c r="G51" s="46"/>
      <c r="H51" s="46"/>
      <c r="I51" s="46"/>
      <c r="J51" s="48"/>
    </row>
    <row r="52" ht="405">
      <c r="A52" s="37" t="s">
        <v>248</v>
      </c>
      <c r="B52" s="45"/>
      <c r="C52" s="46"/>
      <c r="D52" s="46"/>
      <c r="E52" s="39" t="s">
        <v>1325</v>
      </c>
      <c r="F52" s="46"/>
      <c r="G52" s="46"/>
      <c r="H52" s="46"/>
      <c r="I52" s="46"/>
      <c r="J52" s="48"/>
    </row>
    <row r="53">
      <c r="A53" s="37" t="s">
        <v>240</v>
      </c>
      <c r="B53" s="37">
        <v>13</v>
      </c>
      <c r="C53" s="38" t="s">
        <v>667</v>
      </c>
      <c r="D53" s="37" t="s">
        <v>245</v>
      </c>
      <c r="E53" s="39" t="s">
        <v>668</v>
      </c>
      <c r="F53" s="40" t="s">
        <v>339</v>
      </c>
      <c r="G53" s="41">
        <v>229.953</v>
      </c>
      <c r="H53" s="42">
        <v>0</v>
      </c>
      <c r="I53" s="43">
        <f>ROUND(G53*H53,P4)</f>
        <v>0</v>
      </c>
      <c r="J53" s="37"/>
      <c r="O53" s="44">
        <f>I53*0.21</f>
        <v>0</v>
      </c>
      <c r="P53">
        <v>3</v>
      </c>
    </row>
    <row r="54">
      <c r="A54" s="37" t="s">
        <v>244</v>
      </c>
      <c r="B54" s="45"/>
      <c r="C54" s="46"/>
      <c r="D54" s="46"/>
      <c r="E54" s="47" t="s">
        <v>245</v>
      </c>
      <c r="F54" s="46"/>
      <c r="G54" s="46"/>
      <c r="H54" s="46"/>
      <c r="I54" s="46"/>
      <c r="J54" s="48"/>
    </row>
    <row r="55" ht="45">
      <c r="A55" s="37" t="s">
        <v>246</v>
      </c>
      <c r="B55" s="45"/>
      <c r="C55" s="46"/>
      <c r="D55" s="46"/>
      <c r="E55" s="49" t="s">
        <v>4550</v>
      </c>
      <c r="F55" s="46"/>
      <c r="G55" s="46"/>
      <c r="H55" s="46"/>
      <c r="I55" s="46"/>
      <c r="J55" s="48"/>
    </row>
    <row r="56" ht="270">
      <c r="A56" s="37" t="s">
        <v>248</v>
      </c>
      <c r="B56" s="45"/>
      <c r="C56" s="46"/>
      <c r="D56" s="46"/>
      <c r="E56" s="39" t="s">
        <v>671</v>
      </c>
      <c r="F56" s="46"/>
      <c r="G56" s="46"/>
      <c r="H56" s="46"/>
      <c r="I56" s="46"/>
      <c r="J56" s="48"/>
    </row>
    <row r="57">
      <c r="A57" s="37" t="s">
        <v>240</v>
      </c>
      <c r="B57" s="37">
        <v>14</v>
      </c>
      <c r="C57" s="38" t="s">
        <v>4361</v>
      </c>
      <c r="D57" s="37" t="s">
        <v>245</v>
      </c>
      <c r="E57" s="39" t="s">
        <v>4362</v>
      </c>
      <c r="F57" s="40" t="s">
        <v>339</v>
      </c>
      <c r="G57" s="41">
        <v>100.5</v>
      </c>
      <c r="H57" s="42">
        <v>0</v>
      </c>
      <c r="I57" s="43">
        <f>ROUND(G57*H57,P4)</f>
        <v>0</v>
      </c>
      <c r="J57" s="37"/>
      <c r="O57" s="44">
        <f>I57*0.21</f>
        <v>0</v>
      </c>
      <c r="P57">
        <v>3</v>
      </c>
    </row>
    <row r="58">
      <c r="A58" s="37" t="s">
        <v>244</v>
      </c>
      <c r="B58" s="45"/>
      <c r="C58" s="46"/>
      <c r="D58" s="46"/>
      <c r="E58" s="47" t="s">
        <v>245</v>
      </c>
      <c r="F58" s="46"/>
      <c r="G58" s="46"/>
      <c r="H58" s="46"/>
      <c r="I58" s="46"/>
      <c r="J58" s="48"/>
    </row>
    <row r="59" ht="270">
      <c r="A59" s="37" t="s">
        <v>248</v>
      </c>
      <c r="B59" s="45"/>
      <c r="C59" s="46"/>
      <c r="D59" s="46"/>
      <c r="E59" s="39" t="s">
        <v>671</v>
      </c>
      <c r="F59" s="46"/>
      <c r="G59" s="46"/>
      <c r="H59" s="46"/>
      <c r="I59" s="46"/>
      <c r="J59" s="48"/>
    </row>
    <row r="60">
      <c r="A60" s="37" t="s">
        <v>240</v>
      </c>
      <c r="B60" s="37">
        <v>15</v>
      </c>
      <c r="C60" s="38" t="s">
        <v>2414</v>
      </c>
      <c r="D60" s="37" t="s">
        <v>245</v>
      </c>
      <c r="E60" s="39" t="s">
        <v>2415</v>
      </c>
      <c r="F60" s="40" t="s">
        <v>415</v>
      </c>
      <c r="G60" s="41">
        <v>201.03999999999999</v>
      </c>
      <c r="H60" s="42">
        <v>0</v>
      </c>
      <c r="I60" s="43">
        <f>ROUND(G60*H60,P4)</f>
        <v>0</v>
      </c>
      <c r="J60" s="37"/>
      <c r="O60" s="44">
        <f>I60*0.21</f>
        <v>0</v>
      </c>
      <c r="P60">
        <v>3</v>
      </c>
    </row>
    <row r="61">
      <c r="A61" s="37" t="s">
        <v>244</v>
      </c>
      <c r="B61" s="45"/>
      <c r="C61" s="46"/>
      <c r="D61" s="46"/>
      <c r="E61" s="39" t="s">
        <v>4364</v>
      </c>
      <c r="F61" s="46"/>
      <c r="G61" s="46"/>
      <c r="H61" s="46"/>
      <c r="I61" s="46"/>
      <c r="J61" s="48"/>
    </row>
    <row r="62" ht="75">
      <c r="A62" s="37" t="s">
        <v>248</v>
      </c>
      <c r="B62" s="45"/>
      <c r="C62" s="46"/>
      <c r="D62" s="46"/>
      <c r="E62" s="39" t="s">
        <v>2417</v>
      </c>
      <c r="F62" s="46"/>
      <c r="G62" s="46"/>
      <c r="H62" s="46"/>
      <c r="I62" s="46"/>
      <c r="J62" s="48"/>
    </row>
    <row r="63">
      <c r="A63" s="37" t="s">
        <v>240</v>
      </c>
      <c r="B63" s="37">
        <v>16</v>
      </c>
      <c r="C63" s="38" t="s">
        <v>2631</v>
      </c>
      <c r="D63" s="37" t="s">
        <v>245</v>
      </c>
      <c r="E63" s="39" t="s">
        <v>2632</v>
      </c>
      <c r="F63" s="40" t="s">
        <v>415</v>
      </c>
      <c r="G63" s="41">
        <v>27</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248</v>
      </c>
      <c r="B65" s="45"/>
      <c r="C65" s="46"/>
      <c r="D65" s="46"/>
      <c r="E65" s="39" t="s">
        <v>2424</v>
      </c>
      <c r="F65" s="46"/>
      <c r="G65" s="46"/>
      <c r="H65" s="46"/>
      <c r="I65" s="46"/>
      <c r="J65" s="48"/>
    </row>
    <row r="66">
      <c r="A66" s="37" t="s">
        <v>240</v>
      </c>
      <c r="B66" s="37">
        <v>17</v>
      </c>
      <c r="C66" s="38" t="s">
        <v>3796</v>
      </c>
      <c r="D66" s="37" t="s">
        <v>245</v>
      </c>
      <c r="E66" s="39" t="s">
        <v>3797</v>
      </c>
      <c r="F66" s="40" t="s">
        <v>415</v>
      </c>
      <c r="G66" s="41">
        <v>27</v>
      </c>
      <c r="H66" s="42">
        <v>0</v>
      </c>
      <c r="I66" s="43">
        <f>ROUND(G66*H66,P4)</f>
        <v>0</v>
      </c>
      <c r="J66" s="37"/>
      <c r="O66" s="44">
        <f>I66*0.21</f>
        <v>0</v>
      </c>
      <c r="P66">
        <v>3</v>
      </c>
    </row>
    <row r="67">
      <c r="A67" s="37" t="s">
        <v>244</v>
      </c>
      <c r="B67" s="45"/>
      <c r="C67" s="46"/>
      <c r="D67" s="46"/>
      <c r="E67" s="47" t="s">
        <v>245</v>
      </c>
      <c r="F67" s="46"/>
      <c r="G67" s="46"/>
      <c r="H67" s="46"/>
      <c r="I67" s="46"/>
      <c r="J67" s="48"/>
    </row>
    <row r="68" ht="75">
      <c r="A68" s="37" t="s">
        <v>248</v>
      </c>
      <c r="B68" s="45"/>
      <c r="C68" s="46"/>
      <c r="D68" s="46"/>
      <c r="E68" s="39" t="s">
        <v>3799</v>
      </c>
      <c r="F68" s="46"/>
      <c r="G68" s="46"/>
      <c r="H68" s="46"/>
      <c r="I68" s="46"/>
      <c r="J68" s="48"/>
    </row>
    <row r="69">
      <c r="A69" s="37" t="s">
        <v>240</v>
      </c>
      <c r="B69" s="37">
        <v>18</v>
      </c>
      <c r="C69" s="38" t="s">
        <v>3800</v>
      </c>
      <c r="D69" s="37" t="s">
        <v>245</v>
      </c>
      <c r="E69" s="39" t="s">
        <v>3801</v>
      </c>
      <c r="F69" s="40" t="s">
        <v>339</v>
      </c>
      <c r="G69" s="41">
        <v>1.3500000000000001</v>
      </c>
      <c r="H69" s="42">
        <v>0</v>
      </c>
      <c r="I69" s="43">
        <f>ROUND(G69*H69,P4)</f>
        <v>0</v>
      </c>
      <c r="J69" s="37"/>
      <c r="O69" s="44">
        <f>I69*0.21</f>
        <v>0</v>
      </c>
      <c r="P69">
        <v>3</v>
      </c>
    </row>
    <row r="70">
      <c r="A70" s="37" t="s">
        <v>244</v>
      </c>
      <c r="B70" s="45"/>
      <c r="C70" s="46"/>
      <c r="D70" s="46"/>
      <c r="E70" s="47" t="s">
        <v>245</v>
      </c>
      <c r="F70" s="46"/>
      <c r="G70" s="46"/>
      <c r="H70" s="46"/>
      <c r="I70" s="46"/>
      <c r="J70" s="48"/>
    </row>
    <row r="71">
      <c r="A71" s="37" t="s">
        <v>246</v>
      </c>
      <c r="B71" s="45"/>
      <c r="C71" s="46"/>
      <c r="D71" s="46"/>
      <c r="E71" s="49" t="s">
        <v>4551</v>
      </c>
      <c r="F71" s="46"/>
      <c r="G71" s="46"/>
      <c r="H71" s="46"/>
      <c r="I71" s="46"/>
      <c r="J71" s="48"/>
    </row>
    <row r="72" ht="90">
      <c r="A72" s="37" t="s">
        <v>248</v>
      </c>
      <c r="B72" s="45"/>
      <c r="C72" s="46"/>
      <c r="D72" s="46"/>
      <c r="E72" s="39" t="s">
        <v>3803</v>
      </c>
      <c r="F72" s="46"/>
      <c r="G72" s="46"/>
      <c r="H72" s="46"/>
      <c r="I72" s="46"/>
      <c r="J72" s="48"/>
    </row>
    <row r="73">
      <c r="A73" s="31" t="s">
        <v>237</v>
      </c>
      <c r="B73" s="32"/>
      <c r="C73" s="33" t="s">
        <v>1199</v>
      </c>
      <c r="D73" s="34"/>
      <c r="E73" s="31" t="s">
        <v>2287</v>
      </c>
      <c r="F73" s="34"/>
      <c r="G73" s="34"/>
      <c r="H73" s="34"/>
      <c r="I73" s="35">
        <f>SUMIFS(I74:I101,A74:A101,"P")</f>
        <v>0</v>
      </c>
      <c r="J73" s="36"/>
    </row>
    <row r="74">
      <c r="A74" s="37" t="s">
        <v>240</v>
      </c>
      <c r="B74" s="37">
        <v>19</v>
      </c>
      <c r="C74" s="38" t="s">
        <v>4375</v>
      </c>
      <c r="D74" s="37" t="s">
        <v>245</v>
      </c>
      <c r="E74" s="39" t="s">
        <v>4376</v>
      </c>
      <c r="F74" s="40" t="s">
        <v>339</v>
      </c>
      <c r="G74" s="41">
        <v>93.641999999999996</v>
      </c>
      <c r="H74" s="42">
        <v>0</v>
      </c>
      <c r="I74" s="43">
        <f>ROUND(G74*H74,P4)</f>
        <v>0</v>
      </c>
      <c r="J74" s="37"/>
      <c r="O74" s="44">
        <f>I74*0.21</f>
        <v>0</v>
      </c>
      <c r="P74">
        <v>3</v>
      </c>
    </row>
    <row r="75">
      <c r="A75" s="37" t="s">
        <v>244</v>
      </c>
      <c r="B75" s="45"/>
      <c r="C75" s="46"/>
      <c r="D75" s="46"/>
      <c r="E75" s="47" t="s">
        <v>245</v>
      </c>
      <c r="F75" s="46"/>
      <c r="G75" s="46"/>
      <c r="H75" s="46"/>
      <c r="I75" s="46"/>
      <c r="J75" s="48"/>
    </row>
    <row r="76" ht="60">
      <c r="A76" s="37" t="s">
        <v>246</v>
      </c>
      <c r="B76" s="45"/>
      <c r="C76" s="46"/>
      <c r="D76" s="46"/>
      <c r="E76" s="49" t="s">
        <v>4552</v>
      </c>
      <c r="F76" s="46"/>
      <c r="G76" s="46"/>
      <c r="H76" s="46"/>
      <c r="I76" s="46"/>
      <c r="J76" s="48"/>
    </row>
    <row r="77" ht="90">
      <c r="A77" s="37" t="s">
        <v>248</v>
      </c>
      <c r="B77" s="45"/>
      <c r="C77" s="46"/>
      <c r="D77" s="46"/>
      <c r="E77" s="39" t="s">
        <v>2668</v>
      </c>
      <c r="F77" s="46"/>
      <c r="G77" s="46"/>
      <c r="H77" s="46"/>
      <c r="I77" s="46"/>
      <c r="J77" s="48"/>
    </row>
    <row r="78">
      <c r="A78" s="37" t="s">
        <v>240</v>
      </c>
      <c r="B78" s="37">
        <v>20</v>
      </c>
      <c r="C78" s="38" t="s">
        <v>4553</v>
      </c>
      <c r="D78" s="37" t="s">
        <v>245</v>
      </c>
      <c r="E78" s="39" t="s">
        <v>4554</v>
      </c>
      <c r="F78" s="40" t="s">
        <v>415</v>
      </c>
      <c r="G78" s="41">
        <v>223.65000000000001</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4555</v>
      </c>
      <c r="F80" s="46"/>
      <c r="G80" s="46"/>
      <c r="H80" s="46"/>
      <c r="I80" s="46"/>
      <c r="J80" s="48"/>
    </row>
    <row r="81" ht="120">
      <c r="A81" s="37" t="s">
        <v>248</v>
      </c>
      <c r="B81" s="45"/>
      <c r="C81" s="46"/>
      <c r="D81" s="46"/>
      <c r="E81" s="39" t="s">
        <v>3879</v>
      </c>
      <c r="F81" s="46"/>
      <c r="G81" s="46"/>
      <c r="H81" s="46"/>
      <c r="I81" s="46"/>
      <c r="J81" s="48"/>
    </row>
    <row r="82">
      <c r="A82" s="37" t="s">
        <v>240</v>
      </c>
      <c r="B82" s="37">
        <v>21</v>
      </c>
      <c r="C82" s="38" t="s">
        <v>4556</v>
      </c>
      <c r="D82" s="37" t="s">
        <v>245</v>
      </c>
      <c r="E82" s="39" t="s">
        <v>4557</v>
      </c>
      <c r="F82" s="40" t="s">
        <v>415</v>
      </c>
      <c r="G82" s="41">
        <v>213</v>
      </c>
      <c r="H82" s="42">
        <v>0</v>
      </c>
      <c r="I82" s="43">
        <f>ROUND(G82*H82,P4)</f>
        <v>0</v>
      </c>
      <c r="J82" s="37"/>
      <c r="O82" s="44">
        <f>I82*0.21</f>
        <v>0</v>
      </c>
      <c r="P82">
        <v>3</v>
      </c>
    </row>
    <row r="83">
      <c r="A83" s="37" t="s">
        <v>244</v>
      </c>
      <c r="B83" s="45"/>
      <c r="C83" s="46"/>
      <c r="D83" s="46"/>
      <c r="E83" s="47" t="s">
        <v>245</v>
      </c>
      <c r="F83" s="46"/>
      <c r="G83" s="46"/>
      <c r="H83" s="46"/>
      <c r="I83" s="46"/>
      <c r="J83" s="48"/>
    </row>
    <row r="84" ht="120">
      <c r="A84" s="37" t="s">
        <v>248</v>
      </c>
      <c r="B84" s="45"/>
      <c r="C84" s="46"/>
      <c r="D84" s="46"/>
      <c r="E84" s="39" t="s">
        <v>3879</v>
      </c>
      <c r="F84" s="46"/>
      <c r="G84" s="46"/>
      <c r="H84" s="46"/>
      <c r="I84" s="46"/>
      <c r="J84" s="48"/>
    </row>
    <row r="85">
      <c r="A85" s="37" t="s">
        <v>240</v>
      </c>
      <c r="B85" s="37">
        <v>22</v>
      </c>
      <c r="C85" s="38" t="s">
        <v>4558</v>
      </c>
      <c r="D85" s="37" t="s">
        <v>245</v>
      </c>
      <c r="E85" s="39" t="s">
        <v>4559</v>
      </c>
      <c r="F85" s="40" t="s">
        <v>415</v>
      </c>
      <c r="G85" s="41">
        <v>213</v>
      </c>
      <c r="H85" s="42">
        <v>0</v>
      </c>
      <c r="I85" s="43">
        <f>ROUND(G85*H85,P4)</f>
        <v>0</v>
      </c>
      <c r="J85" s="37"/>
      <c r="O85" s="44">
        <f>I85*0.21</f>
        <v>0</v>
      </c>
      <c r="P85">
        <v>3</v>
      </c>
    </row>
    <row r="86">
      <c r="A86" s="37" t="s">
        <v>244</v>
      </c>
      <c r="B86" s="45"/>
      <c r="C86" s="46"/>
      <c r="D86" s="46"/>
      <c r="E86" s="47" t="s">
        <v>245</v>
      </c>
      <c r="F86" s="46"/>
      <c r="G86" s="46"/>
      <c r="H86" s="46"/>
      <c r="I86" s="46"/>
      <c r="J86" s="48"/>
    </row>
    <row r="87" ht="195">
      <c r="A87" s="37" t="s">
        <v>248</v>
      </c>
      <c r="B87" s="45"/>
      <c r="C87" s="46"/>
      <c r="D87" s="46"/>
      <c r="E87" s="39" t="s">
        <v>2680</v>
      </c>
      <c r="F87" s="46"/>
      <c r="G87" s="46"/>
      <c r="H87" s="46"/>
      <c r="I87" s="46"/>
      <c r="J87" s="48"/>
    </row>
    <row r="88">
      <c r="A88" s="37" t="s">
        <v>240</v>
      </c>
      <c r="B88" s="37">
        <v>23</v>
      </c>
      <c r="C88" s="38" t="s">
        <v>4560</v>
      </c>
      <c r="D88" s="37" t="s">
        <v>245</v>
      </c>
      <c r="E88" s="39" t="s">
        <v>4561</v>
      </c>
      <c r="F88" s="40" t="s">
        <v>415</v>
      </c>
      <c r="G88" s="41">
        <v>217.25999999999999</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4562</v>
      </c>
      <c r="F90" s="46"/>
      <c r="G90" s="46"/>
      <c r="H90" s="46"/>
      <c r="I90" s="46"/>
      <c r="J90" s="48"/>
    </row>
    <row r="91" ht="195">
      <c r="A91" s="37" t="s">
        <v>248</v>
      </c>
      <c r="B91" s="45"/>
      <c r="C91" s="46"/>
      <c r="D91" s="46"/>
      <c r="E91" s="39" t="s">
        <v>2680</v>
      </c>
      <c r="F91" s="46"/>
      <c r="G91" s="46"/>
      <c r="H91" s="46"/>
      <c r="I91" s="46"/>
      <c r="J91" s="48"/>
    </row>
    <row r="92">
      <c r="A92" s="37" t="s">
        <v>240</v>
      </c>
      <c r="B92" s="37">
        <v>24</v>
      </c>
      <c r="C92" s="38" t="s">
        <v>4563</v>
      </c>
      <c r="D92" s="37" t="s">
        <v>245</v>
      </c>
      <c r="E92" s="39" t="s">
        <v>4564</v>
      </c>
      <c r="F92" s="40" t="s">
        <v>415</v>
      </c>
      <c r="G92" s="41">
        <v>8.5</v>
      </c>
      <c r="H92" s="42">
        <v>0</v>
      </c>
      <c r="I92" s="43">
        <f>ROUND(G92*H92,P4)</f>
        <v>0</v>
      </c>
      <c r="J92" s="37"/>
      <c r="O92" s="44">
        <f>I92*0.21</f>
        <v>0</v>
      </c>
      <c r="P92">
        <v>3</v>
      </c>
    </row>
    <row r="93">
      <c r="A93" s="37" t="s">
        <v>244</v>
      </c>
      <c r="B93" s="45"/>
      <c r="C93" s="46"/>
      <c r="D93" s="46"/>
      <c r="E93" s="47" t="s">
        <v>245</v>
      </c>
      <c r="F93" s="46"/>
      <c r="G93" s="46"/>
      <c r="H93" s="46"/>
      <c r="I93" s="46"/>
      <c r="J93" s="48"/>
    </row>
    <row r="94" ht="225">
      <c r="A94" s="37" t="s">
        <v>248</v>
      </c>
      <c r="B94" s="45"/>
      <c r="C94" s="46"/>
      <c r="D94" s="46"/>
      <c r="E94" s="39" t="s">
        <v>2693</v>
      </c>
      <c r="F94" s="46"/>
      <c r="G94" s="46"/>
      <c r="H94" s="46"/>
      <c r="I94" s="46"/>
      <c r="J94" s="48"/>
    </row>
    <row r="95">
      <c r="A95" s="37" t="s">
        <v>240</v>
      </c>
      <c r="B95" s="37">
        <v>25</v>
      </c>
      <c r="C95" s="38" t="s">
        <v>4388</v>
      </c>
      <c r="D95" s="37" t="s">
        <v>245</v>
      </c>
      <c r="E95" s="39" t="s">
        <v>4389</v>
      </c>
      <c r="F95" s="40" t="s">
        <v>415</v>
      </c>
      <c r="G95" s="41">
        <v>1.2</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4565</v>
      </c>
      <c r="F97" s="46"/>
      <c r="G97" s="46"/>
      <c r="H97" s="46"/>
      <c r="I97" s="46"/>
      <c r="J97" s="48"/>
    </row>
    <row r="98" ht="225">
      <c r="A98" s="37" t="s">
        <v>248</v>
      </c>
      <c r="B98" s="45"/>
      <c r="C98" s="46"/>
      <c r="D98" s="46"/>
      <c r="E98" s="39" t="s">
        <v>2693</v>
      </c>
      <c r="F98" s="46"/>
      <c r="G98" s="46"/>
      <c r="H98" s="46"/>
      <c r="I98" s="46"/>
      <c r="J98" s="48"/>
    </row>
    <row r="99">
      <c r="A99" s="37" t="s">
        <v>240</v>
      </c>
      <c r="B99" s="37">
        <v>26</v>
      </c>
      <c r="C99" s="38" t="s">
        <v>4566</v>
      </c>
      <c r="D99" s="37" t="s">
        <v>245</v>
      </c>
      <c r="E99" s="39" t="s">
        <v>4567</v>
      </c>
      <c r="F99" s="40" t="s">
        <v>1326</v>
      </c>
      <c r="G99" s="41">
        <v>23.100000000000001</v>
      </c>
      <c r="H99" s="42">
        <v>0</v>
      </c>
      <c r="I99" s="43">
        <f>ROUND(G99*H99,P4)</f>
        <v>0</v>
      </c>
      <c r="J99" s="37"/>
      <c r="O99" s="44">
        <f>I99*0.21</f>
        <v>0</v>
      </c>
      <c r="P99">
        <v>3</v>
      </c>
    </row>
    <row r="100">
      <c r="A100" s="37" t="s">
        <v>244</v>
      </c>
      <c r="B100" s="45"/>
      <c r="C100" s="46"/>
      <c r="D100" s="46"/>
      <c r="E100" s="39" t="s">
        <v>4568</v>
      </c>
      <c r="F100" s="46"/>
      <c r="G100" s="46"/>
      <c r="H100" s="46"/>
      <c r="I100" s="46"/>
      <c r="J100" s="48"/>
    </row>
    <row r="101" ht="75">
      <c r="A101" s="37" t="s">
        <v>248</v>
      </c>
      <c r="B101" s="45"/>
      <c r="C101" s="46"/>
      <c r="D101" s="46"/>
      <c r="E101" s="39" t="s">
        <v>3913</v>
      </c>
      <c r="F101" s="46"/>
      <c r="G101" s="46"/>
      <c r="H101" s="46"/>
      <c r="I101" s="46"/>
      <c r="J101" s="48"/>
    </row>
    <row r="102">
      <c r="A102" s="31" t="s">
        <v>237</v>
      </c>
      <c r="B102" s="32"/>
      <c r="C102" s="33" t="s">
        <v>1213</v>
      </c>
      <c r="D102" s="34"/>
      <c r="E102" s="31" t="s">
        <v>2355</v>
      </c>
      <c r="F102" s="34"/>
      <c r="G102" s="34"/>
      <c r="H102" s="34"/>
      <c r="I102" s="35">
        <f>SUMIFS(I103:I111,A103:A111,"P")</f>
        <v>0</v>
      </c>
      <c r="J102" s="36"/>
    </row>
    <row r="103" ht="30">
      <c r="A103" s="37" t="s">
        <v>240</v>
      </c>
      <c r="B103" s="37">
        <v>27</v>
      </c>
      <c r="C103" s="38" t="s">
        <v>4402</v>
      </c>
      <c r="D103" s="37" t="s">
        <v>245</v>
      </c>
      <c r="E103" s="39" t="s">
        <v>4403</v>
      </c>
      <c r="F103" s="40" t="s">
        <v>1326</v>
      </c>
      <c r="G103" s="41">
        <v>25</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90">
      <c r="A105" s="37" t="s">
        <v>248</v>
      </c>
      <c r="B105" s="45"/>
      <c r="C105" s="46"/>
      <c r="D105" s="46"/>
      <c r="E105" s="39" t="s">
        <v>2149</v>
      </c>
      <c r="F105" s="46"/>
      <c r="G105" s="46"/>
      <c r="H105" s="46"/>
      <c r="I105" s="46"/>
      <c r="J105" s="48"/>
    </row>
    <row r="106">
      <c r="A106" s="37" t="s">
        <v>240</v>
      </c>
      <c r="B106" s="37">
        <v>28</v>
      </c>
      <c r="C106" s="38" t="s">
        <v>4405</v>
      </c>
      <c r="D106" s="37" t="s">
        <v>245</v>
      </c>
      <c r="E106" s="39" t="s">
        <v>4406</v>
      </c>
      <c r="F106" s="40" t="s">
        <v>1326</v>
      </c>
      <c r="G106" s="41">
        <v>14</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90">
      <c r="A108" s="37" t="s">
        <v>248</v>
      </c>
      <c r="B108" s="45"/>
      <c r="C108" s="46"/>
      <c r="D108" s="46"/>
      <c r="E108" s="39" t="s">
        <v>3262</v>
      </c>
      <c r="F108" s="46"/>
      <c r="G108" s="46"/>
      <c r="H108" s="46"/>
      <c r="I108" s="46"/>
      <c r="J108" s="48"/>
    </row>
    <row r="109" ht="30">
      <c r="A109" s="37" t="s">
        <v>240</v>
      </c>
      <c r="B109" s="37">
        <v>29</v>
      </c>
      <c r="C109" s="38" t="s">
        <v>4569</v>
      </c>
      <c r="D109" s="37" t="s">
        <v>245</v>
      </c>
      <c r="E109" s="39" t="s">
        <v>4570</v>
      </c>
      <c r="F109" s="40" t="s">
        <v>1326</v>
      </c>
      <c r="G109" s="41">
        <v>35</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135">
      <c r="A111" s="37" t="s">
        <v>248</v>
      </c>
      <c r="B111" s="50"/>
      <c r="C111" s="51"/>
      <c r="D111" s="51"/>
      <c r="E111" s="39" t="s">
        <v>4571</v>
      </c>
      <c r="F111" s="51"/>
      <c r="G111" s="51"/>
      <c r="H111" s="51"/>
      <c r="I111" s="51"/>
      <c r="J111" s="52"/>
    </row>
  </sheetData>
  <sheetProtection sheet="1" objects="1" scenarios="1" spinCount="100000" saltValue="G7ZMN4NTJ93LYMiL1Ux++ofkzzOzhNR7C4EZg/mTYXQOiXuIoP7waGhBGUw3DCQ3SKTuGv+8//bQaPtCTYzTAw==" hashValue="hjN7VlpwoyvcNhlD96BO1fG8mPsoF3uhonS250DHCMmcsmyDz7HkL1/CPsAUTSkMm4OKvszU7C55C/j7OOk1c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4572</v>
      </c>
      <c r="I3" s="25">
        <f>SUMIFS(I9:I110,A9:A110,"SD")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225</v>
      </c>
      <c r="C5" s="21" t="s">
        <v>4572</v>
      </c>
      <c r="D5" s="22"/>
      <c r="E5" s="23" t="s">
        <v>148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SUMIFS(I10:I24,A10:A24,"P")</f>
        <v>0</v>
      </c>
      <c r="J9" s="36"/>
    </row>
    <row r="10">
      <c r="A10" s="37" t="s">
        <v>240</v>
      </c>
      <c r="B10" s="37">
        <v>1</v>
      </c>
      <c r="C10" s="38" t="s">
        <v>4331</v>
      </c>
      <c r="D10" s="37" t="s">
        <v>245</v>
      </c>
      <c r="E10" s="39" t="s">
        <v>3749</v>
      </c>
      <c r="F10" s="40" t="s">
        <v>339</v>
      </c>
      <c r="G10" s="41">
        <v>192.62</v>
      </c>
      <c r="H10" s="42">
        <v>0</v>
      </c>
      <c r="I10" s="43">
        <f>ROUND(G10*H10,P4)</f>
        <v>0</v>
      </c>
      <c r="J10" s="37"/>
      <c r="O10" s="44">
        <f>I10*0.21</f>
        <v>0</v>
      </c>
      <c r="P10">
        <v>3</v>
      </c>
    </row>
    <row r="11">
      <c r="A11" s="37" t="s">
        <v>244</v>
      </c>
      <c r="B11" s="45"/>
      <c r="C11" s="46"/>
      <c r="D11" s="46"/>
      <c r="E11" s="39" t="s">
        <v>4537</v>
      </c>
      <c r="F11" s="46"/>
      <c r="G11" s="46"/>
      <c r="H11" s="46"/>
      <c r="I11" s="46"/>
      <c r="J11" s="48"/>
    </row>
    <row r="12" ht="75">
      <c r="A12" s="37" t="s">
        <v>248</v>
      </c>
      <c r="B12" s="45"/>
      <c r="C12" s="46"/>
      <c r="D12" s="46"/>
      <c r="E12" s="39" t="s">
        <v>3752</v>
      </c>
      <c r="F12" s="46"/>
      <c r="G12" s="46"/>
      <c r="H12" s="46"/>
      <c r="I12" s="46"/>
      <c r="J12" s="48"/>
    </row>
    <row r="13" ht="45">
      <c r="A13" s="37" t="s">
        <v>240</v>
      </c>
      <c r="B13" s="37">
        <v>2</v>
      </c>
      <c r="C13" s="38" t="s">
        <v>4333</v>
      </c>
      <c r="D13" s="37" t="s">
        <v>4334</v>
      </c>
      <c r="E13" s="39" t="s">
        <v>4335</v>
      </c>
      <c r="F13" s="40" t="s">
        <v>939</v>
      </c>
      <c r="G13" s="41">
        <v>61.600000000000001</v>
      </c>
      <c r="H13" s="42">
        <v>0</v>
      </c>
      <c r="I13" s="43">
        <f>ROUND(G13*H13,P4)</f>
        <v>0</v>
      </c>
      <c r="J13" s="37"/>
      <c r="O13" s="44">
        <f>I13*0.21</f>
        <v>0</v>
      </c>
      <c r="P13">
        <v>3</v>
      </c>
    </row>
    <row r="14" ht="30">
      <c r="A14" s="37" t="s">
        <v>244</v>
      </c>
      <c r="B14" s="45"/>
      <c r="C14" s="46"/>
      <c r="D14" s="46"/>
      <c r="E14" s="39" t="s">
        <v>940</v>
      </c>
      <c r="F14" s="46"/>
      <c r="G14" s="46"/>
      <c r="H14" s="46"/>
      <c r="I14" s="46"/>
      <c r="J14" s="48"/>
    </row>
    <row r="15">
      <c r="A15" s="37" t="s">
        <v>246</v>
      </c>
      <c r="B15" s="45"/>
      <c r="C15" s="46"/>
      <c r="D15" s="46"/>
      <c r="E15" s="49" t="s">
        <v>4573</v>
      </c>
      <c r="F15" s="46"/>
      <c r="G15" s="46"/>
      <c r="H15" s="46"/>
      <c r="I15" s="46"/>
      <c r="J15" s="48"/>
    </row>
    <row r="16" ht="225">
      <c r="A16" s="37" t="s">
        <v>248</v>
      </c>
      <c r="B16" s="45"/>
      <c r="C16" s="46"/>
      <c r="D16" s="46"/>
      <c r="E16" s="39" t="s">
        <v>941</v>
      </c>
      <c r="F16" s="46"/>
      <c r="G16" s="46"/>
      <c r="H16" s="46"/>
      <c r="I16" s="46"/>
      <c r="J16" s="48"/>
    </row>
    <row r="17" ht="45">
      <c r="A17" s="37" t="s">
        <v>240</v>
      </c>
      <c r="B17" s="37">
        <v>3</v>
      </c>
      <c r="C17" s="38" t="s">
        <v>1377</v>
      </c>
      <c r="D17" s="37" t="s">
        <v>1378</v>
      </c>
      <c r="E17" s="39" t="s">
        <v>1379</v>
      </c>
      <c r="F17" s="40" t="s">
        <v>939</v>
      </c>
      <c r="G17" s="41">
        <v>3.1200000000000001</v>
      </c>
      <c r="H17" s="42">
        <v>0</v>
      </c>
      <c r="I17" s="43">
        <f>ROUND(G17*H17,P4)</f>
        <v>0</v>
      </c>
      <c r="J17" s="37"/>
      <c r="O17" s="44">
        <f>I17*0.21</f>
        <v>0</v>
      </c>
      <c r="P17">
        <v>3</v>
      </c>
    </row>
    <row r="18" ht="30">
      <c r="A18" s="37" t="s">
        <v>244</v>
      </c>
      <c r="B18" s="45"/>
      <c r="C18" s="46"/>
      <c r="D18" s="46"/>
      <c r="E18" s="39" t="s">
        <v>940</v>
      </c>
      <c r="F18" s="46"/>
      <c r="G18" s="46"/>
      <c r="H18" s="46"/>
      <c r="I18" s="46"/>
      <c r="J18" s="48"/>
    </row>
    <row r="19">
      <c r="A19" s="37" t="s">
        <v>246</v>
      </c>
      <c r="B19" s="45"/>
      <c r="C19" s="46"/>
      <c r="D19" s="46"/>
      <c r="E19" s="49" t="s">
        <v>4574</v>
      </c>
      <c r="F19" s="46"/>
      <c r="G19" s="46"/>
      <c r="H19" s="46"/>
      <c r="I19" s="46"/>
      <c r="J19" s="48"/>
    </row>
    <row r="20" ht="225">
      <c r="A20" s="37" t="s">
        <v>248</v>
      </c>
      <c r="B20" s="45"/>
      <c r="C20" s="46"/>
      <c r="D20" s="46"/>
      <c r="E20" s="39" t="s">
        <v>941</v>
      </c>
      <c r="F20" s="46"/>
      <c r="G20" s="46"/>
      <c r="H20" s="46"/>
      <c r="I20" s="46"/>
      <c r="J20" s="48"/>
    </row>
    <row r="21" ht="30">
      <c r="A21" s="37" t="s">
        <v>240</v>
      </c>
      <c r="B21" s="37">
        <v>4</v>
      </c>
      <c r="C21" s="38" t="s">
        <v>2784</v>
      </c>
      <c r="D21" s="37" t="s">
        <v>2785</v>
      </c>
      <c r="E21" s="39" t="s">
        <v>2786</v>
      </c>
      <c r="F21" s="40" t="s">
        <v>939</v>
      </c>
      <c r="G21" s="41">
        <v>196.02000000000001</v>
      </c>
      <c r="H21" s="42">
        <v>0</v>
      </c>
      <c r="I21" s="43">
        <f>ROUND(G21*H21,P4)</f>
        <v>0</v>
      </c>
      <c r="J21" s="37"/>
      <c r="O21" s="44">
        <f>I21*0.21</f>
        <v>0</v>
      </c>
      <c r="P21">
        <v>3</v>
      </c>
    </row>
    <row r="22" ht="30">
      <c r="A22" s="37" t="s">
        <v>244</v>
      </c>
      <c r="B22" s="45"/>
      <c r="C22" s="46"/>
      <c r="D22" s="46"/>
      <c r="E22" s="39" t="s">
        <v>940</v>
      </c>
      <c r="F22" s="46"/>
      <c r="G22" s="46"/>
      <c r="H22" s="46"/>
      <c r="I22" s="46"/>
      <c r="J22" s="48"/>
    </row>
    <row r="23">
      <c r="A23" s="37" t="s">
        <v>246</v>
      </c>
      <c r="B23" s="45"/>
      <c r="C23" s="46"/>
      <c r="D23" s="46"/>
      <c r="E23" s="49" t="s">
        <v>4575</v>
      </c>
      <c r="F23" s="46"/>
      <c r="G23" s="46"/>
      <c r="H23" s="46"/>
      <c r="I23" s="46"/>
      <c r="J23" s="48"/>
    </row>
    <row r="24" ht="225">
      <c r="A24" s="37" t="s">
        <v>248</v>
      </c>
      <c r="B24" s="45"/>
      <c r="C24" s="46"/>
      <c r="D24" s="46"/>
      <c r="E24" s="39" t="s">
        <v>941</v>
      </c>
      <c r="F24" s="46"/>
      <c r="G24" s="46"/>
      <c r="H24" s="46"/>
      <c r="I24" s="46"/>
      <c r="J24" s="48"/>
    </row>
    <row r="25">
      <c r="A25" s="31" t="s">
        <v>237</v>
      </c>
      <c r="B25" s="32"/>
      <c r="C25" s="33" t="s">
        <v>238</v>
      </c>
      <c r="D25" s="34"/>
      <c r="E25" s="31" t="s">
        <v>336</v>
      </c>
      <c r="F25" s="34"/>
      <c r="G25" s="34"/>
      <c r="H25" s="34"/>
      <c r="I25" s="35">
        <f>SUMIFS(I26:I72,A26:A72,"P")</f>
        <v>0</v>
      </c>
      <c r="J25" s="36"/>
    </row>
    <row r="26">
      <c r="A26" s="37" t="s">
        <v>240</v>
      </c>
      <c r="B26" s="37">
        <v>6</v>
      </c>
      <c r="C26" s="38" t="s">
        <v>4483</v>
      </c>
      <c r="D26" s="37" t="s">
        <v>245</v>
      </c>
      <c r="E26" s="39" t="s">
        <v>4484</v>
      </c>
      <c r="F26" s="40" t="s">
        <v>339</v>
      </c>
      <c r="G26" s="41">
        <v>1.3</v>
      </c>
      <c r="H26" s="42">
        <v>0</v>
      </c>
      <c r="I26" s="43">
        <f>ROUND(G26*H26,P4)</f>
        <v>0</v>
      </c>
      <c r="J26" s="37"/>
      <c r="O26" s="44">
        <f>I26*0.21</f>
        <v>0</v>
      </c>
      <c r="P26">
        <v>3</v>
      </c>
    </row>
    <row r="27">
      <c r="A27" s="37" t="s">
        <v>244</v>
      </c>
      <c r="B27" s="45"/>
      <c r="C27" s="46"/>
      <c r="D27" s="46"/>
      <c r="E27" s="39" t="s">
        <v>4576</v>
      </c>
      <c r="F27" s="46"/>
      <c r="G27" s="46"/>
      <c r="H27" s="46"/>
      <c r="I27" s="46"/>
      <c r="J27" s="48"/>
    </row>
    <row r="28">
      <c r="A28" s="37" t="s">
        <v>246</v>
      </c>
      <c r="B28" s="45"/>
      <c r="C28" s="46"/>
      <c r="D28" s="46"/>
      <c r="E28" s="49" t="s">
        <v>4577</v>
      </c>
      <c r="F28" s="46"/>
      <c r="G28" s="46"/>
      <c r="H28" s="46"/>
      <c r="I28" s="46"/>
      <c r="J28" s="48"/>
    </row>
    <row r="29" ht="135">
      <c r="A29" s="37" t="s">
        <v>248</v>
      </c>
      <c r="B29" s="45"/>
      <c r="C29" s="46"/>
      <c r="D29" s="46"/>
      <c r="E29" s="39" t="s">
        <v>4342</v>
      </c>
      <c r="F29" s="46"/>
      <c r="G29" s="46"/>
      <c r="H29" s="46"/>
      <c r="I29" s="46"/>
      <c r="J29" s="48"/>
    </row>
    <row r="30" ht="30">
      <c r="A30" s="37" t="s">
        <v>240</v>
      </c>
      <c r="B30" s="37">
        <v>7</v>
      </c>
      <c r="C30" s="38" t="s">
        <v>4486</v>
      </c>
      <c r="D30" s="37" t="s">
        <v>245</v>
      </c>
      <c r="E30" s="39" t="s">
        <v>4487</v>
      </c>
      <c r="F30" s="40" t="s">
        <v>339</v>
      </c>
      <c r="G30" s="41">
        <v>89.099999999999994</v>
      </c>
      <c r="H30" s="42">
        <v>0</v>
      </c>
      <c r="I30" s="43">
        <f>ROUND(G30*H30,P4)</f>
        <v>0</v>
      </c>
      <c r="J30" s="37"/>
      <c r="O30" s="44">
        <f>I30*0.21</f>
        <v>0</v>
      </c>
      <c r="P30">
        <v>3</v>
      </c>
    </row>
    <row r="31">
      <c r="A31" s="37" t="s">
        <v>244</v>
      </c>
      <c r="B31" s="45"/>
      <c r="C31" s="46"/>
      <c r="D31" s="46"/>
      <c r="E31" s="47" t="s">
        <v>245</v>
      </c>
      <c r="F31" s="46"/>
      <c r="G31" s="46"/>
      <c r="H31" s="46"/>
      <c r="I31" s="46"/>
      <c r="J31" s="48"/>
    </row>
    <row r="32" ht="30">
      <c r="A32" s="37" t="s">
        <v>246</v>
      </c>
      <c r="B32" s="45"/>
      <c r="C32" s="46"/>
      <c r="D32" s="46"/>
      <c r="E32" s="49" t="s">
        <v>4578</v>
      </c>
      <c r="F32" s="46"/>
      <c r="G32" s="46"/>
      <c r="H32" s="46"/>
      <c r="I32" s="46"/>
      <c r="J32" s="48"/>
    </row>
    <row r="33" ht="120">
      <c r="A33" s="37" t="s">
        <v>248</v>
      </c>
      <c r="B33" s="45"/>
      <c r="C33" s="46"/>
      <c r="D33" s="46"/>
      <c r="E33" s="39" t="s">
        <v>4346</v>
      </c>
      <c r="F33" s="46"/>
      <c r="G33" s="46"/>
      <c r="H33" s="46"/>
      <c r="I33" s="46"/>
      <c r="J33" s="48"/>
    </row>
    <row r="34">
      <c r="A34" s="37" t="s">
        <v>240</v>
      </c>
      <c r="B34" s="37">
        <v>8</v>
      </c>
      <c r="C34" s="38" t="s">
        <v>4350</v>
      </c>
      <c r="D34" s="37" t="s">
        <v>245</v>
      </c>
      <c r="E34" s="39" t="s">
        <v>4351</v>
      </c>
      <c r="F34" s="40" t="s">
        <v>339</v>
      </c>
      <c r="G34" s="41">
        <v>28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4579</v>
      </c>
      <c r="F36" s="46"/>
      <c r="G36" s="46"/>
      <c r="H36" s="46"/>
      <c r="I36" s="46"/>
      <c r="J36" s="48"/>
    </row>
    <row r="37" ht="120">
      <c r="A37" s="37" t="s">
        <v>248</v>
      </c>
      <c r="B37" s="45"/>
      <c r="C37" s="46"/>
      <c r="D37" s="46"/>
      <c r="E37" s="39" t="s">
        <v>4346</v>
      </c>
      <c r="F37" s="46"/>
      <c r="G37" s="46"/>
      <c r="H37" s="46"/>
      <c r="I37" s="46"/>
      <c r="J37" s="48"/>
    </row>
    <row r="38">
      <c r="A38" s="37" t="s">
        <v>240</v>
      </c>
      <c r="B38" s="37">
        <v>9</v>
      </c>
      <c r="C38" s="38" t="s">
        <v>4353</v>
      </c>
      <c r="D38" s="37" t="s">
        <v>245</v>
      </c>
      <c r="E38" s="39" t="s">
        <v>4354</v>
      </c>
      <c r="F38" s="40" t="s">
        <v>1326</v>
      </c>
      <c r="G38" s="41">
        <v>22.16</v>
      </c>
      <c r="H38" s="42">
        <v>0</v>
      </c>
      <c r="I38" s="43">
        <f>ROUND(G38*H38,P4)</f>
        <v>0</v>
      </c>
      <c r="J38" s="37"/>
      <c r="O38" s="44">
        <f>I38*0.21</f>
        <v>0</v>
      </c>
      <c r="P38">
        <v>3</v>
      </c>
    </row>
    <row r="39">
      <c r="A39" s="37" t="s">
        <v>244</v>
      </c>
      <c r="B39" s="45"/>
      <c r="C39" s="46"/>
      <c r="D39" s="46"/>
      <c r="E39" s="47" t="s">
        <v>245</v>
      </c>
      <c r="F39" s="46"/>
      <c r="G39" s="46"/>
      <c r="H39" s="46"/>
      <c r="I39" s="46"/>
      <c r="J39" s="48"/>
    </row>
    <row r="40" ht="75">
      <c r="A40" s="37" t="s">
        <v>248</v>
      </c>
      <c r="B40" s="45"/>
      <c r="C40" s="46"/>
      <c r="D40" s="46"/>
      <c r="E40" s="39" t="s">
        <v>3773</v>
      </c>
      <c r="F40" s="46"/>
      <c r="G40" s="46"/>
      <c r="H40" s="46"/>
      <c r="I40" s="46"/>
      <c r="J40" s="48"/>
    </row>
    <row r="41">
      <c r="A41" s="37" t="s">
        <v>240</v>
      </c>
      <c r="B41" s="37">
        <v>10</v>
      </c>
      <c r="C41" s="38" t="s">
        <v>2623</v>
      </c>
      <c r="D41" s="37" t="s">
        <v>245</v>
      </c>
      <c r="E41" s="39" t="s">
        <v>2624</v>
      </c>
      <c r="F41" s="40" t="s">
        <v>339</v>
      </c>
      <c r="G41" s="41">
        <v>8.2289999999999992</v>
      </c>
      <c r="H41" s="42">
        <v>0</v>
      </c>
      <c r="I41" s="43">
        <f>ROUND(G41*H41,P4)</f>
        <v>0</v>
      </c>
      <c r="J41" s="37"/>
      <c r="O41" s="44">
        <f>I41*0.21</f>
        <v>0</v>
      </c>
      <c r="P41">
        <v>3</v>
      </c>
    </row>
    <row r="42">
      <c r="A42" s="37" t="s">
        <v>244</v>
      </c>
      <c r="B42" s="45"/>
      <c r="C42" s="46"/>
      <c r="D42" s="46"/>
      <c r="E42" s="47" t="s">
        <v>245</v>
      </c>
      <c r="F42" s="46"/>
      <c r="G42" s="46"/>
      <c r="H42" s="46"/>
      <c r="I42" s="46"/>
      <c r="J42" s="48"/>
    </row>
    <row r="43">
      <c r="A43" s="37" t="s">
        <v>246</v>
      </c>
      <c r="B43" s="45"/>
      <c r="C43" s="46"/>
      <c r="D43" s="46"/>
      <c r="E43" s="49" t="s">
        <v>4580</v>
      </c>
      <c r="F43" s="46"/>
      <c r="G43" s="46"/>
      <c r="H43" s="46"/>
      <c r="I43" s="46"/>
      <c r="J43" s="48"/>
    </row>
    <row r="44" ht="75">
      <c r="A44" s="37" t="s">
        <v>248</v>
      </c>
      <c r="B44" s="45"/>
      <c r="C44" s="46"/>
      <c r="D44" s="46"/>
      <c r="E44" s="39" t="s">
        <v>2626</v>
      </c>
      <c r="F44" s="46"/>
      <c r="G44" s="46"/>
      <c r="H44" s="46"/>
      <c r="I44" s="46"/>
      <c r="J44" s="48"/>
    </row>
    <row r="45">
      <c r="A45" s="37" t="s">
        <v>240</v>
      </c>
      <c r="B45" s="37">
        <v>11</v>
      </c>
      <c r="C45" s="38" t="s">
        <v>4356</v>
      </c>
      <c r="D45" s="37" t="s">
        <v>245</v>
      </c>
      <c r="E45" s="39" t="s">
        <v>4357</v>
      </c>
      <c r="F45" s="40" t="s">
        <v>339</v>
      </c>
      <c r="G45" s="41">
        <v>369.77999999999997</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4581</v>
      </c>
      <c r="F47" s="46"/>
      <c r="G47" s="46"/>
      <c r="H47" s="46"/>
      <c r="I47" s="46"/>
      <c r="J47" s="48"/>
    </row>
    <row r="48" ht="409.5">
      <c r="A48" s="37" t="s">
        <v>248</v>
      </c>
      <c r="B48" s="45"/>
      <c r="C48" s="46"/>
      <c r="D48" s="46"/>
      <c r="E48" s="39" t="s">
        <v>2046</v>
      </c>
      <c r="F48" s="46"/>
      <c r="G48" s="46"/>
      <c r="H48" s="46"/>
      <c r="I48" s="46"/>
      <c r="J48" s="48"/>
    </row>
    <row r="49">
      <c r="A49" s="37" t="s">
        <v>240</v>
      </c>
      <c r="B49" s="37">
        <v>12</v>
      </c>
      <c r="C49" s="38" t="s">
        <v>1321</v>
      </c>
      <c r="D49" s="37" t="s">
        <v>245</v>
      </c>
      <c r="E49" s="39" t="s">
        <v>1322</v>
      </c>
      <c r="F49" s="40" t="s">
        <v>339</v>
      </c>
      <c r="G49" s="41">
        <v>199.52000000000001</v>
      </c>
      <c r="H49" s="42">
        <v>0</v>
      </c>
      <c r="I49" s="43">
        <f>ROUND(G49*H49,P4)</f>
        <v>0</v>
      </c>
      <c r="J49" s="37"/>
      <c r="O49" s="44">
        <f>I49*0.21</f>
        <v>0</v>
      </c>
      <c r="P49">
        <v>3</v>
      </c>
    </row>
    <row r="50">
      <c r="A50" s="37" t="s">
        <v>244</v>
      </c>
      <c r="B50" s="45"/>
      <c r="C50" s="46"/>
      <c r="D50" s="46"/>
      <c r="E50" s="47" t="s">
        <v>245</v>
      </c>
      <c r="F50" s="46"/>
      <c r="G50" s="46"/>
      <c r="H50" s="46"/>
      <c r="I50" s="46"/>
      <c r="J50" s="48"/>
    </row>
    <row r="51" ht="45">
      <c r="A51" s="37" t="s">
        <v>246</v>
      </c>
      <c r="B51" s="45"/>
      <c r="C51" s="46"/>
      <c r="D51" s="46"/>
      <c r="E51" s="49" t="s">
        <v>4582</v>
      </c>
      <c r="F51" s="46"/>
      <c r="G51" s="46"/>
      <c r="H51" s="46"/>
      <c r="I51" s="46"/>
      <c r="J51" s="48"/>
    </row>
    <row r="52" ht="405">
      <c r="A52" s="37" t="s">
        <v>248</v>
      </c>
      <c r="B52" s="45"/>
      <c r="C52" s="46"/>
      <c r="D52" s="46"/>
      <c r="E52" s="39" t="s">
        <v>1325</v>
      </c>
      <c r="F52" s="46"/>
      <c r="G52" s="46"/>
      <c r="H52" s="46"/>
      <c r="I52" s="46"/>
      <c r="J52" s="48"/>
    </row>
    <row r="53">
      <c r="A53" s="37" t="s">
        <v>240</v>
      </c>
      <c r="B53" s="37">
        <v>13</v>
      </c>
      <c r="C53" s="38" t="s">
        <v>667</v>
      </c>
      <c r="D53" s="37" t="s">
        <v>245</v>
      </c>
      <c r="E53" s="39" t="s">
        <v>668</v>
      </c>
      <c r="F53" s="40" t="s">
        <v>339</v>
      </c>
      <c r="G53" s="41">
        <v>378.00900000000001</v>
      </c>
      <c r="H53" s="42">
        <v>0</v>
      </c>
      <c r="I53" s="43">
        <f>ROUND(G53*H53,P4)</f>
        <v>0</v>
      </c>
      <c r="J53" s="37"/>
      <c r="O53" s="44">
        <f>I53*0.21</f>
        <v>0</v>
      </c>
      <c r="P53">
        <v>3</v>
      </c>
    </row>
    <row r="54">
      <c r="A54" s="37" t="s">
        <v>244</v>
      </c>
      <c r="B54" s="45"/>
      <c r="C54" s="46"/>
      <c r="D54" s="46"/>
      <c r="E54" s="47" t="s">
        <v>245</v>
      </c>
      <c r="F54" s="46"/>
      <c r="G54" s="46"/>
      <c r="H54" s="46"/>
      <c r="I54" s="46"/>
      <c r="J54" s="48"/>
    </row>
    <row r="55" ht="45">
      <c r="A55" s="37" t="s">
        <v>246</v>
      </c>
      <c r="B55" s="45"/>
      <c r="C55" s="46"/>
      <c r="D55" s="46"/>
      <c r="E55" s="49" t="s">
        <v>4583</v>
      </c>
      <c r="F55" s="46"/>
      <c r="G55" s="46"/>
      <c r="H55" s="46"/>
      <c r="I55" s="46"/>
      <c r="J55" s="48"/>
    </row>
    <row r="56" ht="270">
      <c r="A56" s="37" t="s">
        <v>248</v>
      </c>
      <c r="B56" s="45"/>
      <c r="C56" s="46"/>
      <c r="D56" s="46"/>
      <c r="E56" s="39" t="s">
        <v>671</v>
      </c>
      <c r="F56" s="46"/>
      <c r="G56" s="46"/>
      <c r="H56" s="46"/>
      <c r="I56" s="46"/>
      <c r="J56" s="48"/>
    </row>
    <row r="57">
      <c r="A57" s="37" t="s">
        <v>240</v>
      </c>
      <c r="B57" s="37">
        <v>14</v>
      </c>
      <c r="C57" s="38" t="s">
        <v>4361</v>
      </c>
      <c r="D57" s="37" t="s">
        <v>245</v>
      </c>
      <c r="E57" s="39" t="s">
        <v>4362</v>
      </c>
      <c r="F57" s="40" t="s">
        <v>339</v>
      </c>
      <c r="G57" s="41">
        <v>192.62</v>
      </c>
      <c r="H57" s="42">
        <v>0</v>
      </c>
      <c r="I57" s="43">
        <f>ROUND(G57*H57,P4)</f>
        <v>0</v>
      </c>
      <c r="J57" s="37"/>
      <c r="O57" s="44">
        <f>I57*0.21</f>
        <v>0</v>
      </c>
      <c r="P57">
        <v>3</v>
      </c>
    </row>
    <row r="58">
      <c r="A58" s="37" t="s">
        <v>244</v>
      </c>
      <c r="B58" s="45"/>
      <c r="C58" s="46"/>
      <c r="D58" s="46"/>
      <c r="E58" s="47" t="s">
        <v>245</v>
      </c>
      <c r="F58" s="46"/>
      <c r="G58" s="46"/>
      <c r="H58" s="46"/>
      <c r="I58" s="46"/>
      <c r="J58" s="48"/>
    </row>
    <row r="59" ht="270">
      <c r="A59" s="37" t="s">
        <v>248</v>
      </c>
      <c r="B59" s="45"/>
      <c r="C59" s="46"/>
      <c r="D59" s="46"/>
      <c r="E59" s="39" t="s">
        <v>671</v>
      </c>
      <c r="F59" s="46"/>
      <c r="G59" s="46"/>
      <c r="H59" s="46"/>
      <c r="I59" s="46"/>
      <c r="J59" s="48"/>
    </row>
    <row r="60">
      <c r="A60" s="37" t="s">
        <v>240</v>
      </c>
      <c r="B60" s="37">
        <v>15</v>
      </c>
      <c r="C60" s="38" t="s">
        <v>2414</v>
      </c>
      <c r="D60" s="37" t="s">
        <v>245</v>
      </c>
      <c r="E60" s="39" t="s">
        <v>2415</v>
      </c>
      <c r="F60" s="40" t="s">
        <v>415</v>
      </c>
      <c r="G60" s="41">
        <v>384.99000000000001</v>
      </c>
      <c r="H60" s="42">
        <v>0</v>
      </c>
      <c r="I60" s="43">
        <f>ROUND(G60*H60,P4)</f>
        <v>0</v>
      </c>
      <c r="J60" s="37"/>
      <c r="O60" s="44">
        <f>I60*0.21</f>
        <v>0</v>
      </c>
      <c r="P60">
        <v>3</v>
      </c>
    </row>
    <row r="61">
      <c r="A61" s="37" t="s">
        <v>244</v>
      </c>
      <c r="B61" s="45"/>
      <c r="C61" s="46"/>
      <c r="D61" s="46"/>
      <c r="E61" s="39" t="s">
        <v>4364</v>
      </c>
      <c r="F61" s="46"/>
      <c r="G61" s="46"/>
      <c r="H61" s="46"/>
      <c r="I61" s="46"/>
      <c r="J61" s="48"/>
    </row>
    <row r="62" ht="75">
      <c r="A62" s="37" t="s">
        <v>248</v>
      </c>
      <c r="B62" s="45"/>
      <c r="C62" s="46"/>
      <c r="D62" s="46"/>
      <c r="E62" s="39" t="s">
        <v>2417</v>
      </c>
      <c r="F62" s="46"/>
      <c r="G62" s="46"/>
      <c r="H62" s="46"/>
      <c r="I62" s="46"/>
      <c r="J62" s="48"/>
    </row>
    <row r="63">
      <c r="A63" s="37" t="s">
        <v>240</v>
      </c>
      <c r="B63" s="37">
        <v>16</v>
      </c>
      <c r="C63" s="38" t="s">
        <v>2631</v>
      </c>
      <c r="D63" s="37" t="s">
        <v>245</v>
      </c>
      <c r="E63" s="39" t="s">
        <v>2632</v>
      </c>
      <c r="F63" s="40" t="s">
        <v>415</v>
      </c>
      <c r="G63" s="41">
        <v>46</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248</v>
      </c>
      <c r="B65" s="45"/>
      <c r="C65" s="46"/>
      <c r="D65" s="46"/>
      <c r="E65" s="39" t="s">
        <v>2424</v>
      </c>
      <c r="F65" s="46"/>
      <c r="G65" s="46"/>
      <c r="H65" s="46"/>
      <c r="I65" s="46"/>
      <c r="J65" s="48"/>
    </row>
    <row r="66">
      <c r="A66" s="37" t="s">
        <v>240</v>
      </c>
      <c r="B66" s="37">
        <v>17</v>
      </c>
      <c r="C66" s="38" t="s">
        <v>3796</v>
      </c>
      <c r="D66" s="37" t="s">
        <v>245</v>
      </c>
      <c r="E66" s="39" t="s">
        <v>3797</v>
      </c>
      <c r="F66" s="40" t="s">
        <v>415</v>
      </c>
      <c r="G66" s="41">
        <v>46</v>
      </c>
      <c r="H66" s="42">
        <v>0</v>
      </c>
      <c r="I66" s="43">
        <f>ROUND(G66*H66,P4)</f>
        <v>0</v>
      </c>
      <c r="J66" s="37"/>
      <c r="O66" s="44">
        <f>I66*0.21</f>
        <v>0</v>
      </c>
      <c r="P66">
        <v>3</v>
      </c>
    </row>
    <row r="67">
      <c r="A67" s="37" t="s">
        <v>244</v>
      </c>
      <c r="B67" s="45"/>
      <c r="C67" s="46"/>
      <c r="D67" s="46"/>
      <c r="E67" s="47" t="s">
        <v>245</v>
      </c>
      <c r="F67" s="46"/>
      <c r="G67" s="46"/>
      <c r="H67" s="46"/>
      <c r="I67" s="46"/>
      <c r="J67" s="48"/>
    </row>
    <row r="68" ht="75">
      <c r="A68" s="37" t="s">
        <v>248</v>
      </c>
      <c r="B68" s="45"/>
      <c r="C68" s="46"/>
      <c r="D68" s="46"/>
      <c r="E68" s="39" t="s">
        <v>3799</v>
      </c>
      <c r="F68" s="46"/>
      <c r="G68" s="46"/>
      <c r="H68" s="46"/>
      <c r="I68" s="46"/>
      <c r="J68" s="48"/>
    </row>
    <row r="69">
      <c r="A69" s="37" t="s">
        <v>240</v>
      </c>
      <c r="B69" s="37">
        <v>18</v>
      </c>
      <c r="C69" s="38" t="s">
        <v>3800</v>
      </c>
      <c r="D69" s="37" t="s">
        <v>245</v>
      </c>
      <c r="E69" s="39" t="s">
        <v>3801</v>
      </c>
      <c r="F69" s="40" t="s">
        <v>339</v>
      </c>
      <c r="G69" s="41">
        <v>2.2999999999999998</v>
      </c>
      <c r="H69" s="42">
        <v>0</v>
      </c>
      <c r="I69" s="43">
        <f>ROUND(G69*H69,P4)</f>
        <v>0</v>
      </c>
      <c r="J69" s="37"/>
      <c r="O69" s="44">
        <f>I69*0.21</f>
        <v>0</v>
      </c>
      <c r="P69">
        <v>3</v>
      </c>
    </row>
    <row r="70">
      <c r="A70" s="37" t="s">
        <v>244</v>
      </c>
      <c r="B70" s="45"/>
      <c r="C70" s="46"/>
      <c r="D70" s="46"/>
      <c r="E70" s="47" t="s">
        <v>245</v>
      </c>
      <c r="F70" s="46"/>
      <c r="G70" s="46"/>
      <c r="H70" s="46"/>
      <c r="I70" s="46"/>
      <c r="J70" s="48"/>
    </row>
    <row r="71">
      <c r="A71" s="37" t="s">
        <v>246</v>
      </c>
      <c r="B71" s="45"/>
      <c r="C71" s="46"/>
      <c r="D71" s="46"/>
      <c r="E71" s="49" t="s">
        <v>4584</v>
      </c>
      <c r="F71" s="46"/>
      <c r="G71" s="46"/>
      <c r="H71" s="46"/>
      <c r="I71" s="46"/>
      <c r="J71" s="48"/>
    </row>
    <row r="72" ht="90">
      <c r="A72" s="37" t="s">
        <v>248</v>
      </c>
      <c r="B72" s="45"/>
      <c r="C72" s="46"/>
      <c r="D72" s="46"/>
      <c r="E72" s="39" t="s">
        <v>3803</v>
      </c>
      <c r="F72" s="46"/>
      <c r="G72" s="46"/>
      <c r="H72" s="46"/>
      <c r="I72" s="46"/>
      <c r="J72" s="48"/>
    </row>
    <row r="73">
      <c r="A73" s="31" t="s">
        <v>237</v>
      </c>
      <c r="B73" s="32"/>
      <c r="C73" s="33" t="s">
        <v>1199</v>
      </c>
      <c r="D73" s="34"/>
      <c r="E73" s="31" t="s">
        <v>2287</v>
      </c>
      <c r="F73" s="34"/>
      <c r="G73" s="34"/>
      <c r="H73" s="34"/>
      <c r="I73" s="35">
        <f>SUMIFS(I74:I100,A74:A100,"P")</f>
        <v>0</v>
      </c>
      <c r="J73" s="36"/>
    </row>
    <row r="74">
      <c r="A74" s="37" t="s">
        <v>240</v>
      </c>
      <c r="B74" s="37">
        <v>19</v>
      </c>
      <c r="C74" s="38" t="s">
        <v>4375</v>
      </c>
      <c r="D74" s="37" t="s">
        <v>245</v>
      </c>
      <c r="E74" s="39" t="s">
        <v>4376</v>
      </c>
      <c r="F74" s="40" t="s">
        <v>339</v>
      </c>
      <c r="G74" s="41">
        <v>132.52500000000001</v>
      </c>
      <c r="H74" s="42">
        <v>0</v>
      </c>
      <c r="I74" s="43">
        <f>ROUND(G74*H74,P4)</f>
        <v>0</v>
      </c>
      <c r="J74" s="37"/>
      <c r="O74" s="44">
        <f>I74*0.21</f>
        <v>0</v>
      </c>
      <c r="P74">
        <v>3</v>
      </c>
    </row>
    <row r="75">
      <c r="A75" s="37" t="s">
        <v>244</v>
      </c>
      <c r="B75" s="45"/>
      <c r="C75" s="46"/>
      <c r="D75" s="46"/>
      <c r="E75" s="47" t="s">
        <v>245</v>
      </c>
      <c r="F75" s="46"/>
      <c r="G75" s="46"/>
      <c r="H75" s="46"/>
      <c r="I75" s="46"/>
      <c r="J75" s="48"/>
    </row>
    <row r="76" ht="60">
      <c r="A76" s="37" t="s">
        <v>246</v>
      </c>
      <c r="B76" s="45"/>
      <c r="C76" s="46"/>
      <c r="D76" s="46"/>
      <c r="E76" s="49" t="s">
        <v>4585</v>
      </c>
      <c r="F76" s="46"/>
      <c r="G76" s="46"/>
      <c r="H76" s="46"/>
      <c r="I76" s="46"/>
      <c r="J76" s="48"/>
    </row>
    <row r="77" ht="90">
      <c r="A77" s="37" t="s">
        <v>248</v>
      </c>
      <c r="B77" s="45"/>
      <c r="C77" s="46"/>
      <c r="D77" s="46"/>
      <c r="E77" s="39" t="s">
        <v>2668</v>
      </c>
      <c r="F77" s="46"/>
      <c r="G77" s="46"/>
      <c r="H77" s="46"/>
      <c r="I77" s="46"/>
      <c r="J77" s="48"/>
    </row>
    <row r="78">
      <c r="A78" s="37" t="s">
        <v>240</v>
      </c>
      <c r="B78" s="37">
        <v>20</v>
      </c>
      <c r="C78" s="38" t="s">
        <v>4553</v>
      </c>
      <c r="D78" s="37" t="s">
        <v>245</v>
      </c>
      <c r="E78" s="39" t="s">
        <v>4554</v>
      </c>
      <c r="F78" s="40" t="s">
        <v>415</v>
      </c>
      <c r="G78" s="41">
        <v>318.14999999999998</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4586</v>
      </c>
      <c r="F80" s="46"/>
      <c r="G80" s="46"/>
      <c r="H80" s="46"/>
      <c r="I80" s="46"/>
      <c r="J80" s="48"/>
    </row>
    <row r="81" ht="120">
      <c r="A81" s="37" t="s">
        <v>248</v>
      </c>
      <c r="B81" s="45"/>
      <c r="C81" s="46"/>
      <c r="D81" s="46"/>
      <c r="E81" s="39" t="s">
        <v>3879</v>
      </c>
      <c r="F81" s="46"/>
      <c r="G81" s="46"/>
      <c r="H81" s="46"/>
      <c r="I81" s="46"/>
      <c r="J81" s="48"/>
    </row>
    <row r="82">
      <c r="A82" s="37" t="s">
        <v>240</v>
      </c>
      <c r="B82" s="37">
        <v>21</v>
      </c>
      <c r="C82" s="38" t="s">
        <v>4556</v>
      </c>
      <c r="D82" s="37" t="s">
        <v>245</v>
      </c>
      <c r="E82" s="39" t="s">
        <v>4557</v>
      </c>
      <c r="F82" s="40" t="s">
        <v>415</v>
      </c>
      <c r="G82" s="41">
        <v>303</v>
      </c>
      <c r="H82" s="42">
        <v>0</v>
      </c>
      <c r="I82" s="43">
        <f>ROUND(G82*H82,P4)</f>
        <v>0</v>
      </c>
      <c r="J82" s="37"/>
      <c r="O82" s="44">
        <f>I82*0.21</f>
        <v>0</v>
      </c>
      <c r="P82">
        <v>3</v>
      </c>
    </row>
    <row r="83">
      <c r="A83" s="37" t="s">
        <v>244</v>
      </c>
      <c r="B83" s="45"/>
      <c r="C83" s="46"/>
      <c r="D83" s="46"/>
      <c r="E83" s="47" t="s">
        <v>245</v>
      </c>
      <c r="F83" s="46"/>
      <c r="G83" s="46"/>
      <c r="H83" s="46"/>
      <c r="I83" s="46"/>
      <c r="J83" s="48"/>
    </row>
    <row r="84" ht="120">
      <c r="A84" s="37" t="s">
        <v>248</v>
      </c>
      <c r="B84" s="45"/>
      <c r="C84" s="46"/>
      <c r="D84" s="46"/>
      <c r="E84" s="39" t="s">
        <v>3879</v>
      </c>
      <c r="F84" s="46"/>
      <c r="G84" s="46"/>
      <c r="H84" s="46"/>
      <c r="I84" s="46"/>
      <c r="J84" s="48"/>
    </row>
    <row r="85">
      <c r="A85" s="37" t="s">
        <v>240</v>
      </c>
      <c r="B85" s="37">
        <v>22</v>
      </c>
      <c r="C85" s="38" t="s">
        <v>4558</v>
      </c>
      <c r="D85" s="37" t="s">
        <v>245</v>
      </c>
      <c r="E85" s="39" t="s">
        <v>4559</v>
      </c>
      <c r="F85" s="40" t="s">
        <v>415</v>
      </c>
      <c r="G85" s="41">
        <v>303</v>
      </c>
      <c r="H85" s="42">
        <v>0</v>
      </c>
      <c r="I85" s="43">
        <f>ROUND(G85*H85,P4)</f>
        <v>0</v>
      </c>
      <c r="J85" s="37"/>
      <c r="O85" s="44">
        <f>I85*0.21</f>
        <v>0</v>
      </c>
      <c r="P85">
        <v>3</v>
      </c>
    </row>
    <row r="86">
      <c r="A86" s="37" t="s">
        <v>244</v>
      </c>
      <c r="B86" s="45"/>
      <c r="C86" s="46"/>
      <c r="D86" s="46"/>
      <c r="E86" s="47" t="s">
        <v>245</v>
      </c>
      <c r="F86" s="46"/>
      <c r="G86" s="46"/>
      <c r="H86" s="46"/>
      <c r="I86" s="46"/>
      <c r="J86" s="48"/>
    </row>
    <row r="87" ht="195">
      <c r="A87" s="37" t="s">
        <v>248</v>
      </c>
      <c r="B87" s="45"/>
      <c r="C87" s="46"/>
      <c r="D87" s="46"/>
      <c r="E87" s="39" t="s">
        <v>2680</v>
      </c>
      <c r="F87" s="46"/>
      <c r="G87" s="46"/>
      <c r="H87" s="46"/>
      <c r="I87" s="46"/>
      <c r="J87" s="48"/>
    </row>
    <row r="88">
      <c r="A88" s="37" t="s">
        <v>240</v>
      </c>
      <c r="B88" s="37">
        <v>23</v>
      </c>
      <c r="C88" s="38" t="s">
        <v>4560</v>
      </c>
      <c r="D88" s="37" t="s">
        <v>245</v>
      </c>
      <c r="E88" s="39" t="s">
        <v>4561</v>
      </c>
      <c r="F88" s="40" t="s">
        <v>415</v>
      </c>
      <c r="G88" s="41">
        <v>309.06</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4587</v>
      </c>
      <c r="F90" s="46"/>
      <c r="G90" s="46"/>
      <c r="H90" s="46"/>
      <c r="I90" s="46"/>
      <c r="J90" s="48"/>
    </row>
    <row r="91" ht="195">
      <c r="A91" s="37" t="s">
        <v>248</v>
      </c>
      <c r="B91" s="45"/>
      <c r="C91" s="46"/>
      <c r="D91" s="46"/>
      <c r="E91" s="39" t="s">
        <v>2680</v>
      </c>
      <c r="F91" s="46"/>
      <c r="G91" s="46"/>
      <c r="H91" s="46"/>
      <c r="I91" s="46"/>
      <c r="J91" s="48"/>
    </row>
    <row r="92" ht="30">
      <c r="A92" s="37" t="s">
        <v>240</v>
      </c>
      <c r="B92" s="37">
        <v>24</v>
      </c>
      <c r="C92" s="38" t="s">
        <v>4467</v>
      </c>
      <c r="D92" s="37" t="s">
        <v>245</v>
      </c>
      <c r="E92" s="39" t="s">
        <v>4468</v>
      </c>
      <c r="F92" s="40" t="s">
        <v>415</v>
      </c>
      <c r="G92" s="41">
        <v>0.69999999999999996</v>
      </c>
      <c r="H92" s="42">
        <v>0</v>
      </c>
      <c r="I92" s="43">
        <f>ROUND(G92*H92,P4)</f>
        <v>0</v>
      </c>
      <c r="J92" s="37"/>
      <c r="O92" s="44">
        <f>I92*0.21</f>
        <v>0</v>
      </c>
      <c r="P92">
        <v>3</v>
      </c>
    </row>
    <row r="93">
      <c r="A93" s="37" t="s">
        <v>244</v>
      </c>
      <c r="B93" s="45"/>
      <c r="C93" s="46"/>
      <c r="D93" s="46"/>
      <c r="E93" s="47" t="s">
        <v>245</v>
      </c>
      <c r="F93" s="46"/>
      <c r="G93" s="46"/>
      <c r="H93" s="46"/>
      <c r="I93" s="46"/>
      <c r="J93" s="48"/>
    </row>
    <row r="94" ht="225">
      <c r="A94" s="37" t="s">
        <v>248</v>
      </c>
      <c r="B94" s="45"/>
      <c r="C94" s="46"/>
      <c r="D94" s="46"/>
      <c r="E94" s="39" t="s">
        <v>2693</v>
      </c>
      <c r="F94" s="46"/>
      <c r="G94" s="46"/>
      <c r="H94" s="46"/>
      <c r="I94" s="46"/>
      <c r="J94" s="48"/>
    </row>
    <row r="95">
      <c r="A95" s="37" t="s">
        <v>240</v>
      </c>
      <c r="B95" s="37">
        <v>25</v>
      </c>
      <c r="C95" s="38" t="s">
        <v>4588</v>
      </c>
      <c r="D95" s="37" t="s">
        <v>245</v>
      </c>
      <c r="E95" s="39" t="s">
        <v>4589</v>
      </c>
      <c r="F95" s="40" t="s">
        <v>415</v>
      </c>
      <c r="G95" s="41">
        <v>6.1200000000000001</v>
      </c>
      <c r="H95" s="42">
        <v>0</v>
      </c>
      <c r="I95" s="43">
        <f>ROUND(G95*H95,P4)</f>
        <v>0</v>
      </c>
      <c r="J95" s="37"/>
      <c r="O95" s="44">
        <f>I95*0.21</f>
        <v>0</v>
      </c>
      <c r="P95">
        <v>3</v>
      </c>
    </row>
    <row r="96">
      <c r="A96" s="37" t="s">
        <v>244</v>
      </c>
      <c r="B96" s="45"/>
      <c r="C96" s="46"/>
      <c r="D96" s="46"/>
      <c r="E96" s="39" t="s">
        <v>4590</v>
      </c>
      <c r="F96" s="46"/>
      <c r="G96" s="46"/>
      <c r="H96" s="46"/>
      <c r="I96" s="46"/>
      <c r="J96" s="48"/>
    </row>
    <row r="97" ht="225">
      <c r="A97" s="37" t="s">
        <v>248</v>
      </c>
      <c r="B97" s="45"/>
      <c r="C97" s="46"/>
      <c r="D97" s="46"/>
      <c r="E97" s="39" t="s">
        <v>2693</v>
      </c>
      <c r="F97" s="46"/>
      <c r="G97" s="46"/>
      <c r="H97" s="46"/>
      <c r="I97" s="46"/>
      <c r="J97" s="48"/>
    </row>
    <row r="98">
      <c r="A98" s="37" t="s">
        <v>240</v>
      </c>
      <c r="B98" s="37">
        <v>26</v>
      </c>
      <c r="C98" s="38" t="s">
        <v>4566</v>
      </c>
      <c r="D98" s="37" t="s">
        <v>245</v>
      </c>
      <c r="E98" s="39" t="s">
        <v>4567</v>
      </c>
      <c r="F98" s="40" t="s">
        <v>1326</v>
      </c>
      <c r="G98" s="41">
        <v>22.16</v>
      </c>
      <c r="H98" s="42">
        <v>0</v>
      </c>
      <c r="I98" s="43">
        <f>ROUND(G98*H98,P4)</f>
        <v>0</v>
      </c>
      <c r="J98" s="37"/>
      <c r="O98" s="44">
        <f>I98*0.21</f>
        <v>0</v>
      </c>
      <c r="P98">
        <v>3</v>
      </c>
    </row>
    <row r="99">
      <c r="A99" s="37" t="s">
        <v>244</v>
      </c>
      <c r="B99" s="45"/>
      <c r="C99" s="46"/>
      <c r="D99" s="46"/>
      <c r="E99" s="39" t="s">
        <v>4568</v>
      </c>
      <c r="F99" s="46"/>
      <c r="G99" s="46"/>
      <c r="H99" s="46"/>
      <c r="I99" s="46"/>
      <c r="J99" s="48"/>
    </row>
    <row r="100" ht="75">
      <c r="A100" s="37" t="s">
        <v>248</v>
      </c>
      <c r="B100" s="45"/>
      <c r="C100" s="46"/>
      <c r="D100" s="46"/>
      <c r="E100" s="39" t="s">
        <v>3913</v>
      </c>
      <c r="F100" s="46"/>
      <c r="G100" s="46"/>
      <c r="H100" s="46"/>
      <c r="I100" s="46"/>
      <c r="J100" s="48"/>
    </row>
    <row r="101">
      <c r="A101" s="31" t="s">
        <v>237</v>
      </c>
      <c r="B101" s="32"/>
      <c r="C101" s="33" t="s">
        <v>1213</v>
      </c>
      <c r="D101" s="34"/>
      <c r="E101" s="31" t="s">
        <v>2355</v>
      </c>
      <c r="F101" s="34"/>
      <c r="G101" s="34"/>
      <c r="H101" s="34"/>
      <c r="I101" s="35">
        <f>SUMIFS(I102:I110,A102:A110,"P")</f>
        <v>0</v>
      </c>
      <c r="J101" s="36"/>
    </row>
    <row r="102">
      <c r="A102" s="37" t="s">
        <v>240</v>
      </c>
      <c r="B102" s="37">
        <v>27</v>
      </c>
      <c r="C102" s="38" t="s">
        <v>3986</v>
      </c>
      <c r="D102" s="37" t="s">
        <v>245</v>
      </c>
      <c r="E102" s="39" t="s">
        <v>3987</v>
      </c>
      <c r="F102" s="40" t="s">
        <v>1326</v>
      </c>
      <c r="G102" s="41">
        <v>9.0999999999999996</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90">
      <c r="A104" s="37" t="s">
        <v>248</v>
      </c>
      <c r="B104" s="45"/>
      <c r="C104" s="46"/>
      <c r="D104" s="46"/>
      <c r="E104" s="39" t="s">
        <v>2149</v>
      </c>
      <c r="F104" s="46"/>
      <c r="G104" s="46"/>
      <c r="H104" s="46"/>
      <c r="I104" s="46"/>
      <c r="J104" s="48"/>
    </row>
    <row r="105" ht="30">
      <c r="A105" s="37" t="s">
        <v>240</v>
      </c>
      <c r="B105" s="37">
        <v>28</v>
      </c>
      <c r="C105" s="38" t="s">
        <v>4402</v>
      </c>
      <c r="D105" s="37" t="s">
        <v>245</v>
      </c>
      <c r="E105" s="39" t="s">
        <v>4403</v>
      </c>
      <c r="F105" s="40" t="s">
        <v>1326</v>
      </c>
      <c r="G105" s="41">
        <v>12</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90">
      <c r="A107" s="37" t="s">
        <v>248</v>
      </c>
      <c r="B107" s="45"/>
      <c r="C107" s="46"/>
      <c r="D107" s="46"/>
      <c r="E107" s="39" t="s">
        <v>2149</v>
      </c>
      <c r="F107" s="46"/>
      <c r="G107" s="46"/>
      <c r="H107" s="46"/>
      <c r="I107" s="46"/>
      <c r="J107" s="48"/>
    </row>
    <row r="108">
      <c r="A108" s="37" t="s">
        <v>240</v>
      </c>
      <c r="B108" s="37">
        <v>29</v>
      </c>
      <c r="C108" s="38" t="s">
        <v>4405</v>
      </c>
      <c r="D108" s="37" t="s">
        <v>245</v>
      </c>
      <c r="E108" s="39" t="s">
        <v>4406</v>
      </c>
      <c r="F108" s="40" t="s">
        <v>1326</v>
      </c>
      <c r="G108" s="41">
        <v>22.16</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90">
      <c r="A110" s="37" t="s">
        <v>248</v>
      </c>
      <c r="B110" s="50"/>
      <c r="C110" s="51"/>
      <c r="D110" s="51"/>
      <c r="E110" s="39" t="s">
        <v>3262</v>
      </c>
      <c r="F110" s="51"/>
      <c r="G110" s="51"/>
      <c r="H110" s="51"/>
      <c r="I110" s="51"/>
      <c r="J110" s="52"/>
    </row>
  </sheetData>
  <sheetProtection sheet="1" objects="1" scenarios="1" spinCount="100000" saltValue="PUqy/yoGZTOqU1Z9b0AXq6XoDIilHLgKKe/8AjDT3Wq6oFaPswS5qhrBOul4cLwOY4ItH1zp+OhxFqdvB7/ZLQ==" hashValue="rVDh3HSuYGCA1uoQDpiYOHiESBZdxZit2VsRMpEY/K2VnDcgReIzULvaMrr9pGblm2oiXQZRJ6sj80CtakaMc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654</v>
      </c>
      <c r="I3" s="25">
        <f>SUMIFS(I9:I489,A9:A489,"SD")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654</v>
      </c>
      <c r="D5" s="22"/>
      <c r="E5" s="23" t="s">
        <v>24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c r="A10" s="37" t="s">
        <v>240</v>
      </c>
      <c r="B10" s="37">
        <v>1</v>
      </c>
      <c r="C10" s="38" t="s">
        <v>657</v>
      </c>
      <c r="D10" s="37" t="s">
        <v>245</v>
      </c>
      <c r="E10" s="39" t="s">
        <v>658</v>
      </c>
      <c r="F10" s="40" t="s">
        <v>309</v>
      </c>
      <c r="G10" s="41">
        <v>1</v>
      </c>
      <c r="H10" s="42">
        <v>0</v>
      </c>
      <c r="I10" s="43">
        <f>ROUND(G10*H10,P4)</f>
        <v>0</v>
      </c>
      <c r="J10" s="37"/>
      <c r="O10" s="44">
        <f>I10*0.21</f>
        <v>0</v>
      </c>
      <c r="P10">
        <v>3</v>
      </c>
    </row>
    <row r="11">
      <c r="A11" s="37" t="s">
        <v>244</v>
      </c>
      <c r="B11" s="45"/>
      <c r="C11" s="46"/>
      <c r="D11" s="46"/>
      <c r="E11" s="39" t="s">
        <v>659</v>
      </c>
      <c r="F11" s="46"/>
      <c r="G11" s="46"/>
      <c r="H11" s="46"/>
      <c r="I11" s="46"/>
      <c r="J11" s="48"/>
    </row>
    <row r="12">
      <c r="A12" s="37" t="s">
        <v>246</v>
      </c>
      <c r="B12" s="45"/>
      <c r="C12" s="46"/>
      <c r="D12" s="46"/>
      <c r="E12" s="49" t="s">
        <v>660</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SUMIFS(I15:I89,A15:A89,"P")</f>
        <v>0</v>
      </c>
      <c r="J14" s="36"/>
    </row>
    <row r="15">
      <c r="A15" s="37" t="s">
        <v>240</v>
      </c>
      <c r="B15" s="37">
        <v>2</v>
      </c>
      <c r="C15" s="38" t="s">
        <v>337</v>
      </c>
      <c r="D15" s="37" t="s">
        <v>245</v>
      </c>
      <c r="E15" s="39" t="s">
        <v>338</v>
      </c>
      <c r="F15" s="40" t="s">
        <v>339</v>
      </c>
      <c r="G15" s="41">
        <v>25</v>
      </c>
      <c r="H15" s="42">
        <v>0</v>
      </c>
      <c r="I15" s="43">
        <f>ROUND(G15*H15,P4)</f>
        <v>0</v>
      </c>
      <c r="J15" s="37"/>
      <c r="O15" s="44">
        <f>I15*0.21</f>
        <v>0</v>
      </c>
      <c r="P15">
        <v>3</v>
      </c>
    </row>
    <row r="16">
      <c r="A16" s="37" t="s">
        <v>244</v>
      </c>
      <c r="B16" s="45"/>
      <c r="C16" s="46"/>
      <c r="D16" s="46"/>
      <c r="E16" s="39" t="s">
        <v>661</v>
      </c>
      <c r="F16" s="46"/>
      <c r="G16" s="46"/>
      <c r="H16" s="46"/>
      <c r="I16" s="46"/>
      <c r="J16" s="48"/>
    </row>
    <row r="17">
      <c r="A17" s="37" t="s">
        <v>246</v>
      </c>
      <c r="B17" s="45"/>
      <c r="C17" s="46"/>
      <c r="D17" s="46"/>
      <c r="E17" s="49" t="s">
        <v>662</v>
      </c>
      <c r="F17" s="46"/>
      <c r="G17" s="46"/>
      <c r="H17" s="46"/>
      <c r="I17" s="46"/>
      <c r="J17" s="48"/>
    </row>
    <row r="18" ht="409.5">
      <c r="A18" s="37" t="s">
        <v>248</v>
      </c>
      <c r="B18" s="45"/>
      <c r="C18" s="46"/>
      <c r="D18" s="46"/>
      <c r="E18" s="39" t="s">
        <v>340</v>
      </c>
      <c r="F18" s="46"/>
      <c r="G18" s="46"/>
      <c r="H18" s="46"/>
      <c r="I18" s="46"/>
      <c r="J18" s="48"/>
    </row>
    <row r="19">
      <c r="A19" s="37" t="s">
        <v>240</v>
      </c>
      <c r="B19" s="37">
        <v>3</v>
      </c>
      <c r="C19" s="38" t="s">
        <v>663</v>
      </c>
      <c r="D19" s="37" t="s">
        <v>245</v>
      </c>
      <c r="E19" s="39" t="s">
        <v>664</v>
      </c>
      <c r="F19" s="40" t="s">
        <v>339</v>
      </c>
      <c r="G19" s="41">
        <v>308</v>
      </c>
      <c r="H19" s="42">
        <v>0</v>
      </c>
      <c r="I19" s="43">
        <f>ROUND(G19*H19,P4)</f>
        <v>0</v>
      </c>
      <c r="J19" s="37"/>
      <c r="O19" s="44">
        <f>I19*0.21</f>
        <v>0</v>
      </c>
      <c r="P19">
        <v>3</v>
      </c>
    </row>
    <row r="20" ht="30">
      <c r="A20" s="37" t="s">
        <v>244</v>
      </c>
      <c r="B20" s="45"/>
      <c r="C20" s="46"/>
      <c r="D20" s="46"/>
      <c r="E20" s="39" t="s">
        <v>665</v>
      </c>
      <c r="F20" s="46"/>
      <c r="G20" s="46"/>
      <c r="H20" s="46"/>
      <c r="I20" s="46"/>
      <c r="J20" s="48"/>
    </row>
    <row r="21">
      <c r="A21" s="37" t="s">
        <v>246</v>
      </c>
      <c r="B21" s="45"/>
      <c r="C21" s="46"/>
      <c r="D21" s="46"/>
      <c r="E21" s="49" t="s">
        <v>662</v>
      </c>
      <c r="F21" s="46"/>
      <c r="G21" s="46"/>
      <c r="H21" s="46"/>
      <c r="I21" s="46"/>
      <c r="J21" s="48"/>
    </row>
    <row r="22" ht="409.5">
      <c r="A22" s="37" t="s">
        <v>248</v>
      </c>
      <c r="B22" s="45"/>
      <c r="C22" s="46"/>
      <c r="D22" s="46"/>
      <c r="E22" s="39" t="s">
        <v>666</v>
      </c>
      <c r="F22" s="46"/>
      <c r="G22" s="46"/>
      <c r="H22" s="46"/>
      <c r="I22" s="46"/>
      <c r="J22" s="48"/>
    </row>
    <row r="23">
      <c r="A23" s="37" t="s">
        <v>240</v>
      </c>
      <c r="B23" s="37">
        <v>4</v>
      </c>
      <c r="C23" s="38" t="s">
        <v>341</v>
      </c>
      <c r="D23" s="37" t="s">
        <v>245</v>
      </c>
      <c r="E23" s="39" t="s">
        <v>342</v>
      </c>
      <c r="F23" s="40" t="s">
        <v>339</v>
      </c>
      <c r="G23" s="41">
        <v>315</v>
      </c>
      <c r="H23" s="42">
        <v>0</v>
      </c>
      <c r="I23" s="43">
        <f>ROUND(G23*H23,P4)</f>
        <v>0</v>
      </c>
      <c r="J23" s="37"/>
      <c r="O23" s="44">
        <f>I23*0.21</f>
        <v>0</v>
      </c>
      <c r="P23">
        <v>3</v>
      </c>
    </row>
    <row r="24">
      <c r="A24" s="37" t="s">
        <v>244</v>
      </c>
      <c r="B24" s="45"/>
      <c r="C24" s="46"/>
      <c r="D24" s="46"/>
      <c r="E24" s="39" t="s">
        <v>661</v>
      </c>
      <c r="F24" s="46"/>
      <c r="G24" s="46"/>
      <c r="H24" s="46"/>
      <c r="I24" s="46"/>
      <c r="J24" s="48"/>
    </row>
    <row r="25">
      <c r="A25" s="37" t="s">
        <v>246</v>
      </c>
      <c r="B25" s="45"/>
      <c r="C25" s="46"/>
      <c r="D25" s="46"/>
      <c r="E25" s="49" t="s">
        <v>662</v>
      </c>
      <c r="F25" s="46"/>
      <c r="G25" s="46"/>
      <c r="H25" s="46"/>
      <c r="I25" s="46"/>
      <c r="J25" s="48"/>
    </row>
    <row r="26" ht="409.5">
      <c r="A26" s="37" t="s">
        <v>248</v>
      </c>
      <c r="B26" s="45"/>
      <c r="C26" s="46"/>
      <c r="D26" s="46"/>
      <c r="E26" s="39" t="s">
        <v>340</v>
      </c>
      <c r="F26" s="46"/>
      <c r="G26" s="46"/>
      <c r="H26" s="46"/>
      <c r="I26" s="46"/>
      <c r="J26" s="48"/>
    </row>
    <row r="27">
      <c r="A27" s="37" t="s">
        <v>240</v>
      </c>
      <c r="B27" s="37">
        <v>5</v>
      </c>
      <c r="C27" s="38" t="s">
        <v>667</v>
      </c>
      <c r="D27" s="37" t="s">
        <v>245</v>
      </c>
      <c r="E27" s="39" t="s">
        <v>668</v>
      </c>
      <c r="F27" s="40" t="s">
        <v>339</v>
      </c>
      <c r="G27" s="41">
        <v>106</v>
      </c>
      <c r="H27" s="42">
        <v>0</v>
      </c>
      <c r="I27" s="43">
        <f>ROUND(G27*H27,P4)</f>
        <v>0</v>
      </c>
      <c r="J27" s="37"/>
      <c r="O27" s="44">
        <f>I27*0.21</f>
        <v>0</v>
      </c>
      <c r="P27">
        <v>3</v>
      </c>
    </row>
    <row r="28">
      <c r="A28" s="37" t="s">
        <v>244</v>
      </c>
      <c r="B28" s="45"/>
      <c r="C28" s="46"/>
      <c r="D28" s="46"/>
      <c r="E28" s="39" t="s">
        <v>669</v>
      </c>
      <c r="F28" s="46"/>
      <c r="G28" s="46"/>
      <c r="H28" s="46"/>
      <c r="I28" s="46"/>
      <c r="J28" s="48"/>
    </row>
    <row r="29">
      <c r="A29" s="37" t="s">
        <v>246</v>
      </c>
      <c r="B29" s="45"/>
      <c r="C29" s="46"/>
      <c r="D29" s="46"/>
      <c r="E29" s="49" t="s">
        <v>670</v>
      </c>
      <c r="F29" s="46"/>
      <c r="G29" s="46"/>
      <c r="H29" s="46"/>
      <c r="I29" s="46"/>
      <c r="J29" s="48"/>
    </row>
    <row r="30" ht="270">
      <c r="A30" s="37" t="s">
        <v>248</v>
      </c>
      <c r="B30" s="45"/>
      <c r="C30" s="46"/>
      <c r="D30" s="46"/>
      <c r="E30" s="39" t="s">
        <v>671</v>
      </c>
      <c r="F30" s="46"/>
      <c r="G30" s="46"/>
      <c r="H30" s="46"/>
      <c r="I30" s="46"/>
      <c r="J30" s="48"/>
    </row>
    <row r="31">
      <c r="A31" s="37" t="s">
        <v>240</v>
      </c>
      <c r="B31" s="37">
        <v>6</v>
      </c>
      <c r="C31" s="38" t="s">
        <v>344</v>
      </c>
      <c r="D31" s="37" t="s">
        <v>245</v>
      </c>
      <c r="E31" s="39" t="s">
        <v>345</v>
      </c>
      <c r="F31" s="40" t="s">
        <v>339</v>
      </c>
      <c r="G31" s="41">
        <v>542</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662</v>
      </c>
      <c r="F33" s="46"/>
      <c r="G33" s="46"/>
      <c r="H33" s="46"/>
      <c r="I33" s="46"/>
      <c r="J33" s="48"/>
    </row>
    <row r="34" ht="330">
      <c r="A34" s="37" t="s">
        <v>248</v>
      </c>
      <c r="B34" s="45"/>
      <c r="C34" s="46"/>
      <c r="D34" s="46"/>
      <c r="E34" s="39" t="s">
        <v>347</v>
      </c>
      <c r="F34" s="46"/>
      <c r="G34" s="46"/>
      <c r="H34" s="46"/>
      <c r="I34" s="46"/>
      <c r="J34" s="48"/>
    </row>
    <row r="35" ht="30">
      <c r="A35" s="37" t="s">
        <v>240</v>
      </c>
      <c r="B35" s="37">
        <v>7</v>
      </c>
      <c r="C35" s="38" t="s">
        <v>672</v>
      </c>
      <c r="D35" s="37" t="s">
        <v>245</v>
      </c>
      <c r="E35" s="39" t="s">
        <v>673</v>
      </c>
      <c r="F35" s="40" t="s">
        <v>243</v>
      </c>
      <c r="G35" s="41">
        <v>50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662</v>
      </c>
      <c r="F37" s="46"/>
      <c r="G37" s="46"/>
      <c r="H37" s="46"/>
      <c r="I37" s="46"/>
      <c r="J37" s="48"/>
    </row>
    <row r="38" ht="90">
      <c r="A38" s="37" t="s">
        <v>248</v>
      </c>
      <c r="B38" s="45"/>
      <c r="C38" s="46"/>
      <c r="D38" s="46"/>
      <c r="E38" s="39" t="s">
        <v>351</v>
      </c>
      <c r="F38" s="46"/>
      <c r="G38" s="46"/>
      <c r="H38" s="46"/>
      <c r="I38" s="46"/>
      <c r="J38" s="48"/>
    </row>
    <row r="39">
      <c r="A39" s="37" t="s">
        <v>240</v>
      </c>
      <c r="B39" s="37">
        <v>8</v>
      </c>
      <c r="C39" s="38" t="s">
        <v>674</v>
      </c>
      <c r="D39" s="37" t="s">
        <v>245</v>
      </c>
      <c r="E39" s="39" t="s">
        <v>675</v>
      </c>
      <c r="F39" s="40" t="s">
        <v>243</v>
      </c>
      <c r="G39" s="41">
        <v>30</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662</v>
      </c>
      <c r="F41" s="46"/>
      <c r="G41" s="46"/>
      <c r="H41" s="46"/>
      <c r="I41" s="46"/>
      <c r="J41" s="48"/>
    </row>
    <row r="42" ht="90">
      <c r="A42" s="37" t="s">
        <v>248</v>
      </c>
      <c r="B42" s="45"/>
      <c r="C42" s="46"/>
      <c r="D42" s="46"/>
      <c r="E42" s="39" t="s">
        <v>351</v>
      </c>
      <c r="F42" s="46"/>
      <c r="G42" s="46"/>
      <c r="H42" s="46"/>
      <c r="I42" s="46"/>
      <c r="J42" s="48"/>
    </row>
    <row r="43">
      <c r="A43" s="37" t="s">
        <v>240</v>
      </c>
      <c r="B43" s="37">
        <v>9</v>
      </c>
      <c r="C43" s="38" t="s">
        <v>676</v>
      </c>
      <c r="D43" s="37" t="s">
        <v>245</v>
      </c>
      <c r="E43" s="39" t="s">
        <v>677</v>
      </c>
      <c r="F43" s="40" t="s">
        <v>243</v>
      </c>
      <c r="G43" s="41">
        <v>80</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662</v>
      </c>
      <c r="F45" s="46"/>
      <c r="G45" s="46"/>
      <c r="H45" s="46"/>
      <c r="I45" s="46"/>
      <c r="J45" s="48"/>
    </row>
    <row r="46" ht="90">
      <c r="A46" s="37" t="s">
        <v>248</v>
      </c>
      <c r="B46" s="45"/>
      <c r="C46" s="46"/>
      <c r="D46" s="46"/>
      <c r="E46" s="39" t="s">
        <v>351</v>
      </c>
      <c r="F46" s="46"/>
      <c r="G46" s="46"/>
      <c r="H46" s="46"/>
      <c r="I46" s="46"/>
      <c r="J46" s="48"/>
    </row>
    <row r="47">
      <c r="A47" s="37" t="s">
        <v>240</v>
      </c>
      <c r="B47" s="37">
        <v>10</v>
      </c>
      <c r="C47" s="38" t="s">
        <v>435</v>
      </c>
      <c r="D47" s="37" t="s">
        <v>245</v>
      </c>
      <c r="E47" s="39" t="s">
        <v>436</v>
      </c>
      <c r="F47" s="40" t="s">
        <v>354</v>
      </c>
      <c r="G47" s="41">
        <v>1550</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662</v>
      </c>
      <c r="F49" s="46"/>
      <c r="G49" s="46"/>
      <c r="H49" s="46"/>
      <c r="I49" s="46"/>
      <c r="J49" s="48"/>
    </row>
    <row r="50" ht="90">
      <c r="A50" s="37" t="s">
        <v>248</v>
      </c>
      <c r="B50" s="45"/>
      <c r="C50" s="46"/>
      <c r="D50" s="46"/>
      <c r="E50" s="39" t="s">
        <v>356</v>
      </c>
      <c r="F50" s="46"/>
      <c r="G50" s="46"/>
      <c r="H50" s="46"/>
      <c r="I50" s="46"/>
      <c r="J50" s="48"/>
    </row>
    <row r="51">
      <c r="A51" s="37" t="s">
        <v>240</v>
      </c>
      <c r="B51" s="37">
        <v>11</v>
      </c>
      <c r="C51" s="38" t="s">
        <v>678</v>
      </c>
      <c r="D51" s="37" t="s">
        <v>245</v>
      </c>
      <c r="E51" s="39" t="s">
        <v>679</v>
      </c>
      <c r="F51" s="40" t="s">
        <v>354</v>
      </c>
      <c r="G51" s="41">
        <v>9000</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662</v>
      </c>
      <c r="F53" s="46"/>
      <c r="G53" s="46"/>
      <c r="H53" s="46"/>
      <c r="I53" s="46"/>
      <c r="J53" s="48"/>
    </row>
    <row r="54" ht="105">
      <c r="A54" s="37" t="s">
        <v>248</v>
      </c>
      <c r="B54" s="45"/>
      <c r="C54" s="46"/>
      <c r="D54" s="46"/>
      <c r="E54" s="39" t="s">
        <v>448</v>
      </c>
      <c r="F54" s="46"/>
      <c r="G54" s="46"/>
      <c r="H54" s="46"/>
      <c r="I54" s="46"/>
      <c r="J54" s="48"/>
    </row>
    <row r="55" ht="30">
      <c r="A55" s="37" t="s">
        <v>240</v>
      </c>
      <c r="B55" s="37">
        <v>12</v>
      </c>
      <c r="C55" s="38" t="s">
        <v>680</v>
      </c>
      <c r="D55" s="37" t="s">
        <v>245</v>
      </c>
      <c r="E55" s="39" t="s">
        <v>681</v>
      </c>
      <c r="F55" s="40" t="s">
        <v>243</v>
      </c>
      <c r="G55" s="41">
        <v>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662</v>
      </c>
      <c r="F57" s="46"/>
      <c r="G57" s="46"/>
      <c r="H57" s="46"/>
      <c r="I57" s="46"/>
      <c r="J57" s="48"/>
    </row>
    <row r="58" ht="150">
      <c r="A58" s="37" t="s">
        <v>248</v>
      </c>
      <c r="B58" s="45"/>
      <c r="C58" s="46"/>
      <c r="D58" s="46"/>
      <c r="E58" s="39" t="s">
        <v>682</v>
      </c>
      <c r="F58" s="46"/>
      <c r="G58" s="46"/>
      <c r="H58" s="46"/>
      <c r="I58" s="46"/>
      <c r="J58" s="48"/>
    </row>
    <row r="59">
      <c r="A59" s="37" t="s">
        <v>240</v>
      </c>
      <c r="B59" s="37">
        <v>13</v>
      </c>
      <c r="C59" s="38" t="s">
        <v>683</v>
      </c>
      <c r="D59" s="37" t="s">
        <v>245</v>
      </c>
      <c r="E59" s="39" t="s">
        <v>684</v>
      </c>
      <c r="F59" s="40" t="s">
        <v>243</v>
      </c>
      <c r="G59" s="41">
        <v>4</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662</v>
      </c>
      <c r="F61" s="46"/>
      <c r="G61" s="46"/>
      <c r="H61" s="46"/>
      <c r="I61" s="46"/>
      <c r="J61" s="48"/>
    </row>
    <row r="62" ht="120">
      <c r="A62" s="37" t="s">
        <v>248</v>
      </c>
      <c r="B62" s="45"/>
      <c r="C62" s="46"/>
      <c r="D62" s="46"/>
      <c r="E62" s="39" t="s">
        <v>685</v>
      </c>
      <c r="F62" s="46"/>
      <c r="G62" s="46"/>
      <c r="H62" s="46"/>
      <c r="I62" s="46"/>
      <c r="J62" s="48"/>
    </row>
    <row r="63" ht="30">
      <c r="A63" s="37" t="s">
        <v>240</v>
      </c>
      <c r="B63" s="37">
        <v>14</v>
      </c>
      <c r="C63" s="38" t="s">
        <v>686</v>
      </c>
      <c r="D63" s="37" t="s">
        <v>245</v>
      </c>
      <c r="E63" s="39" t="s">
        <v>687</v>
      </c>
      <c r="F63" s="40" t="s">
        <v>243</v>
      </c>
      <c r="G63" s="41">
        <v>8</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662</v>
      </c>
      <c r="F65" s="46"/>
      <c r="G65" s="46"/>
      <c r="H65" s="46"/>
      <c r="I65" s="46"/>
      <c r="J65" s="48"/>
    </row>
    <row r="66" ht="60">
      <c r="A66" s="37" t="s">
        <v>248</v>
      </c>
      <c r="B66" s="45"/>
      <c r="C66" s="46"/>
      <c r="D66" s="46"/>
      <c r="E66" s="39" t="s">
        <v>688</v>
      </c>
      <c r="F66" s="46"/>
      <c r="G66" s="46"/>
      <c r="H66" s="46"/>
      <c r="I66" s="46"/>
      <c r="J66" s="48"/>
    </row>
    <row r="67" ht="30">
      <c r="A67" s="37" t="s">
        <v>240</v>
      </c>
      <c r="B67" s="37">
        <v>15</v>
      </c>
      <c r="C67" s="38" t="s">
        <v>689</v>
      </c>
      <c r="D67" s="37" t="s">
        <v>245</v>
      </c>
      <c r="E67" s="39" t="s">
        <v>690</v>
      </c>
      <c r="F67" s="40" t="s">
        <v>243</v>
      </c>
      <c r="G67" s="41">
        <v>4</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662</v>
      </c>
      <c r="F69" s="46"/>
      <c r="G69" s="46"/>
      <c r="H69" s="46"/>
      <c r="I69" s="46"/>
      <c r="J69" s="48"/>
    </row>
    <row r="70" ht="60">
      <c r="A70" s="37" t="s">
        <v>248</v>
      </c>
      <c r="B70" s="45"/>
      <c r="C70" s="46"/>
      <c r="D70" s="46"/>
      <c r="E70" s="39" t="s">
        <v>452</v>
      </c>
      <c r="F70" s="46"/>
      <c r="G70" s="46"/>
      <c r="H70" s="46"/>
      <c r="I70" s="46"/>
      <c r="J70" s="48"/>
    </row>
    <row r="71">
      <c r="A71" s="37" t="s">
        <v>240</v>
      </c>
      <c r="B71" s="37">
        <v>16</v>
      </c>
      <c r="C71" s="38" t="s">
        <v>691</v>
      </c>
      <c r="D71" s="37" t="s">
        <v>245</v>
      </c>
      <c r="E71" s="39" t="s">
        <v>692</v>
      </c>
      <c r="F71" s="40" t="s">
        <v>243</v>
      </c>
      <c r="G71" s="41">
        <v>20</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662</v>
      </c>
      <c r="F73" s="46"/>
      <c r="G73" s="46"/>
      <c r="H73" s="46"/>
      <c r="I73" s="46"/>
      <c r="J73" s="48"/>
    </row>
    <row r="74" ht="135">
      <c r="A74" s="37" t="s">
        <v>248</v>
      </c>
      <c r="B74" s="45"/>
      <c r="C74" s="46"/>
      <c r="D74" s="46"/>
      <c r="E74" s="39" t="s">
        <v>693</v>
      </c>
      <c r="F74" s="46"/>
      <c r="G74" s="46"/>
      <c r="H74" s="46"/>
      <c r="I74" s="46"/>
      <c r="J74" s="48"/>
    </row>
    <row r="75" ht="30">
      <c r="A75" s="37" t="s">
        <v>240</v>
      </c>
      <c r="B75" s="37">
        <v>17</v>
      </c>
      <c r="C75" s="38" t="s">
        <v>694</v>
      </c>
      <c r="D75" s="37" t="s">
        <v>245</v>
      </c>
      <c r="E75" s="39" t="s">
        <v>695</v>
      </c>
      <c r="F75" s="40" t="s">
        <v>243</v>
      </c>
      <c r="G75" s="41">
        <v>30</v>
      </c>
      <c r="H75" s="42">
        <v>0</v>
      </c>
      <c r="I75" s="43">
        <f>ROUND(G75*H75,P4)</f>
        <v>0</v>
      </c>
      <c r="J75" s="37"/>
      <c r="O75" s="44">
        <f>I75*0.21</f>
        <v>0</v>
      </c>
      <c r="P75">
        <v>3</v>
      </c>
    </row>
    <row r="76">
      <c r="A76" s="37" t="s">
        <v>244</v>
      </c>
      <c r="B76" s="45"/>
      <c r="C76" s="46"/>
      <c r="D76" s="46"/>
      <c r="E76" s="47" t="s">
        <v>245</v>
      </c>
      <c r="F76" s="46"/>
      <c r="G76" s="46"/>
      <c r="H76" s="46"/>
      <c r="I76" s="46"/>
      <c r="J76" s="48"/>
    </row>
    <row r="77">
      <c r="A77" s="37" t="s">
        <v>246</v>
      </c>
      <c r="B77" s="45"/>
      <c r="C77" s="46"/>
      <c r="D77" s="46"/>
      <c r="E77" s="49" t="s">
        <v>662</v>
      </c>
      <c r="F77" s="46"/>
      <c r="G77" s="46"/>
      <c r="H77" s="46"/>
      <c r="I77" s="46"/>
      <c r="J77" s="48"/>
    </row>
    <row r="78" ht="120">
      <c r="A78" s="37" t="s">
        <v>248</v>
      </c>
      <c r="B78" s="45"/>
      <c r="C78" s="46"/>
      <c r="D78" s="46"/>
      <c r="E78" s="39" t="s">
        <v>696</v>
      </c>
      <c r="F78" s="46"/>
      <c r="G78" s="46"/>
      <c r="H78" s="46"/>
      <c r="I78" s="46"/>
      <c r="J78" s="48"/>
    </row>
    <row r="79">
      <c r="A79" s="37" t="s">
        <v>240</v>
      </c>
      <c r="B79" s="37">
        <v>18</v>
      </c>
      <c r="C79" s="38" t="s">
        <v>697</v>
      </c>
      <c r="D79" s="37" t="s">
        <v>245</v>
      </c>
      <c r="E79" s="39" t="s">
        <v>698</v>
      </c>
      <c r="F79" s="40" t="s">
        <v>354</v>
      </c>
      <c r="G79" s="41">
        <v>2</v>
      </c>
      <c r="H79" s="42">
        <v>0</v>
      </c>
      <c r="I79" s="43">
        <f>ROUND(G79*H79,P4)</f>
        <v>0</v>
      </c>
      <c r="J79" s="37"/>
      <c r="O79" s="44">
        <f>I79*0.21</f>
        <v>0</v>
      </c>
      <c r="P79">
        <v>3</v>
      </c>
    </row>
    <row r="80">
      <c r="A80" s="37" t="s">
        <v>244</v>
      </c>
      <c r="B80" s="45"/>
      <c r="C80" s="46"/>
      <c r="D80" s="46"/>
      <c r="E80" s="47" t="s">
        <v>245</v>
      </c>
      <c r="F80" s="46"/>
      <c r="G80" s="46"/>
      <c r="H80" s="46"/>
      <c r="I80" s="46"/>
      <c r="J80" s="48"/>
    </row>
    <row r="81" ht="120">
      <c r="A81" s="37" t="s">
        <v>248</v>
      </c>
      <c r="B81" s="45"/>
      <c r="C81" s="46"/>
      <c r="D81" s="46"/>
      <c r="E81" s="39" t="s">
        <v>699</v>
      </c>
      <c r="F81" s="46"/>
      <c r="G81" s="46"/>
      <c r="H81" s="46"/>
      <c r="I81" s="46"/>
      <c r="J81" s="48"/>
    </row>
    <row r="82">
      <c r="A82" s="37" t="s">
        <v>240</v>
      </c>
      <c r="B82" s="37">
        <v>19</v>
      </c>
      <c r="C82" s="38" t="s">
        <v>700</v>
      </c>
      <c r="D82" s="37" t="s">
        <v>245</v>
      </c>
      <c r="E82" s="39" t="s">
        <v>701</v>
      </c>
      <c r="F82" s="40" t="s">
        <v>702</v>
      </c>
      <c r="G82" s="41">
        <v>9</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662</v>
      </c>
      <c r="F84" s="46"/>
      <c r="G84" s="46"/>
      <c r="H84" s="46"/>
      <c r="I84" s="46"/>
      <c r="J84" s="48"/>
    </row>
    <row r="85" ht="90">
      <c r="A85" s="37" t="s">
        <v>248</v>
      </c>
      <c r="B85" s="45"/>
      <c r="C85" s="46"/>
      <c r="D85" s="46"/>
      <c r="E85" s="39" t="s">
        <v>703</v>
      </c>
      <c r="F85" s="46"/>
      <c r="G85" s="46"/>
      <c r="H85" s="46"/>
      <c r="I85" s="46"/>
      <c r="J85" s="48"/>
    </row>
    <row r="86">
      <c r="A86" s="37" t="s">
        <v>240</v>
      </c>
      <c r="B86" s="37">
        <v>20</v>
      </c>
      <c r="C86" s="38" t="s">
        <v>704</v>
      </c>
      <c r="D86" s="37" t="s">
        <v>245</v>
      </c>
      <c r="E86" s="39" t="s">
        <v>705</v>
      </c>
      <c r="F86" s="40" t="s">
        <v>309</v>
      </c>
      <c r="G86" s="41">
        <v>1</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662</v>
      </c>
      <c r="F88" s="46"/>
      <c r="G88" s="46"/>
      <c r="H88" s="46"/>
      <c r="I88" s="46"/>
      <c r="J88" s="48"/>
    </row>
    <row r="89" ht="105">
      <c r="A89" s="37" t="s">
        <v>248</v>
      </c>
      <c r="B89" s="45"/>
      <c r="C89" s="46"/>
      <c r="D89" s="46"/>
      <c r="E89" s="39" t="s">
        <v>706</v>
      </c>
      <c r="F89" s="46"/>
      <c r="G89" s="46"/>
      <c r="H89" s="46"/>
      <c r="I89" s="46"/>
      <c r="J89" s="48"/>
    </row>
    <row r="90">
      <c r="A90" s="31" t="s">
        <v>237</v>
      </c>
      <c r="B90" s="32"/>
      <c r="C90" s="33" t="s">
        <v>707</v>
      </c>
      <c r="D90" s="34"/>
      <c r="E90" s="31" t="s">
        <v>708</v>
      </c>
      <c r="F90" s="34"/>
      <c r="G90" s="34"/>
      <c r="H90" s="34"/>
      <c r="I90" s="35">
        <f>SUMIFS(I91:I472,A91:A472,"P")</f>
        <v>0</v>
      </c>
      <c r="J90" s="36"/>
    </row>
    <row r="91" ht="30">
      <c r="A91" s="37" t="s">
        <v>240</v>
      </c>
      <c r="B91" s="37">
        <v>21</v>
      </c>
      <c r="C91" s="38" t="s">
        <v>709</v>
      </c>
      <c r="D91" s="37" t="s">
        <v>245</v>
      </c>
      <c r="E91" s="39" t="s">
        <v>710</v>
      </c>
      <c r="F91" s="40" t="s">
        <v>354</v>
      </c>
      <c r="G91" s="41">
        <v>10</v>
      </c>
      <c r="H91" s="42">
        <v>0</v>
      </c>
      <c r="I91" s="43">
        <f>ROUND(G91*H91,P4)</f>
        <v>0</v>
      </c>
      <c r="J91" s="37"/>
      <c r="O91" s="44">
        <f>I91*0.21</f>
        <v>0</v>
      </c>
      <c r="P91">
        <v>3</v>
      </c>
    </row>
    <row r="92">
      <c r="A92" s="37" t="s">
        <v>244</v>
      </c>
      <c r="B92" s="45"/>
      <c r="C92" s="46"/>
      <c r="D92" s="46"/>
      <c r="E92" s="47" t="s">
        <v>245</v>
      </c>
      <c r="F92" s="46"/>
      <c r="G92" s="46"/>
      <c r="H92" s="46"/>
      <c r="I92" s="46"/>
      <c r="J92" s="48"/>
    </row>
    <row r="93" ht="165">
      <c r="A93" s="37" t="s">
        <v>248</v>
      </c>
      <c r="B93" s="45"/>
      <c r="C93" s="46"/>
      <c r="D93" s="46"/>
      <c r="E93" s="39" t="s">
        <v>711</v>
      </c>
      <c r="F93" s="46"/>
      <c r="G93" s="46"/>
      <c r="H93" s="46"/>
      <c r="I93" s="46"/>
      <c r="J93" s="48"/>
    </row>
    <row r="94" ht="30">
      <c r="A94" s="37" t="s">
        <v>240</v>
      </c>
      <c r="B94" s="37">
        <v>22</v>
      </c>
      <c r="C94" s="38" t="s">
        <v>712</v>
      </c>
      <c r="D94" s="37" t="s">
        <v>245</v>
      </c>
      <c r="E94" s="39" t="s">
        <v>713</v>
      </c>
      <c r="F94" s="40" t="s">
        <v>354</v>
      </c>
      <c r="G94" s="41">
        <v>180</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662</v>
      </c>
      <c r="F96" s="46"/>
      <c r="G96" s="46"/>
      <c r="H96" s="46"/>
      <c r="I96" s="46"/>
      <c r="J96" s="48"/>
    </row>
    <row r="97" ht="165">
      <c r="A97" s="37" t="s">
        <v>248</v>
      </c>
      <c r="B97" s="45"/>
      <c r="C97" s="46"/>
      <c r="D97" s="46"/>
      <c r="E97" s="39" t="s">
        <v>714</v>
      </c>
      <c r="F97" s="46"/>
      <c r="G97" s="46"/>
      <c r="H97" s="46"/>
      <c r="I97" s="46"/>
      <c r="J97" s="48"/>
    </row>
    <row r="98">
      <c r="A98" s="37" t="s">
        <v>240</v>
      </c>
      <c r="B98" s="37">
        <v>23</v>
      </c>
      <c r="C98" s="38" t="s">
        <v>715</v>
      </c>
      <c r="D98" s="37" t="s">
        <v>245</v>
      </c>
      <c r="E98" s="39" t="s">
        <v>716</v>
      </c>
      <c r="F98" s="40" t="s">
        <v>243</v>
      </c>
      <c r="G98" s="41">
        <v>2</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662</v>
      </c>
      <c r="F100" s="46"/>
      <c r="G100" s="46"/>
      <c r="H100" s="46"/>
      <c r="I100" s="46"/>
      <c r="J100" s="48"/>
    </row>
    <row r="101" ht="90">
      <c r="A101" s="37" t="s">
        <v>248</v>
      </c>
      <c r="B101" s="45"/>
      <c r="C101" s="46"/>
      <c r="D101" s="46"/>
      <c r="E101" s="39" t="s">
        <v>717</v>
      </c>
      <c r="F101" s="46"/>
      <c r="G101" s="46"/>
      <c r="H101" s="46"/>
      <c r="I101" s="46"/>
      <c r="J101" s="48"/>
    </row>
    <row r="102">
      <c r="A102" s="37" t="s">
        <v>240</v>
      </c>
      <c r="B102" s="37">
        <v>24</v>
      </c>
      <c r="C102" s="38" t="s">
        <v>718</v>
      </c>
      <c r="D102" s="37" t="s">
        <v>245</v>
      </c>
      <c r="E102" s="39" t="s">
        <v>719</v>
      </c>
      <c r="F102" s="40" t="s">
        <v>243</v>
      </c>
      <c r="G102" s="41">
        <v>2</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662</v>
      </c>
      <c r="F104" s="46"/>
      <c r="G104" s="46"/>
      <c r="H104" s="46"/>
      <c r="I104" s="46"/>
      <c r="J104" s="48"/>
    </row>
    <row r="105" ht="105">
      <c r="A105" s="37" t="s">
        <v>248</v>
      </c>
      <c r="B105" s="45"/>
      <c r="C105" s="46"/>
      <c r="D105" s="46"/>
      <c r="E105" s="39" t="s">
        <v>720</v>
      </c>
      <c r="F105" s="46"/>
      <c r="G105" s="46"/>
      <c r="H105" s="46"/>
      <c r="I105" s="46"/>
      <c r="J105" s="48"/>
    </row>
    <row r="106" ht="30">
      <c r="A106" s="37" t="s">
        <v>240</v>
      </c>
      <c r="B106" s="37">
        <v>25</v>
      </c>
      <c r="C106" s="38" t="s">
        <v>721</v>
      </c>
      <c r="D106" s="37" t="s">
        <v>245</v>
      </c>
      <c r="E106" s="39" t="s">
        <v>722</v>
      </c>
      <c r="F106" s="40" t="s">
        <v>354</v>
      </c>
      <c r="G106" s="41">
        <v>50</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662</v>
      </c>
      <c r="F108" s="46"/>
      <c r="G108" s="46"/>
      <c r="H108" s="46"/>
      <c r="I108" s="46"/>
      <c r="J108" s="48"/>
    </row>
    <row r="109" ht="105">
      <c r="A109" s="37" t="s">
        <v>248</v>
      </c>
      <c r="B109" s="45"/>
      <c r="C109" s="46"/>
      <c r="D109" s="46"/>
      <c r="E109" s="39" t="s">
        <v>464</v>
      </c>
      <c r="F109" s="46"/>
      <c r="G109" s="46"/>
      <c r="H109" s="46"/>
      <c r="I109" s="46"/>
      <c r="J109" s="48"/>
    </row>
    <row r="110" ht="30">
      <c r="A110" s="37" t="s">
        <v>240</v>
      </c>
      <c r="B110" s="37">
        <v>26</v>
      </c>
      <c r="C110" s="38" t="s">
        <v>723</v>
      </c>
      <c r="D110" s="37" t="s">
        <v>245</v>
      </c>
      <c r="E110" s="39" t="s">
        <v>724</v>
      </c>
      <c r="F110" s="40" t="s">
        <v>243</v>
      </c>
      <c r="G110" s="41">
        <v>2</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662</v>
      </c>
      <c r="F112" s="46"/>
      <c r="G112" s="46"/>
      <c r="H112" s="46"/>
      <c r="I112" s="46"/>
      <c r="J112" s="48"/>
    </row>
    <row r="113" ht="120">
      <c r="A113" s="37" t="s">
        <v>248</v>
      </c>
      <c r="B113" s="45"/>
      <c r="C113" s="46"/>
      <c r="D113" s="46"/>
      <c r="E113" s="39" t="s">
        <v>467</v>
      </c>
      <c r="F113" s="46"/>
      <c r="G113" s="46"/>
      <c r="H113" s="46"/>
      <c r="I113" s="46"/>
      <c r="J113" s="48"/>
    </row>
    <row r="114">
      <c r="A114" s="37" t="s">
        <v>240</v>
      </c>
      <c r="B114" s="37">
        <v>27</v>
      </c>
      <c r="C114" s="38" t="s">
        <v>725</v>
      </c>
      <c r="D114" s="37" t="s">
        <v>245</v>
      </c>
      <c r="E114" s="39" t="s">
        <v>726</v>
      </c>
      <c r="F114" s="40" t="s">
        <v>290</v>
      </c>
      <c r="G114" s="41">
        <v>350</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105">
      <c r="A116" s="37" t="s">
        <v>248</v>
      </c>
      <c r="B116" s="45"/>
      <c r="C116" s="46"/>
      <c r="D116" s="46"/>
      <c r="E116" s="39" t="s">
        <v>727</v>
      </c>
      <c r="F116" s="46"/>
      <c r="G116" s="46"/>
      <c r="H116" s="46"/>
      <c r="I116" s="46"/>
      <c r="J116" s="48"/>
    </row>
    <row r="117">
      <c r="A117" s="37" t="s">
        <v>240</v>
      </c>
      <c r="B117" s="37">
        <v>28</v>
      </c>
      <c r="C117" s="38" t="s">
        <v>728</v>
      </c>
      <c r="D117" s="37" t="s">
        <v>245</v>
      </c>
      <c r="E117" s="39" t="s">
        <v>729</v>
      </c>
      <c r="F117" s="40" t="s">
        <v>243</v>
      </c>
      <c r="G117" s="41">
        <v>1</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105">
      <c r="A119" s="37" t="s">
        <v>248</v>
      </c>
      <c r="B119" s="45"/>
      <c r="C119" s="46"/>
      <c r="D119" s="46"/>
      <c r="E119" s="39" t="s">
        <v>730</v>
      </c>
      <c r="F119" s="46"/>
      <c r="G119" s="46"/>
      <c r="H119" s="46"/>
      <c r="I119" s="46"/>
      <c r="J119" s="48"/>
    </row>
    <row r="120">
      <c r="A120" s="37" t="s">
        <v>240</v>
      </c>
      <c r="B120" s="37">
        <v>29</v>
      </c>
      <c r="C120" s="38" t="s">
        <v>304</v>
      </c>
      <c r="D120" s="37" t="s">
        <v>245</v>
      </c>
      <c r="E120" s="39" t="s">
        <v>305</v>
      </c>
      <c r="F120" s="40" t="s">
        <v>243</v>
      </c>
      <c r="G120" s="41">
        <v>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105">
      <c r="A122" s="37" t="s">
        <v>248</v>
      </c>
      <c r="B122" s="45"/>
      <c r="C122" s="46"/>
      <c r="D122" s="46"/>
      <c r="E122" s="39" t="s">
        <v>306</v>
      </c>
      <c r="F122" s="46"/>
      <c r="G122" s="46"/>
      <c r="H122" s="46"/>
      <c r="I122" s="46"/>
      <c r="J122" s="48"/>
    </row>
    <row r="123" ht="30">
      <c r="A123" s="37" t="s">
        <v>240</v>
      </c>
      <c r="B123" s="37">
        <v>30</v>
      </c>
      <c r="C123" s="38" t="s">
        <v>731</v>
      </c>
      <c r="D123" s="37" t="s">
        <v>245</v>
      </c>
      <c r="E123" s="39" t="s">
        <v>732</v>
      </c>
      <c r="F123" s="40" t="s">
        <v>733</v>
      </c>
      <c r="G123" s="41">
        <v>150.95500000000001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662</v>
      </c>
      <c r="F125" s="46"/>
      <c r="G125" s="46"/>
      <c r="H125" s="46"/>
      <c r="I125" s="46"/>
      <c r="J125" s="48"/>
    </row>
    <row r="126" ht="225">
      <c r="A126" s="37" t="s">
        <v>248</v>
      </c>
      <c r="B126" s="45"/>
      <c r="C126" s="46"/>
      <c r="D126" s="46"/>
      <c r="E126" s="39" t="s">
        <v>734</v>
      </c>
      <c r="F126" s="46"/>
      <c r="G126" s="46"/>
      <c r="H126" s="46"/>
      <c r="I126" s="46"/>
      <c r="J126" s="48"/>
    </row>
    <row r="127" ht="30">
      <c r="A127" s="37" t="s">
        <v>240</v>
      </c>
      <c r="B127" s="37">
        <v>31</v>
      </c>
      <c r="C127" s="38" t="s">
        <v>735</v>
      </c>
      <c r="D127" s="37" t="s">
        <v>245</v>
      </c>
      <c r="E127" s="39" t="s">
        <v>736</v>
      </c>
      <c r="F127" s="40" t="s">
        <v>354</v>
      </c>
      <c r="G127" s="41">
        <v>10087</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662</v>
      </c>
      <c r="F129" s="46"/>
      <c r="G129" s="46"/>
      <c r="H129" s="46"/>
      <c r="I129" s="46"/>
      <c r="J129" s="48"/>
    </row>
    <row r="130" ht="150">
      <c r="A130" s="37" t="s">
        <v>248</v>
      </c>
      <c r="B130" s="45"/>
      <c r="C130" s="46"/>
      <c r="D130" s="46"/>
      <c r="E130" s="39" t="s">
        <v>737</v>
      </c>
      <c r="F130" s="46"/>
      <c r="G130" s="46"/>
      <c r="H130" s="46"/>
      <c r="I130" s="46"/>
      <c r="J130" s="48"/>
    </row>
    <row r="131" ht="30">
      <c r="A131" s="37" t="s">
        <v>240</v>
      </c>
      <c r="B131" s="37">
        <v>32</v>
      </c>
      <c r="C131" s="38" t="s">
        <v>738</v>
      </c>
      <c r="D131" s="37" t="s">
        <v>245</v>
      </c>
      <c r="E131" s="39" t="s">
        <v>739</v>
      </c>
      <c r="F131" s="40" t="s">
        <v>354</v>
      </c>
      <c r="G131" s="41">
        <v>10017</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662</v>
      </c>
      <c r="F133" s="46"/>
      <c r="G133" s="46"/>
      <c r="H133" s="46"/>
      <c r="I133" s="46"/>
      <c r="J133" s="48"/>
    </row>
    <row r="134" ht="180">
      <c r="A134" s="37" t="s">
        <v>248</v>
      </c>
      <c r="B134" s="45"/>
      <c r="C134" s="46"/>
      <c r="D134" s="46"/>
      <c r="E134" s="39" t="s">
        <v>740</v>
      </c>
      <c r="F134" s="46"/>
      <c r="G134" s="46"/>
      <c r="H134" s="46"/>
      <c r="I134" s="46"/>
      <c r="J134" s="48"/>
    </row>
    <row r="135">
      <c r="A135" s="37" t="s">
        <v>240</v>
      </c>
      <c r="B135" s="37">
        <v>33</v>
      </c>
      <c r="C135" s="38" t="s">
        <v>741</v>
      </c>
      <c r="D135" s="37" t="s">
        <v>245</v>
      </c>
      <c r="E135" s="39" t="s">
        <v>742</v>
      </c>
      <c r="F135" s="40" t="s">
        <v>743</v>
      </c>
      <c r="G135" s="41">
        <v>0.83999999999999997</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225">
      <c r="A137" s="37" t="s">
        <v>248</v>
      </c>
      <c r="B137" s="45"/>
      <c r="C137" s="46"/>
      <c r="D137" s="46"/>
      <c r="E137" s="39" t="s">
        <v>744</v>
      </c>
      <c r="F137" s="46"/>
      <c r="G137" s="46"/>
      <c r="H137" s="46"/>
      <c r="I137" s="46"/>
      <c r="J137" s="48"/>
    </row>
    <row r="138">
      <c r="A138" s="37" t="s">
        <v>240</v>
      </c>
      <c r="B138" s="37">
        <v>34</v>
      </c>
      <c r="C138" s="38" t="s">
        <v>745</v>
      </c>
      <c r="D138" s="37" t="s">
        <v>245</v>
      </c>
      <c r="E138" s="39" t="s">
        <v>746</v>
      </c>
      <c r="F138" s="40" t="s">
        <v>743</v>
      </c>
      <c r="G138" s="41">
        <v>1252</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225">
      <c r="A140" s="37" t="s">
        <v>248</v>
      </c>
      <c r="B140" s="45"/>
      <c r="C140" s="46"/>
      <c r="D140" s="46"/>
      <c r="E140" s="39" t="s">
        <v>744</v>
      </c>
      <c r="F140" s="46"/>
      <c r="G140" s="46"/>
      <c r="H140" s="46"/>
      <c r="I140" s="46"/>
      <c r="J140" s="48"/>
    </row>
    <row r="141">
      <c r="A141" s="37" t="s">
        <v>240</v>
      </c>
      <c r="B141" s="37">
        <v>35</v>
      </c>
      <c r="C141" s="38" t="s">
        <v>747</v>
      </c>
      <c r="D141" s="37" t="s">
        <v>245</v>
      </c>
      <c r="E141" s="39" t="s">
        <v>748</v>
      </c>
      <c r="F141" s="40" t="s">
        <v>354</v>
      </c>
      <c r="G141" s="41">
        <v>20866</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150">
      <c r="A143" s="37" t="s">
        <v>248</v>
      </c>
      <c r="B143" s="45"/>
      <c r="C143" s="46"/>
      <c r="D143" s="46"/>
      <c r="E143" s="39" t="s">
        <v>749</v>
      </c>
      <c r="F143" s="46"/>
      <c r="G143" s="46"/>
      <c r="H143" s="46"/>
      <c r="I143" s="46"/>
      <c r="J143" s="48"/>
    </row>
    <row r="144">
      <c r="A144" s="37" t="s">
        <v>240</v>
      </c>
      <c r="B144" s="37">
        <v>36</v>
      </c>
      <c r="C144" s="38" t="s">
        <v>750</v>
      </c>
      <c r="D144" s="37" t="s">
        <v>245</v>
      </c>
      <c r="E144" s="39" t="s">
        <v>751</v>
      </c>
      <c r="F144" s="40" t="s">
        <v>354</v>
      </c>
      <c r="G144" s="41">
        <v>10117</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662</v>
      </c>
      <c r="F146" s="46"/>
      <c r="G146" s="46"/>
      <c r="H146" s="46"/>
      <c r="I146" s="46"/>
      <c r="J146" s="48"/>
    </row>
    <row r="147" ht="180">
      <c r="A147" s="37" t="s">
        <v>248</v>
      </c>
      <c r="B147" s="45"/>
      <c r="C147" s="46"/>
      <c r="D147" s="46"/>
      <c r="E147" s="39" t="s">
        <v>740</v>
      </c>
      <c r="F147" s="46"/>
      <c r="G147" s="46"/>
      <c r="H147" s="46"/>
      <c r="I147" s="46"/>
      <c r="J147" s="48"/>
    </row>
    <row r="148">
      <c r="A148" s="37" t="s">
        <v>240</v>
      </c>
      <c r="B148" s="37">
        <v>37</v>
      </c>
      <c r="C148" s="38" t="s">
        <v>752</v>
      </c>
      <c r="D148" s="37" t="s">
        <v>245</v>
      </c>
      <c r="E148" s="39" t="s">
        <v>753</v>
      </c>
      <c r="F148" s="40" t="s">
        <v>243</v>
      </c>
      <c r="G148" s="41">
        <v>4</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662</v>
      </c>
      <c r="F150" s="46"/>
      <c r="G150" s="46"/>
      <c r="H150" s="46"/>
      <c r="I150" s="46"/>
      <c r="J150" s="48"/>
    </row>
    <row r="151" ht="180">
      <c r="A151" s="37" t="s">
        <v>248</v>
      </c>
      <c r="B151" s="45"/>
      <c r="C151" s="46"/>
      <c r="D151" s="46"/>
      <c r="E151" s="39" t="s">
        <v>754</v>
      </c>
      <c r="F151" s="46"/>
      <c r="G151" s="46"/>
      <c r="H151" s="46"/>
      <c r="I151" s="46"/>
      <c r="J151" s="48"/>
    </row>
    <row r="152">
      <c r="A152" s="37" t="s">
        <v>240</v>
      </c>
      <c r="B152" s="37">
        <v>38</v>
      </c>
      <c r="C152" s="38" t="s">
        <v>755</v>
      </c>
      <c r="D152" s="37" t="s">
        <v>245</v>
      </c>
      <c r="E152" s="39" t="s">
        <v>756</v>
      </c>
      <c r="F152" s="40" t="s">
        <v>243</v>
      </c>
      <c r="G152" s="41">
        <v>18</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662</v>
      </c>
      <c r="F154" s="46"/>
      <c r="G154" s="46"/>
      <c r="H154" s="46"/>
      <c r="I154" s="46"/>
      <c r="J154" s="48"/>
    </row>
    <row r="155" ht="180">
      <c r="A155" s="37" t="s">
        <v>248</v>
      </c>
      <c r="B155" s="45"/>
      <c r="C155" s="46"/>
      <c r="D155" s="46"/>
      <c r="E155" s="39" t="s">
        <v>754</v>
      </c>
      <c r="F155" s="46"/>
      <c r="G155" s="46"/>
      <c r="H155" s="46"/>
      <c r="I155" s="46"/>
      <c r="J155" s="48"/>
    </row>
    <row r="156">
      <c r="A156" s="37" t="s">
        <v>240</v>
      </c>
      <c r="B156" s="37">
        <v>39</v>
      </c>
      <c r="C156" s="38" t="s">
        <v>757</v>
      </c>
      <c r="D156" s="37" t="s">
        <v>245</v>
      </c>
      <c r="E156" s="39" t="s">
        <v>758</v>
      </c>
      <c r="F156" s="40" t="s">
        <v>243</v>
      </c>
      <c r="G156" s="41">
        <v>18</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662</v>
      </c>
      <c r="F158" s="46"/>
      <c r="G158" s="46"/>
      <c r="H158" s="46"/>
      <c r="I158" s="46"/>
      <c r="J158" s="48"/>
    </row>
    <row r="159" ht="150">
      <c r="A159" s="37" t="s">
        <v>248</v>
      </c>
      <c r="B159" s="45"/>
      <c r="C159" s="46"/>
      <c r="D159" s="46"/>
      <c r="E159" s="39" t="s">
        <v>379</v>
      </c>
      <c r="F159" s="46"/>
      <c r="G159" s="46"/>
      <c r="H159" s="46"/>
      <c r="I159" s="46"/>
      <c r="J159" s="48"/>
    </row>
    <row r="160">
      <c r="A160" s="37" t="s">
        <v>240</v>
      </c>
      <c r="B160" s="37">
        <v>40</v>
      </c>
      <c r="C160" s="38" t="s">
        <v>759</v>
      </c>
      <c r="D160" s="37" t="s">
        <v>245</v>
      </c>
      <c r="E160" s="39" t="s">
        <v>760</v>
      </c>
      <c r="F160" s="40" t="s">
        <v>354</v>
      </c>
      <c r="G160" s="41">
        <v>31125</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c r="A162" s="37" t="s">
        <v>246</v>
      </c>
      <c r="B162" s="45"/>
      <c r="C162" s="46"/>
      <c r="D162" s="46"/>
      <c r="E162" s="49" t="s">
        <v>662</v>
      </c>
      <c r="F162" s="46"/>
      <c r="G162" s="46"/>
      <c r="H162" s="46"/>
      <c r="I162" s="46"/>
      <c r="J162" s="48"/>
    </row>
    <row r="163" ht="225">
      <c r="A163" s="37" t="s">
        <v>248</v>
      </c>
      <c r="B163" s="45"/>
      <c r="C163" s="46"/>
      <c r="D163" s="46"/>
      <c r="E163" s="39" t="s">
        <v>761</v>
      </c>
      <c r="F163" s="46"/>
      <c r="G163" s="46"/>
      <c r="H163" s="46"/>
      <c r="I163" s="46"/>
      <c r="J163" s="48"/>
    </row>
    <row r="164">
      <c r="A164" s="37" t="s">
        <v>240</v>
      </c>
      <c r="B164" s="37">
        <v>41</v>
      </c>
      <c r="C164" s="38" t="s">
        <v>762</v>
      </c>
      <c r="D164" s="37" t="s">
        <v>245</v>
      </c>
      <c r="E164" s="39" t="s">
        <v>763</v>
      </c>
      <c r="F164" s="40" t="s">
        <v>354</v>
      </c>
      <c r="G164" s="41">
        <v>31125</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c r="A166" s="37" t="s">
        <v>246</v>
      </c>
      <c r="B166" s="45"/>
      <c r="C166" s="46"/>
      <c r="D166" s="46"/>
      <c r="E166" s="49" t="s">
        <v>662</v>
      </c>
      <c r="F166" s="46"/>
      <c r="G166" s="46"/>
      <c r="H166" s="46"/>
      <c r="I166" s="46"/>
      <c r="J166" s="48"/>
    </row>
    <row r="167" ht="150">
      <c r="A167" s="37" t="s">
        <v>248</v>
      </c>
      <c r="B167" s="45"/>
      <c r="C167" s="46"/>
      <c r="D167" s="46"/>
      <c r="E167" s="39" t="s">
        <v>737</v>
      </c>
      <c r="F167" s="46"/>
      <c r="G167" s="46"/>
      <c r="H167" s="46"/>
      <c r="I167" s="46"/>
      <c r="J167" s="48"/>
    </row>
    <row r="168">
      <c r="A168" s="37" t="s">
        <v>240</v>
      </c>
      <c r="B168" s="37">
        <v>42</v>
      </c>
      <c r="C168" s="38" t="s">
        <v>764</v>
      </c>
      <c r="D168" s="37" t="s">
        <v>245</v>
      </c>
      <c r="E168" s="39" t="s">
        <v>765</v>
      </c>
      <c r="F168" s="40" t="s">
        <v>766</v>
      </c>
      <c r="G168" s="41">
        <v>21</v>
      </c>
      <c r="H168" s="42">
        <v>0</v>
      </c>
      <c r="I168" s="43">
        <f>ROUND(G168*H168,P4)</f>
        <v>0</v>
      </c>
      <c r="J168" s="37"/>
      <c r="O168" s="44">
        <f>I168*0.21</f>
        <v>0</v>
      </c>
      <c r="P168">
        <v>3</v>
      </c>
    </row>
    <row r="169">
      <c r="A169" s="37" t="s">
        <v>244</v>
      </c>
      <c r="B169" s="45"/>
      <c r="C169" s="46"/>
      <c r="D169" s="46"/>
      <c r="E169" s="47" t="s">
        <v>245</v>
      </c>
      <c r="F169" s="46"/>
      <c r="G169" s="46"/>
      <c r="H169" s="46"/>
      <c r="I169" s="46"/>
      <c r="J169" s="48"/>
    </row>
    <row r="170">
      <c r="A170" s="37" t="s">
        <v>246</v>
      </c>
      <c r="B170" s="45"/>
      <c r="C170" s="46"/>
      <c r="D170" s="46"/>
      <c r="E170" s="49" t="s">
        <v>662</v>
      </c>
      <c r="F170" s="46"/>
      <c r="G170" s="46"/>
      <c r="H170" s="46"/>
      <c r="I170" s="46"/>
      <c r="J170" s="48"/>
    </row>
    <row r="171" ht="165">
      <c r="A171" s="37" t="s">
        <v>248</v>
      </c>
      <c r="B171" s="45"/>
      <c r="C171" s="46"/>
      <c r="D171" s="46"/>
      <c r="E171" s="39" t="s">
        <v>767</v>
      </c>
      <c r="F171" s="46"/>
      <c r="G171" s="46"/>
      <c r="H171" s="46"/>
      <c r="I171" s="46"/>
      <c r="J171" s="48"/>
    </row>
    <row r="172">
      <c r="A172" s="37" t="s">
        <v>240</v>
      </c>
      <c r="B172" s="37">
        <v>43</v>
      </c>
      <c r="C172" s="38" t="s">
        <v>768</v>
      </c>
      <c r="D172" s="37" t="s">
        <v>245</v>
      </c>
      <c r="E172" s="39" t="s">
        <v>769</v>
      </c>
      <c r="F172" s="40" t="s">
        <v>354</v>
      </c>
      <c r="G172" s="41">
        <v>31125</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662</v>
      </c>
      <c r="F174" s="46"/>
      <c r="G174" s="46"/>
      <c r="H174" s="46"/>
      <c r="I174" s="46"/>
      <c r="J174" s="48"/>
    </row>
    <row r="175" ht="165">
      <c r="A175" s="37" t="s">
        <v>248</v>
      </c>
      <c r="B175" s="45"/>
      <c r="C175" s="46"/>
      <c r="D175" s="46"/>
      <c r="E175" s="39" t="s">
        <v>770</v>
      </c>
      <c r="F175" s="46"/>
      <c r="G175" s="46"/>
      <c r="H175" s="46"/>
      <c r="I175" s="46"/>
      <c r="J175" s="48"/>
    </row>
    <row r="176">
      <c r="A176" s="37" t="s">
        <v>240</v>
      </c>
      <c r="B176" s="37">
        <v>44</v>
      </c>
      <c r="C176" s="38" t="s">
        <v>771</v>
      </c>
      <c r="D176" s="37" t="s">
        <v>245</v>
      </c>
      <c r="E176" s="39" t="s">
        <v>772</v>
      </c>
      <c r="F176" s="40" t="s">
        <v>243</v>
      </c>
      <c r="G176" s="41">
        <v>150</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ht="180">
      <c r="A178" s="37" t="s">
        <v>248</v>
      </c>
      <c r="B178" s="45"/>
      <c r="C178" s="46"/>
      <c r="D178" s="46"/>
      <c r="E178" s="39" t="s">
        <v>754</v>
      </c>
      <c r="F178" s="46"/>
      <c r="G178" s="46"/>
      <c r="H178" s="46"/>
      <c r="I178" s="46"/>
      <c r="J178" s="48"/>
    </row>
    <row r="179">
      <c r="A179" s="37" t="s">
        <v>240</v>
      </c>
      <c r="B179" s="37">
        <v>45</v>
      </c>
      <c r="C179" s="38" t="s">
        <v>773</v>
      </c>
      <c r="D179" s="37" t="s">
        <v>245</v>
      </c>
      <c r="E179" s="39" t="s">
        <v>774</v>
      </c>
      <c r="F179" s="40" t="s">
        <v>243</v>
      </c>
      <c r="G179" s="41">
        <v>150</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c r="A181" s="37" t="s">
        <v>246</v>
      </c>
      <c r="B181" s="45"/>
      <c r="C181" s="46"/>
      <c r="D181" s="46"/>
      <c r="E181" s="49" t="s">
        <v>662</v>
      </c>
      <c r="F181" s="46"/>
      <c r="G181" s="46"/>
      <c r="H181" s="46"/>
      <c r="I181" s="46"/>
      <c r="J181" s="48"/>
    </row>
    <row r="182" ht="150">
      <c r="A182" s="37" t="s">
        <v>248</v>
      </c>
      <c r="B182" s="45"/>
      <c r="C182" s="46"/>
      <c r="D182" s="46"/>
      <c r="E182" s="39" t="s">
        <v>379</v>
      </c>
      <c r="F182" s="46"/>
      <c r="G182" s="46"/>
      <c r="H182" s="46"/>
      <c r="I182" s="46"/>
      <c r="J182" s="48"/>
    </row>
    <row r="183">
      <c r="A183" s="37" t="s">
        <v>240</v>
      </c>
      <c r="B183" s="37">
        <v>46</v>
      </c>
      <c r="C183" s="38" t="s">
        <v>775</v>
      </c>
      <c r="D183" s="37" t="s">
        <v>245</v>
      </c>
      <c r="E183" s="39" t="s">
        <v>776</v>
      </c>
      <c r="F183" s="40" t="s">
        <v>243</v>
      </c>
      <c r="G183" s="41">
        <v>20</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c r="A185" s="37" t="s">
        <v>246</v>
      </c>
      <c r="B185" s="45"/>
      <c r="C185" s="46"/>
      <c r="D185" s="46"/>
      <c r="E185" s="49" t="s">
        <v>662</v>
      </c>
      <c r="F185" s="46"/>
      <c r="G185" s="46"/>
      <c r="H185" s="46"/>
      <c r="I185" s="46"/>
      <c r="J185" s="48"/>
    </row>
    <row r="186" ht="180">
      <c r="A186" s="37" t="s">
        <v>248</v>
      </c>
      <c r="B186" s="45"/>
      <c r="C186" s="46"/>
      <c r="D186" s="46"/>
      <c r="E186" s="39" t="s">
        <v>754</v>
      </c>
      <c r="F186" s="46"/>
      <c r="G186" s="46"/>
      <c r="H186" s="46"/>
      <c r="I186" s="46"/>
      <c r="J186" s="48"/>
    </row>
    <row r="187">
      <c r="A187" s="37" t="s">
        <v>240</v>
      </c>
      <c r="B187" s="37">
        <v>47</v>
      </c>
      <c r="C187" s="38" t="s">
        <v>777</v>
      </c>
      <c r="D187" s="37" t="s">
        <v>245</v>
      </c>
      <c r="E187" s="39" t="s">
        <v>778</v>
      </c>
      <c r="F187" s="40" t="s">
        <v>243</v>
      </c>
      <c r="G187" s="41">
        <v>20</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c r="A189" s="37" t="s">
        <v>246</v>
      </c>
      <c r="B189" s="45"/>
      <c r="C189" s="46"/>
      <c r="D189" s="46"/>
      <c r="E189" s="49" t="s">
        <v>662</v>
      </c>
      <c r="F189" s="46"/>
      <c r="G189" s="46"/>
      <c r="H189" s="46"/>
      <c r="I189" s="46"/>
      <c r="J189" s="48"/>
    </row>
    <row r="190" ht="150">
      <c r="A190" s="37" t="s">
        <v>248</v>
      </c>
      <c r="B190" s="45"/>
      <c r="C190" s="46"/>
      <c r="D190" s="46"/>
      <c r="E190" s="39" t="s">
        <v>379</v>
      </c>
      <c r="F190" s="46"/>
      <c r="G190" s="46"/>
      <c r="H190" s="46"/>
      <c r="I190" s="46"/>
      <c r="J190" s="48"/>
    </row>
    <row r="191">
      <c r="A191" s="37" t="s">
        <v>240</v>
      </c>
      <c r="B191" s="37">
        <v>48</v>
      </c>
      <c r="C191" s="38" t="s">
        <v>779</v>
      </c>
      <c r="D191" s="37" t="s">
        <v>245</v>
      </c>
      <c r="E191" s="39" t="s">
        <v>780</v>
      </c>
      <c r="F191" s="40" t="s">
        <v>243</v>
      </c>
      <c r="G191" s="41">
        <v>56</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ht="180">
      <c r="A193" s="37" t="s">
        <v>248</v>
      </c>
      <c r="B193" s="45"/>
      <c r="C193" s="46"/>
      <c r="D193" s="46"/>
      <c r="E193" s="39" t="s">
        <v>411</v>
      </c>
      <c r="F193" s="46"/>
      <c r="G193" s="46"/>
      <c r="H193" s="46"/>
      <c r="I193" s="46"/>
      <c r="J193" s="48"/>
    </row>
    <row r="194" ht="30">
      <c r="A194" s="37" t="s">
        <v>240</v>
      </c>
      <c r="B194" s="37">
        <v>49</v>
      </c>
      <c r="C194" s="38" t="s">
        <v>781</v>
      </c>
      <c r="D194" s="37" t="s">
        <v>245</v>
      </c>
      <c r="E194" s="39" t="s">
        <v>782</v>
      </c>
      <c r="F194" s="40" t="s">
        <v>243</v>
      </c>
      <c r="G194" s="41">
        <v>20</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662</v>
      </c>
      <c r="F196" s="46"/>
      <c r="G196" s="46"/>
      <c r="H196" s="46"/>
      <c r="I196" s="46"/>
      <c r="J196" s="48"/>
    </row>
    <row r="197" ht="180">
      <c r="A197" s="37" t="s">
        <v>248</v>
      </c>
      <c r="B197" s="45"/>
      <c r="C197" s="46"/>
      <c r="D197" s="46"/>
      <c r="E197" s="39" t="s">
        <v>754</v>
      </c>
      <c r="F197" s="46"/>
      <c r="G197" s="46"/>
      <c r="H197" s="46"/>
      <c r="I197" s="46"/>
      <c r="J197" s="48"/>
    </row>
    <row r="198">
      <c r="A198" s="37" t="s">
        <v>240</v>
      </c>
      <c r="B198" s="37">
        <v>50</v>
      </c>
      <c r="C198" s="38" t="s">
        <v>783</v>
      </c>
      <c r="D198" s="37" t="s">
        <v>245</v>
      </c>
      <c r="E198" s="39" t="s">
        <v>784</v>
      </c>
      <c r="F198" s="40" t="s">
        <v>243</v>
      </c>
      <c r="G198" s="41">
        <v>20</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662</v>
      </c>
      <c r="F200" s="46"/>
      <c r="G200" s="46"/>
      <c r="H200" s="46"/>
      <c r="I200" s="46"/>
      <c r="J200" s="48"/>
    </row>
    <row r="201" ht="150">
      <c r="A201" s="37" t="s">
        <v>248</v>
      </c>
      <c r="B201" s="45"/>
      <c r="C201" s="46"/>
      <c r="D201" s="46"/>
      <c r="E201" s="39" t="s">
        <v>379</v>
      </c>
      <c r="F201" s="46"/>
      <c r="G201" s="46"/>
      <c r="H201" s="46"/>
      <c r="I201" s="46"/>
      <c r="J201" s="48"/>
    </row>
    <row r="202">
      <c r="A202" s="37" t="s">
        <v>240</v>
      </c>
      <c r="B202" s="37">
        <v>51</v>
      </c>
      <c r="C202" s="38" t="s">
        <v>785</v>
      </c>
      <c r="D202" s="37" t="s">
        <v>245</v>
      </c>
      <c r="E202" s="39" t="s">
        <v>786</v>
      </c>
      <c r="F202" s="40" t="s">
        <v>243</v>
      </c>
      <c r="G202" s="41">
        <v>20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662</v>
      </c>
      <c r="F204" s="46"/>
      <c r="G204" s="46"/>
      <c r="H204" s="46"/>
      <c r="I204" s="46"/>
      <c r="J204" s="48"/>
    </row>
    <row r="205" ht="180">
      <c r="A205" s="37" t="s">
        <v>248</v>
      </c>
      <c r="B205" s="45"/>
      <c r="C205" s="46"/>
      <c r="D205" s="46"/>
      <c r="E205" s="39" t="s">
        <v>754</v>
      </c>
      <c r="F205" s="46"/>
      <c r="G205" s="46"/>
      <c r="H205" s="46"/>
      <c r="I205" s="46"/>
      <c r="J205" s="48"/>
    </row>
    <row r="206">
      <c r="A206" s="37" t="s">
        <v>240</v>
      </c>
      <c r="B206" s="37">
        <v>52</v>
      </c>
      <c r="C206" s="38" t="s">
        <v>787</v>
      </c>
      <c r="D206" s="37" t="s">
        <v>245</v>
      </c>
      <c r="E206" s="39" t="s">
        <v>788</v>
      </c>
      <c r="F206" s="40" t="s">
        <v>243</v>
      </c>
      <c r="G206" s="41">
        <v>30</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662</v>
      </c>
      <c r="F208" s="46"/>
      <c r="G208" s="46"/>
      <c r="H208" s="46"/>
      <c r="I208" s="46"/>
      <c r="J208" s="48"/>
    </row>
    <row r="209" ht="150">
      <c r="A209" s="37" t="s">
        <v>248</v>
      </c>
      <c r="B209" s="45"/>
      <c r="C209" s="46"/>
      <c r="D209" s="46"/>
      <c r="E209" s="39" t="s">
        <v>379</v>
      </c>
      <c r="F209" s="46"/>
      <c r="G209" s="46"/>
      <c r="H209" s="46"/>
      <c r="I209" s="46"/>
      <c r="J209" s="48"/>
    </row>
    <row r="210">
      <c r="A210" s="37" t="s">
        <v>240</v>
      </c>
      <c r="B210" s="37">
        <v>53</v>
      </c>
      <c r="C210" s="38" t="s">
        <v>789</v>
      </c>
      <c r="D210" s="37" t="s">
        <v>245</v>
      </c>
      <c r="E210" s="39" t="s">
        <v>790</v>
      </c>
      <c r="F210" s="40" t="s">
        <v>243</v>
      </c>
      <c r="G210" s="41">
        <v>20</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662</v>
      </c>
      <c r="F212" s="46"/>
      <c r="G212" s="46"/>
      <c r="H212" s="46"/>
      <c r="I212" s="46"/>
      <c r="J212" s="48"/>
    </row>
    <row r="213" ht="180">
      <c r="A213" s="37" t="s">
        <v>248</v>
      </c>
      <c r="B213" s="45"/>
      <c r="C213" s="46"/>
      <c r="D213" s="46"/>
      <c r="E213" s="39" t="s">
        <v>488</v>
      </c>
      <c r="F213" s="46"/>
      <c r="G213" s="46"/>
      <c r="H213" s="46"/>
      <c r="I213" s="46"/>
      <c r="J213" s="48"/>
    </row>
    <row r="214">
      <c r="A214" s="37" t="s">
        <v>240</v>
      </c>
      <c r="B214" s="37">
        <v>54</v>
      </c>
      <c r="C214" s="38" t="s">
        <v>791</v>
      </c>
      <c r="D214" s="37" t="s">
        <v>245</v>
      </c>
      <c r="E214" s="39" t="s">
        <v>792</v>
      </c>
      <c r="F214" s="40" t="s">
        <v>243</v>
      </c>
      <c r="G214" s="41">
        <v>20</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662</v>
      </c>
      <c r="F216" s="46"/>
      <c r="G216" s="46"/>
      <c r="H216" s="46"/>
      <c r="I216" s="46"/>
      <c r="J216" s="48"/>
    </row>
    <row r="217" ht="150">
      <c r="A217" s="37" t="s">
        <v>248</v>
      </c>
      <c r="B217" s="45"/>
      <c r="C217" s="46"/>
      <c r="D217" s="46"/>
      <c r="E217" s="39" t="s">
        <v>379</v>
      </c>
      <c r="F217" s="46"/>
      <c r="G217" s="46"/>
      <c r="H217" s="46"/>
      <c r="I217" s="46"/>
      <c r="J217" s="48"/>
    </row>
    <row r="218">
      <c r="A218" s="37" t="s">
        <v>240</v>
      </c>
      <c r="B218" s="37">
        <v>55</v>
      </c>
      <c r="C218" s="38" t="s">
        <v>793</v>
      </c>
      <c r="D218" s="37" t="s">
        <v>245</v>
      </c>
      <c r="E218" s="39" t="s">
        <v>794</v>
      </c>
      <c r="F218" s="40" t="s">
        <v>243</v>
      </c>
      <c r="G218" s="41">
        <v>5</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662</v>
      </c>
      <c r="F220" s="46"/>
      <c r="G220" s="46"/>
      <c r="H220" s="46"/>
      <c r="I220" s="46"/>
      <c r="J220" s="48"/>
    </row>
    <row r="221" ht="180">
      <c r="A221" s="37" t="s">
        <v>248</v>
      </c>
      <c r="B221" s="45"/>
      <c r="C221" s="46"/>
      <c r="D221" s="46"/>
      <c r="E221" s="39" t="s">
        <v>488</v>
      </c>
      <c r="F221" s="46"/>
      <c r="G221" s="46"/>
      <c r="H221" s="46"/>
      <c r="I221" s="46"/>
      <c r="J221" s="48"/>
    </row>
    <row r="222">
      <c r="A222" s="37" t="s">
        <v>240</v>
      </c>
      <c r="B222" s="37">
        <v>56</v>
      </c>
      <c r="C222" s="38" t="s">
        <v>795</v>
      </c>
      <c r="D222" s="37" t="s">
        <v>245</v>
      </c>
      <c r="E222" s="39" t="s">
        <v>796</v>
      </c>
      <c r="F222" s="40" t="s">
        <v>243</v>
      </c>
      <c r="G222" s="41">
        <v>5</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662</v>
      </c>
      <c r="F224" s="46"/>
      <c r="G224" s="46"/>
      <c r="H224" s="46"/>
      <c r="I224" s="46"/>
      <c r="J224" s="48"/>
    </row>
    <row r="225" ht="150">
      <c r="A225" s="37" t="s">
        <v>248</v>
      </c>
      <c r="B225" s="45"/>
      <c r="C225" s="46"/>
      <c r="D225" s="46"/>
      <c r="E225" s="39" t="s">
        <v>379</v>
      </c>
      <c r="F225" s="46"/>
      <c r="G225" s="46"/>
      <c r="H225" s="46"/>
      <c r="I225" s="46"/>
      <c r="J225" s="48"/>
    </row>
    <row r="226" ht="30">
      <c r="A226" s="37" t="s">
        <v>240</v>
      </c>
      <c r="B226" s="37">
        <v>57</v>
      </c>
      <c r="C226" s="38" t="s">
        <v>797</v>
      </c>
      <c r="D226" s="37" t="s">
        <v>245</v>
      </c>
      <c r="E226" s="39" t="s">
        <v>798</v>
      </c>
      <c r="F226" s="40" t="s">
        <v>243</v>
      </c>
      <c r="G226" s="41">
        <v>200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662</v>
      </c>
      <c r="F228" s="46"/>
      <c r="G228" s="46"/>
      <c r="H228" s="46"/>
      <c r="I228" s="46"/>
      <c r="J228" s="48"/>
    </row>
    <row r="229" ht="180">
      <c r="A229" s="37" t="s">
        <v>248</v>
      </c>
      <c r="B229" s="45"/>
      <c r="C229" s="46"/>
      <c r="D229" s="46"/>
      <c r="E229" s="39" t="s">
        <v>488</v>
      </c>
      <c r="F229" s="46"/>
      <c r="G229" s="46"/>
      <c r="H229" s="46"/>
      <c r="I229" s="46"/>
      <c r="J229" s="48"/>
    </row>
    <row r="230" ht="30">
      <c r="A230" s="37" t="s">
        <v>240</v>
      </c>
      <c r="B230" s="37">
        <v>58</v>
      </c>
      <c r="C230" s="38" t="s">
        <v>799</v>
      </c>
      <c r="D230" s="37" t="s">
        <v>245</v>
      </c>
      <c r="E230" s="39" t="s">
        <v>800</v>
      </c>
      <c r="F230" s="40" t="s">
        <v>243</v>
      </c>
      <c r="G230" s="41">
        <v>200</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662</v>
      </c>
      <c r="F232" s="46"/>
      <c r="G232" s="46"/>
      <c r="H232" s="46"/>
      <c r="I232" s="46"/>
      <c r="J232" s="48"/>
    </row>
    <row r="233" ht="150">
      <c r="A233" s="37" t="s">
        <v>248</v>
      </c>
      <c r="B233" s="45"/>
      <c r="C233" s="46"/>
      <c r="D233" s="46"/>
      <c r="E233" s="39" t="s">
        <v>379</v>
      </c>
      <c r="F233" s="46"/>
      <c r="G233" s="46"/>
      <c r="H233" s="46"/>
      <c r="I233" s="46"/>
      <c r="J233" s="48"/>
    </row>
    <row r="234">
      <c r="A234" s="37" t="s">
        <v>240</v>
      </c>
      <c r="B234" s="37">
        <v>59</v>
      </c>
      <c r="C234" s="38" t="s">
        <v>801</v>
      </c>
      <c r="D234" s="37" t="s">
        <v>245</v>
      </c>
      <c r="E234" s="39" t="s">
        <v>802</v>
      </c>
      <c r="F234" s="40" t="s">
        <v>243</v>
      </c>
      <c r="G234" s="41">
        <v>1</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c r="A236" s="37" t="s">
        <v>246</v>
      </c>
      <c r="B236" s="45"/>
      <c r="C236" s="46"/>
      <c r="D236" s="46"/>
      <c r="E236" s="49" t="s">
        <v>662</v>
      </c>
      <c r="F236" s="46"/>
      <c r="G236" s="46"/>
      <c r="H236" s="46"/>
      <c r="I236" s="46"/>
      <c r="J236" s="48"/>
    </row>
    <row r="237" ht="180">
      <c r="A237" s="37" t="s">
        <v>248</v>
      </c>
      <c r="B237" s="45"/>
      <c r="C237" s="46"/>
      <c r="D237" s="46"/>
      <c r="E237" s="39" t="s">
        <v>488</v>
      </c>
      <c r="F237" s="46"/>
      <c r="G237" s="46"/>
      <c r="H237" s="46"/>
      <c r="I237" s="46"/>
      <c r="J237" s="48"/>
    </row>
    <row r="238">
      <c r="A238" s="37" t="s">
        <v>240</v>
      </c>
      <c r="B238" s="37">
        <v>60</v>
      </c>
      <c r="C238" s="38" t="s">
        <v>803</v>
      </c>
      <c r="D238" s="37" t="s">
        <v>245</v>
      </c>
      <c r="E238" s="39" t="s">
        <v>804</v>
      </c>
      <c r="F238" s="40" t="s">
        <v>243</v>
      </c>
      <c r="G238" s="41">
        <v>4</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c r="A240" s="37" t="s">
        <v>246</v>
      </c>
      <c r="B240" s="45"/>
      <c r="C240" s="46"/>
      <c r="D240" s="46"/>
      <c r="E240" s="49" t="s">
        <v>662</v>
      </c>
      <c r="F240" s="46"/>
      <c r="G240" s="46"/>
      <c r="H240" s="46"/>
      <c r="I240" s="46"/>
      <c r="J240" s="48"/>
    </row>
    <row r="241" ht="180">
      <c r="A241" s="37" t="s">
        <v>248</v>
      </c>
      <c r="B241" s="45"/>
      <c r="C241" s="46"/>
      <c r="D241" s="46"/>
      <c r="E241" s="39" t="s">
        <v>488</v>
      </c>
      <c r="F241" s="46"/>
      <c r="G241" s="46"/>
      <c r="H241" s="46"/>
      <c r="I241" s="46"/>
      <c r="J241" s="48"/>
    </row>
    <row r="242">
      <c r="A242" s="37" t="s">
        <v>240</v>
      </c>
      <c r="B242" s="37">
        <v>61</v>
      </c>
      <c r="C242" s="38" t="s">
        <v>805</v>
      </c>
      <c r="D242" s="37" t="s">
        <v>245</v>
      </c>
      <c r="E242" s="39" t="s">
        <v>806</v>
      </c>
      <c r="F242" s="40" t="s">
        <v>243</v>
      </c>
      <c r="G242" s="41">
        <v>5</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c r="A244" s="37" t="s">
        <v>246</v>
      </c>
      <c r="B244" s="45"/>
      <c r="C244" s="46"/>
      <c r="D244" s="46"/>
      <c r="E244" s="49" t="s">
        <v>662</v>
      </c>
      <c r="F244" s="46"/>
      <c r="G244" s="46"/>
      <c r="H244" s="46"/>
      <c r="I244" s="46"/>
      <c r="J244" s="48"/>
    </row>
    <row r="245" ht="150">
      <c r="A245" s="37" t="s">
        <v>248</v>
      </c>
      <c r="B245" s="45"/>
      <c r="C245" s="46"/>
      <c r="D245" s="46"/>
      <c r="E245" s="39" t="s">
        <v>379</v>
      </c>
      <c r="F245" s="46"/>
      <c r="G245" s="46"/>
      <c r="H245" s="46"/>
      <c r="I245" s="46"/>
      <c r="J245" s="48"/>
    </row>
    <row r="246">
      <c r="A246" s="37" t="s">
        <v>240</v>
      </c>
      <c r="B246" s="37">
        <v>62</v>
      </c>
      <c r="C246" s="38" t="s">
        <v>807</v>
      </c>
      <c r="D246" s="37" t="s">
        <v>245</v>
      </c>
      <c r="E246" s="39" t="s">
        <v>808</v>
      </c>
      <c r="F246" s="40" t="s">
        <v>243</v>
      </c>
      <c r="G246" s="41">
        <v>2</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c r="A248" s="37" t="s">
        <v>246</v>
      </c>
      <c r="B248" s="45"/>
      <c r="C248" s="46"/>
      <c r="D248" s="46"/>
      <c r="E248" s="49" t="s">
        <v>662</v>
      </c>
      <c r="F248" s="46"/>
      <c r="G248" s="46"/>
      <c r="H248" s="46"/>
      <c r="I248" s="46"/>
      <c r="J248" s="48"/>
    </row>
    <row r="249" ht="180">
      <c r="A249" s="37" t="s">
        <v>248</v>
      </c>
      <c r="B249" s="45"/>
      <c r="C249" s="46"/>
      <c r="D249" s="46"/>
      <c r="E249" s="39" t="s">
        <v>411</v>
      </c>
      <c r="F249" s="46"/>
      <c r="G249" s="46"/>
      <c r="H249" s="46"/>
      <c r="I249" s="46"/>
      <c r="J249" s="48"/>
    </row>
    <row r="250">
      <c r="A250" s="37" t="s">
        <v>240</v>
      </c>
      <c r="B250" s="37">
        <v>63</v>
      </c>
      <c r="C250" s="38" t="s">
        <v>809</v>
      </c>
      <c r="D250" s="37" t="s">
        <v>245</v>
      </c>
      <c r="E250" s="39" t="s">
        <v>810</v>
      </c>
      <c r="F250" s="40" t="s">
        <v>243</v>
      </c>
      <c r="G250" s="41">
        <v>1</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c r="A252" s="37" t="s">
        <v>246</v>
      </c>
      <c r="B252" s="45"/>
      <c r="C252" s="46"/>
      <c r="D252" s="46"/>
      <c r="E252" s="49" t="s">
        <v>662</v>
      </c>
      <c r="F252" s="46"/>
      <c r="G252" s="46"/>
      <c r="H252" s="46"/>
      <c r="I252" s="46"/>
      <c r="J252" s="48"/>
    </row>
    <row r="253" ht="180">
      <c r="A253" s="37" t="s">
        <v>248</v>
      </c>
      <c r="B253" s="45"/>
      <c r="C253" s="46"/>
      <c r="D253" s="46"/>
      <c r="E253" s="39" t="s">
        <v>488</v>
      </c>
      <c r="F253" s="46"/>
      <c r="G253" s="46"/>
      <c r="H253" s="46"/>
      <c r="I253" s="46"/>
      <c r="J253" s="48"/>
    </row>
    <row r="254">
      <c r="A254" s="37" t="s">
        <v>240</v>
      </c>
      <c r="B254" s="37">
        <v>64</v>
      </c>
      <c r="C254" s="38" t="s">
        <v>811</v>
      </c>
      <c r="D254" s="37" t="s">
        <v>245</v>
      </c>
      <c r="E254" s="39" t="s">
        <v>812</v>
      </c>
      <c r="F254" s="40" t="s">
        <v>243</v>
      </c>
      <c r="G254" s="41">
        <v>1</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c r="A256" s="37" t="s">
        <v>246</v>
      </c>
      <c r="B256" s="45"/>
      <c r="C256" s="46"/>
      <c r="D256" s="46"/>
      <c r="E256" s="49" t="s">
        <v>662</v>
      </c>
      <c r="F256" s="46"/>
      <c r="G256" s="46"/>
      <c r="H256" s="46"/>
      <c r="I256" s="46"/>
      <c r="J256" s="48"/>
    </row>
    <row r="257" ht="150">
      <c r="A257" s="37" t="s">
        <v>248</v>
      </c>
      <c r="B257" s="45"/>
      <c r="C257" s="46"/>
      <c r="D257" s="46"/>
      <c r="E257" s="39" t="s">
        <v>379</v>
      </c>
      <c r="F257" s="46"/>
      <c r="G257" s="46"/>
      <c r="H257" s="46"/>
      <c r="I257" s="46"/>
      <c r="J257" s="48"/>
    </row>
    <row r="258">
      <c r="A258" s="37" t="s">
        <v>240</v>
      </c>
      <c r="B258" s="37">
        <v>65</v>
      </c>
      <c r="C258" s="38" t="s">
        <v>813</v>
      </c>
      <c r="D258" s="37" t="s">
        <v>245</v>
      </c>
      <c r="E258" s="39" t="s">
        <v>814</v>
      </c>
      <c r="F258" s="40" t="s">
        <v>243</v>
      </c>
      <c r="G258" s="41">
        <v>63</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c r="A260" s="37" t="s">
        <v>246</v>
      </c>
      <c r="B260" s="45"/>
      <c r="C260" s="46"/>
      <c r="D260" s="46"/>
      <c r="E260" s="49" t="s">
        <v>662</v>
      </c>
      <c r="F260" s="46"/>
      <c r="G260" s="46"/>
      <c r="H260" s="46"/>
      <c r="I260" s="46"/>
      <c r="J260" s="48"/>
    </row>
    <row r="261" ht="180">
      <c r="A261" s="37" t="s">
        <v>248</v>
      </c>
      <c r="B261" s="45"/>
      <c r="C261" s="46"/>
      <c r="D261" s="46"/>
      <c r="E261" s="39" t="s">
        <v>488</v>
      </c>
      <c r="F261" s="46"/>
      <c r="G261" s="46"/>
      <c r="H261" s="46"/>
      <c r="I261" s="46"/>
      <c r="J261" s="48"/>
    </row>
    <row r="262">
      <c r="A262" s="37" t="s">
        <v>240</v>
      </c>
      <c r="B262" s="37">
        <v>66</v>
      </c>
      <c r="C262" s="38" t="s">
        <v>815</v>
      </c>
      <c r="D262" s="37" t="s">
        <v>245</v>
      </c>
      <c r="E262" s="39" t="s">
        <v>816</v>
      </c>
      <c r="F262" s="40" t="s">
        <v>243</v>
      </c>
      <c r="G262" s="41">
        <v>63</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c r="A264" s="37" t="s">
        <v>246</v>
      </c>
      <c r="B264" s="45"/>
      <c r="C264" s="46"/>
      <c r="D264" s="46"/>
      <c r="E264" s="49" t="s">
        <v>662</v>
      </c>
      <c r="F264" s="46"/>
      <c r="G264" s="46"/>
      <c r="H264" s="46"/>
      <c r="I264" s="46"/>
      <c r="J264" s="48"/>
    </row>
    <row r="265" ht="150">
      <c r="A265" s="37" t="s">
        <v>248</v>
      </c>
      <c r="B265" s="45"/>
      <c r="C265" s="46"/>
      <c r="D265" s="46"/>
      <c r="E265" s="39" t="s">
        <v>379</v>
      </c>
      <c r="F265" s="46"/>
      <c r="G265" s="46"/>
      <c r="H265" s="46"/>
      <c r="I265" s="46"/>
      <c r="J265" s="48"/>
    </row>
    <row r="266">
      <c r="A266" s="37" t="s">
        <v>240</v>
      </c>
      <c r="B266" s="37">
        <v>67</v>
      </c>
      <c r="C266" s="38" t="s">
        <v>817</v>
      </c>
      <c r="D266" s="37" t="s">
        <v>245</v>
      </c>
      <c r="E266" s="39" t="s">
        <v>818</v>
      </c>
      <c r="F266" s="40" t="s">
        <v>243</v>
      </c>
      <c r="G266" s="41">
        <v>42</v>
      </c>
      <c r="H266" s="42">
        <v>0</v>
      </c>
      <c r="I266" s="43">
        <f>ROUND(G266*H266,P4)</f>
        <v>0</v>
      </c>
      <c r="J266" s="37"/>
      <c r="O266" s="44">
        <f>I266*0.21</f>
        <v>0</v>
      </c>
      <c r="P266">
        <v>3</v>
      </c>
    </row>
    <row r="267">
      <c r="A267" s="37" t="s">
        <v>244</v>
      </c>
      <c r="B267" s="45"/>
      <c r="C267" s="46"/>
      <c r="D267" s="46"/>
      <c r="E267" s="47" t="s">
        <v>245</v>
      </c>
      <c r="F267" s="46"/>
      <c r="G267" s="46"/>
      <c r="H267" s="46"/>
      <c r="I267" s="46"/>
      <c r="J267" s="48"/>
    </row>
    <row r="268">
      <c r="A268" s="37" t="s">
        <v>246</v>
      </c>
      <c r="B268" s="45"/>
      <c r="C268" s="46"/>
      <c r="D268" s="46"/>
      <c r="E268" s="49" t="s">
        <v>662</v>
      </c>
      <c r="F268" s="46"/>
      <c r="G268" s="46"/>
      <c r="H268" s="46"/>
      <c r="I268" s="46"/>
      <c r="J268" s="48"/>
    </row>
    <row r="269" ht="180">
      <c r="A269" s="37" t="s">
        <v>248</v>
      </c>
      <c r="B269" s="45"/>
      <c r="C269" s="46"/>
      <c r="D269" s="46"/>
      <c r="E269" s="39" t="s">
        <v>488</v>
      </c>
      <c r="F269" s="46"/>
      <c r="G269" s="46"/>
      <c r="H269" s="46"/>
      <c r="I269" s="46"/>
      <c r="J269" s="48"/>
    </row>
    <row r="270">
      <c r="A270" s="37" t="s">
        <v>240</v>
      </c>
      <c r="B270" s="37">
        <v>68</v>
      </c>
      <c r="C270" s="38" t="s">
        <v>819</v>
      </c>
      <c r="D270" s="37" t="s">
        <v>245</v>
      </c>
      <c r="E270" s="39" t="s">
        <v>820</v>
      </c>
      <c r="F270" s="40" t="s">
        <v>243</v>
      </c>
      <c r="G270" s="41">
        <v>42</v>
      </c>
      <c r="H270" s="42">
        <v>0</v>
      </c>
      <c r="I270" s="43">
        <f>ROUND(G270*H270,P4)</f>
        <v>0</v>
      </c>
      <c r="J270" s="37"/>
      <c r="O270" s="44">
        <f>I270*0.21</f>
        <v>0</v>
      </c>
      <c r="P270">
        <v>3</v>
      </c>
    </row>
    <row r="271">
      <c r="A271" s="37" t="s">
        <v>244</v>
      </c>
      <c r="B271" s="45"/>
      <c r="C271" s="46"/>
      <c r="D271" s="46"/>
      <c r="E271" s="47" t="s">
        <v>245</v>
      </c>
      <c r="F271" s="46"/>
      <c r="G271" s="46"/>
      <c r="H271" s="46"/>
      <c r="I271" s="46"/>
      <c r="J271" s="48"/>
    </row>
    <row r="272">
      <c r="A272" s="37" t="s">
        <v>246</v>
      </c>
      <c r="B272" s="45"/>
      <c r="C272" s="46"/>
      <c r="D272" s="46"/>
      <c r="E272" s="49" t="s">
        <v>662</v>
      </c>
      <c r="F272" s="46"/>
      <c r="G272" s="46"/>
      <c r="H272" s="46"/>
      <c r="I272" s="46"/>
      <c r="J272" s="48"/>
    </row>
    <row r="273" ht="150">
      <c r="A273" s="37" t="s">
        <v>248</v>
      </c>
      <c r="B273" s="45"/>
      <c r="C273" s="46"/>
      <c r="D273" s="46"/>
      <c r="E273" s="39" t="s">
        <v>379</v>
      </c>
      <c r="F273" s="46"/>
      <c r="G273" s="46"/>
      <c r="H273" s="46"/>
      <c r="I273" s="46"/>
      <c r="J273" s="48"/>
    </row>
    <row r="274">
      <c r="A274" s="37" t="s">
        <v>240</v>
      </c>
      <c r="B274" s="37">
        <v>69</v>
      </c>
      <c r="C274" s="38" t="s">
        <v>821</v>
      </c>
      <c r="D274" s="37" t="s">
        <v>245</v>
      </c>
      <c r="E274" s="39" t="s">
        <v>822</v>
      </c>
      <c r="F274" s="40" t="s">
        <v>243</v>
      </c>
      <c r="G274" s="41">
        <v>20</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c r="A276" s="37" t="s">
        <v>246</v>
      </c>
      <c r="B276" s="45"/>
      <c r="C276" s="46"/>
      <c r="D276" s="46"/>
      <c r="E276" s="49" t="s">
        <v>662</v>
      </c>
      <c r="F276" s="46"/>
      <c r="G276" s="46"/>
      <c r="H276" s="46"/>
      <c r="I276" s="46"/>
      <c r="J276" s="48"/>
    </row>
    <row r="277" ht="180">
      <c r="A277" s="37" t="s">
        <v>248</v>
      </c>
      <c r="B277" s="45"/>
      <c r="C277" s="46"/>
      <c r="D277" s="46"/>
      <c r="E277" s="39" t="s">
        <v>488</v>
      </c>
      <c r="F277" s="46"/>
      <c r="G277" s="46"/>
      <c r="H277" s="46"/>
      <c r="I277" s="46"/>
      <c r="J277" s="48"/>
    </row>
    <row r="278">
      <c r="A278" s="37" t="s">
        <v>240</v>
      </c>
      <c r="B278" s="37">
        <v>70</v>
      </c>
      <c r="C278" s="38" t="s">
        <v>823</v>
      </c>
      <c r="D278" s="37" t="s">
        <v>245</v>
      </c>
      <c r="E278" s="39" t="s">
        <v>824</v>
      </c>
      <c r="F278" s="40" t="s">
        <v>243</v>
      </c>
      <c r="G278" s="41">
        <v>20</v>
      </c>
      <c r="H278" s="42">
        <v>0</v>
      </c>
      <c r="I278" s="43">
        <f>ROUND(G278*H278,P4)</f>
        <v>0</v>
      </c>
      <c r="J278" s="37"/>
      <c r="O278" s="44">
        <f>I278*0.21</f>
        <v>0</v>
      </c>
      <c r="P278">
        <v>3</v>
      </c>
    </row>
    <row r="279">
      <c r="A279" s="37" t="s">
        <v>244</v>
      </c>
      <c r="B279" s="45"/>
      <c r="C279" s="46"/>
      <c r="D279" s="46"/>
      <c r="E279" s="47" t="s">
        <v>245</v>
      </c>
      <c r="F279" s="46"/>
      <c r="G279" s="46"/>
      <c r="H279" s="46"/>
      <c r="I279" s="46"/>
      <c r="J279" s="48"/>
    </row>
    <row r="280">
      <c r="A280" s="37" t="s">
        <v>246</v>
      </c>
      <c r="B280" s="45"/>
      <c r="C280" s="46"/>
      <c r="D280" s="46"/>
      <c r="E280" s="49" t="s">
        <v>662</v>
      </c>
      <c r="F280" s="46"/>
      <c r="G280" s="46"/>
      <c r="H280" s="46"/>
      <c r="I280" s="46"/>
      <c r="J280" s="48"/>
    </row>
    <row r="281" ht="150">
      <c r="A281" s="37" t="s">
        <v>248</v>
      </c>
      <c r="B281" s="45"/>
      <c r="C281" s="46"/>
      <c r="D281" s="46"/>
      <c r="E281" s="39" t="s">
        <v>379</v>
      </c>
      <c r="F281" s="46"/>
      <c r="G281" s="46"/>
      <c r="H281" s="46"/>
      <c r="I281" s="46"/>
      <c r="J281" s="48"/>
    </row>
    <row r="282">
      <c r="A282" s="37" t="s">
        <v>240</v>
      </c>
      <c r="B282" s="37">
        <v>71</v>
      </c>
      <c r="C282" s="38" t="s">
        <v>825</v>
      </c>
      <c r="D282" s="37" t="s">
        <v>245</v>
      </c>
      <c r="E282" s="39" t="s">
        <v>826</v>
      </c>
      <c r="F282" s="40" t="s">
        <v>243</v>
      </c>
      <c r="G282" s="41">
        <v>15</v>
      </c>
      <c r="H282" s="42">
        <v>0</v>
      </c>
      <c r="I282" s="43">
        <f>ROUND(G282*H282,P4)</f>
        <v>0</v>
      </c>
      <c r="J282" s="37"/>
      <c r="O282" s="44">
        <f>I282*0.21</f>
        <v>0</v>
      </c>
      <c r="P282">
        <v>3</v>
      </c>
    </row>
    <row r="283">
      <c r="A283" s="37" t="s">
        <v>244</v>
      </c>
      <c r="B283" s="45"/>
      <c r="C283" s="46"/>
      <c r="D283" s="46"/>
      <c r="E283" s="47" t="s">
        <v>245</v>
      </c>
      <c r="F283" s="46"/>
      <c r="G283" s="46"/>
      <c r="H283" s="46"/>
      <c r="I283" s="46"/>
      <c r="J283" s="48"/>
    </row>
    <row r="284">
      <c r="A284" s="37" t="s">
        <v>246</v>
      </c>
      <c r="B284" s="45"/>
      <c r="C284" s="46"/>
      <c r="D284" s="46"/>
      <c r="E284" s="49" t="s">
        <v>662</v>
      </c>
      <c r="F284" s="46"/>
      <c r="G284" s="46"/>
      <c r="H284" s="46"/>
      <c r="I284" s="46"/>
      <c r="J284" s="48"/>
    </row>
    <row r="285" ht="180">
      <c r="A285" s="37" t="s">
        <v>248</v>
      </c>
      <c r="B285" s="45"/>
      <c r="C285" s="46"/>
      <c r="D285" s="46"/>
      <c r="E285" s="39" t="s">
        <v>488</v>
      </c>
      <c r="F285" s="46"/>
      <c r="G285" s="46"/>
      <c r="H285" s="46"/>
      <c r="I285" s="46"/>
      <c r="J285" s="48"/>
    </row>
    <row r="286">
      <c r="A286" s="37" t="s">
        <v>240</v>
      </c>
      <c r="B286" s="37">
        <v>72</v>
      </c>
      <c r="C286" s="38" t="s">
        <v>827</v>
      </c>
      <c r="D286" s="37" t="s">
        <v>245</v>
      </c>
      <c r="E286" s="39" t="s">
        <v>828</v>
      </c>
      <c r="F286" s="40" t="s">
        <v>243</v>
      </c>
      <c r="G286" s="41">
        <v>15</v>
      </c>
      <c r="H286" s="42">
        <v>0</v>
      </c>
      <c r="I286" s="43">
        <f>ROUND(G286*H286,P4)</f>
        <v>0</v>
      </c>
      <c r="J286" s="37"/>
      <c r="O286" s="44">
        <f>I286*0.21</f>
        <v>0</v>
      </c>
      <c r="P286">
        <v>3</v>
      </c>
    </row>
    <row r="287">
      <c r="A287" s="37" t="s">
        <v>244</v>
      </c>
      <c r="B287" s="45"/>
      <c r="C287" s="46"/>
      <c r="D287" s="46"/>
      <c r="E287" s="47" t="s">
        <v>245</v>
      </c>
      <c r="F287" s="46"/>
      <c r="G287" s="46"/>
      <c r="H287" s="46"/>
      <c r="I287" s="46"/>
      <c r="J287" s="48"/>
    </row>
    <row r="288">
      <c r="A288" s="37" t="s">
        <v>246</v>
      </c>
      <c r="B288" s="45"/>
      <c r="C288" s="46"/>
      <c r="D288" s="46"/>
      <c r="E288" s="49" t="s">
        <v>662</v>
      </c>
      <c r="F288" s="46"/>
      <c r="G288" s="46"/>
      <c r="H288" s="46"/>
      <c r="I288" s="46"/>
      <c r="J288" s="48"/>
    </row>
    <row r="289" ht="150">
      <c r="A289" s="37" t="s">
        <v>248</v>
      </c>
      <c r="B289" s="45"/>
      <c r="C289" s="46"/>
      <c r="D289" s="46"/>
      <c r="E289" s="39" t="s">
        <v>379</v>
      </c>
      <c r="F289" s="46"/>
      <c r="G289" s="46"/>
      <c r="H289" s="46"/>
      <c r="I289" s="46"/>
      <c r="J289" s="48"/>
    </row>
    <row r="290">
      <c r="A290" s="37" t="s">
        <v>240</v>
      </c>
      <c r="B290" s="37">
        <v>73</v>
      </c>
      <c r="C290" s="38" t="s">
        <v>829</v>
      </c>
      <c r="D290" s="37" t="s">
        <v>245</v>
      </c>
      <c r="E290" s="39" t="s">
        <v>830</v>
      </c>
      <c r="F290" s="40" t="s">
        <v>243</v>
      </c>
      <c r="G290" s="41">
        <v>5</v>
      </c>
      <c r="H290" s="42">
        <v>0</v>
      </c>
      <c r="I290" s="43">
        <f>ROUND(G290*H290,P4)</f>
        <v>0</v>
      </c>
      <c r="J290" s="37"/>
      <c r="O290" s="44">
        <f>I290*0.21</f>
        <v>0</v>
      </c>
      <c r="P290">
        <v>3</v>
      </c>
    </row>
    <row r="291">
      <c r="A291" s="37" t="s">
        <v>244</v>
      </c>
      <c r="B291" s="45"/>
      <c r="C291" s="46"/>
      <c r="D291" s="46"/>
      <c r="E291" s="47" t="s">
        <v>245</v>
      </c>
      <c r="F291" s="46"/>
      <c r="G291" s="46"/>
      <c r="H291" s="46"/>
      <c r="I291" s="46"/>
      <c r="J291" s="48"/>
    </row>
    <row r="292">
      <c r="A292" s="37" t="s">
        <v>246</v>
      </c>
      <c r="B292" s="45"/>
      <c r="C292" s="46"/>
      <c r="D292" s="46"/>
      <c r="E292" s="49" t="s">
        <v>662</v>
      </c>
      <c r="F292" s="46"/>
      <c r="G292" s="46"/>
      <c r="H292" s="46"/>
      <c r="I292" s="46"/>
      <c r="J292" s="48"/>
    </row>
    <row r="293" ht="180">
      <c r="A293" s="37" t="s">
        <v>248</v>
      </c>
      <c r="B293" s="45"/>
      <c r="C293" s="46"/>
      <c r="D293" s="46"/>
      <c r="E293" s="39" t="s">
        <v>488</v>
      </c>
      <c r="F293" s="46"/>
      <c r="G293" s="46"/>
      <c r="H293" s="46"/>
      <c r="I293" s="46"/>
      <c r="J293" s="48"/>
    </row>
    <row r="294">
      <c r="A294" s="37" t="s">
        <v>240</v>
      </c>
      <c r="B294" s="37">
        <v>74</v>
      </c>
      <c r="C294" s="38" t="s">
        <v>831</v>
      </c>
      <c r="D294" s="37" t="s">
        <v>245</v>
      </c>
      <c r="E294" s="39" t="s">
        <v>832</v>
      </c>
      <c r="F294" s="40" t="s">
        <v>243</v>
      </c>
      <c r="G294" s="41">
        <v>5</v>
      </c>
      <c r="H294" s="42">
        <v>0</v>
      </c>
      <c r="I294" s="43">
        <f>ROUND(G294*H294,P4)</f>
        <v>0</v>
      </c>
      <c r="J294" s="37"/>
      <c r="O294" s="44">
        <f>I294*0.21</f>
        <v>0</v>
      </c>
      <c r="P294">
        <v>3</v>
      </c>
    </row>
    <row r="295">
      <c r="A295" s="37" t="s">
        <v>244</v>
      </c>
      <c r="B295" s="45"/>
      <c r="C295" s="46"/>
      <c r="D295" s="46"/>
      <c r="E295" s="47" t="s">
        <v>245</v>
      </c>
      <c r="F295" s="46"/>
      <c r="G295" s="46"/>
      <c r="H295" s="46"/>
      <c r="I295" s="46"/>
      <c r="J295" s="48"/>
    </row>
    <row r="296">
      <c r="A296" s="37" t="s">
        <v>246</v>
      </c>
      <c r="B296" s="45"/>
      <c r="C296" s="46"/>
      <c r="D296" s="46"/>
      <c r="E296" s="49" t="s">
        <v>662</v>
      </c>
      <c r="F296" s="46"/>
      <c r="G296" s="46"/>
      <c r="H296" s="46"/>
      <c r="I296" s="46"/>
      <c r="J296" s="48"/>
    </row>
    <row r="297" ht="150">
      <c r="A297" s="37" t="s">
        <v>248</v>
      </c>
      <c r="B297" s="45"/>
      <c r="C297" s="46"/>
      <c r="D297" s="46"/>
      <c r="E297" s="39" t="s">
        <v>379</v>
      </c>
      <c r="F297" s="46"/>
      <c r="G297" s="46"/>
      <c r="H297" s="46"/>
      <c r="I297" s="46"/>
      <c r="J297" s="48"/>
    </row>
    <row r="298">
      <c r="A298" s="37" t="s">
        <v>240</v>
      </c>
      <c r="B298" s="37">
        <v>75</v>
      </c>
      <c r="C298" s="38" t="s">
        <v>833</v>
      </c>
      <c r="D298" s="37" t="s">
        <v>245</v>
      </c>
      <c r="E298" s="39" t="s">
        <v>834</v>
      </c>
      <c r="F298" s="40" t="s">
        <v>243</v>
      </c>
      <c r="G298" s="41">
        <v>5</v>
      </c>
      <c r="H298" s="42">
        <v>0</v>
      </c>
      <c r="I298" s="43">
        <f>ROUND(G298*H298,P4)</f>
        <v>0</v>
      </c>
      <c r="J298" s="37"/>
      <c r="O298" s="44">
        <f>I298*0.21</f>
        <v>0</v>
      </c>
      <c r="P298">
        <v>3</v>
      </c>
    </row>
    <row r="299">
      <c r="A299" s="37" t="s">
        <v>244</v>
      </c>
      <c r="B299" s="45"/>
      <c r="C299" s="46"/>
      <c r="D299" s="46"/>
      <c r="E299" s="47" t="s">
        <v>245</v>
      </c>
      <c r="F299" s="46"/>
      <c r="G299" s="46"/>
      <c r="H299" s="46"/>
      <c r="I299" s="46"/>
      <c r="J299" s="48"/>
    </row>
    <row r="300">
      <c r="A300" s="37" t="s">
        <v>246</v>
      </c>
      <c r="B300" s="45"/>
      <c r="C300" s="46"/>
      <c r="D300" s="46"/>
      <c r="E300" s="49" t="s">
        <v>662</v>
      </c>
      <c r="F300" s="46"/>
      <c r="G300" s="46"/>
      <c r="H300" s="46"/>
      <c r="I300" s="46"/>
      <c r="J300" s="48"/>
    </row>
    <row r="301" ht="180">
      <c r="A301" s="37" t="s">
        <v>248</v>
      </c>
      <c r="B301" s="45"/>
      <c r="C301" s="46"/>
      <c r="D301" s="46"/>
      <c r="E301" s="39" t="s">
        <v>488</v>
      </c>
      <c r="F301" s="46"/>
      <c r="G301" s="46"/>
      <c r="H301" s="46"/>
      <c r="I301" s="46"/>
      <c r="J301" s="48"/>
    </row>
    <row r="302">
      <c r="A302" s="37" t="s">
        <v>240</v>
      </c>
      <c r="B302" s="37">
        <v>76</v>
      </c>
      <c r="C302" s="38" t="s">
        <v>835</v>
      </c>
      <c r="D302" s="37" t="s">
        <v>245</v>
      </c>
      <c r="E302" s="39" t="s">
        <v>836</v>
      </c>
      <c r="F302" s="40" t="s">
        <v>243</v>
      </c>
      <c r="G302" s="41">
        <v>5</v>
      </c>
      <c r="H302" s="42">
        <v>0</v>
      </c>
      <c r="I302" s="43">
        <f>ROUND(G302*H302,P4)</f>
        <v>0</v>
      </c>
      <c r="J302" s="37"/>
      <c r="O302" s="44">
        <f>I302*0.21</f>
        <v>0</v>
      </c>
      <c r="P302">
        <v>3</v>
      </c>
    </row>
    <row r="303">
      <c r="A303" s="37" t="s">
        <v>244</v>
      </c>
      <c r="B303" s="45"/>
      <c r="C303" s="46"/>
      <c r="D303" s="46"/>
      <c r="E303" s="47" t="s">
        <v>245</v>
      </c>
      <c r="F303" s="46"/>
      <c r="G303" s="46"/>
      <c r="H303" s="46"/>
      <c r="I303" s="46"/>
      <c r="J303" s="48"/>
    </row>
    <row r="304">
      <c r="A304" s="37" t="s">
        <v>246</v>
      </c>
      <c r="B304" s="45"/>
      <c r="C304" s="46"/>
      <c r="D304" s="46"/>
      <c r="E304" s="49" t="s">
        <v>662</v>
      </c>
      <c r="F304" s="46"/>
      <c r="G304" s="46"/>
      <c r="H304" s="46"/>
      <c r="I304" s="46"/>
      <c r="J304" s="48"/>
    </row>
    <row r="305" ht="150">
      <c r="A305" s="37" t="s">
        <v>248</v>
      </c>
      <c r="B305" s="45"/>
      <c r="C305" s="46"/>
      <c r="D305" s="46"/>
      <c r="E305" s="39" t="s">
        <v>379</v>
      </c>
      <c r="F305" s="46"/>
      <c r="G305" s="46"/>
      <c r="H305" s="46"/>
      <c r="I305" s="46"/>
      <c r="J305" s="48"/>
    </row>
    <row r="306">
      <c r="A306" s="37" t="s">
        <v>240</v>
      </c>
      <c r="B306" s="37">
        <v>77</v>
      </c>
      <c r="C306" s="38" t="s">
        <v>837</v>
      </c>
      <c r="D306" s="37" t="s">
        <v>245</v>
      </c>
      <c r="E306" s="39" t="s">
        <v>838</v>
      </c>
      <c r="F306" s="40" t="s">
        <v>243</v>
      </c>
      <c r="G306" s="41">
        <v>5</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c r="A308" s="37" t="s">
        <v>246</v>
      </c>
      <c r="B308" s="45"/>
      <c r="C308" s="46"/>
      <c r="D308" s="46"/>
      <c r="E308" s="49" t="s">
        <v>662</v>
      </c>
      <c r="F308" s="46"/>
      <c r="G308" s="46"/>
      <c r="H308" s="46"/>
      <c r="I308" s="46"/>
      <c r="J308" s="48"/>
    </row>
    <row r="309" ht="180">
      <c r="A309" s="37" t="s">
        <v>248</v>
      </c>
      <c r="B309" s="45"/>
      <c r="C309" s="46"/>
      <c r="D309" s="46"/>
      <c r="E309" s="39" t="s">
        <v>488</v>
      </c>
      <c r="F309" s="46"/>
      <c r="G309" s="46"/>
      <c r="H309" s="46"/>
      <c r="I309" s="46"/>
      <c r="J309" s="48"/>
    </row>
    <row r="310">
      <c r="A310" s="37" t="s">
        <v>240</v>
      </c>
      <c r="B310" s="37">
        <v>78</v>
      </c>
      <c r="C310" s="38" t="s">
        <v>839</v>
      </c>
      <c r="D310" s="37" t="s">
        <v>245</v>
      </c>
      <c r="E310" s="39" t="s">
        <v>840</v>
      </c>
      <c r="F310" s="40" t="s">
        <v>243</v>
      </c>
      <c r="G310" s="41">
        <v>5</v>
      </c>
      <c r="H310" s="42">
        <v>0</v>
      </c>
      <c r="I310" s="43">
        <f>ROUND(G310*H310,P4)</f>
        <v>0</v>
      </c>
      <c r="J310" s="37"/>
      <c r="O310" s="44">
        <f>I310*0.21</f>
        <v>0</v>
      </c>
      <c r="P310">
        <v>3</v>
      </c>
    </row>
    <row r="311">
      <c r="A311" s="37" t="s">
        <v>244</v>
      </c>
      <c r="B311" s="45"/>
      <c r="C311" s="46"/>
      <c r="D311" s="46"/>
      <c r="E311" s="47" t="s">
        <v>245</v>
      </c>
      <c r="F311" s="46"/>
      <c r="G311" s="46"/>
      <c r="H311" s="46"/>
      <c r="I311" s="46"/>
      <c r="J311" s="48"/>
    </row>
    <row r="312">
      <c r="A312" s="37" t="s">
        <v>246</v>
      </c>
      <c r="B312" s="45"/>
      <c r="C312" s="46"/>
      <c r="D312" s="46"/>
      <c r="E312" s="49" t="s">
        <v>662</v>
      </c>
      <c r="F312" s="46"/>
      <c r="G312" s="46"/>
      <c r="H312" s="46"/>
      <c r="I312" s="46"/>
      <c r="J312" s="48"/>
    </row>
    <row r="313" ht="150">
      <c r="A313" s="37" t="s">
        <v>248</v>
      </c>
      <c r="B313" s="45"/>
      <c r="C313" s="46"/>
      <c r="D313" s="46"/>
      <c r="E313" s="39" t="s">
        <v>379</v>
      </c>
      <c r="F313" s="46"/>
      <c r="G313" s="46"/>
      <c r="H313" s="46"/>
      <c r="I313" s="46"/>
      <c r="J313" s="48"/>
    </row>
    <row r="314">
      <c r="A314" s="37" t="s">
        <v>240</v>
      </c>
      <c r="B314" s="37">
        <v>79</v>
      </c>
      <c r="C314" s="38" t="s">
        <v>841</v>
      </c>
      <c r="D314" s="37" t="s">
        <v>245</v>
      </c>
      <c r="E314" s="39" t="s">
        <v>842</v>
      </c>
      <c r="F314" s="40" t="s">
        <v>243</v>
      </c>
      <c r="G314" s="41">
        <v>240</v>
      </c>
      <c r="H314" s="42">
        <v>0</v>
      </c>
      <c r="I314" s="43">
        <f>ROUND(G314*H314,P4)</f>
        <v>0</v>
      </c>
      <c r="J314" s="37"/>
      <c r="O314" s="44">
        <f>I314*0.21</f>
        <v>0</v>
      </c>
      <c r="P314">
        <v>3</v>
      </c>
    </row>
    <row r="315">
      <c r="A315" s="37" t="s">
        <v>244</v>
      </c>
      <c r="B315" s="45"/>
      <c r="C315" s="46"/>
      <c r="D315" s="46"/>
      <c r="E315" s="47" t="s">
        <v>245</v>
      </c>
      <c r="F315" s="46"/>
      <c r="G315" s="46"/>
      <c r="H315" s="46"/>
      <c r="I315" s="46"/>
      <c r="J315" s="48"/>
    </row>
    <row r="316">
      <c r="A316" s="37" t="s">
        <v>246</v>
      </c>
      <c r="B316" s="45"/>
      <c r="C316" s="46"/>
      <c r="D316" s="46"/>
      <c r="E316" s="49" t="s">
        <v>662</v>
      </c>
      <c r="F316" s="46"/>
      <c r="G316" s="46"/>
      <c r="H316" s="46"/>
      <c r="I316" s="46"/>
      <c r="J316" s="48"/>
    </row>
    <row r="317" ht="180">
      <c r="A317" s="37" t="s">
        <v>248</v>
      </c>
      <c r="B317" s="45"/>
      <c r="C317" s="46"/>
      <c r="D317" s="46"/>
      <c r="E317" s="39" t="s">
        <v>488</v>
      </c>
      <c r="F317" s="46"/>
      <c r="G317" s="46"/>
      <c r="H317" s="46"/>
      <c r="I317" s="46"/>
      <c r="J317" s="48"/>
    </row>
    <row r="318">
      <c r="A318" s="37" t="s">
        <v>240</v>
      </c>
      <c r="B318" s="37">
        <v>80</v>
      </c>
      <c r="C318" s="38" t="s">
        <v>843</v>
      </c>
      <c r="D318" s="37" t="s">
        <v>245</v>
      </c>
      <c r="E318" s="39" t="s">
        <v>844</v>
      </c>
      <c r="F318" s="40" t="s">
        <v>243</v>
      </c>
      <c r="G318" s="41">
        <v>240</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c r="A320" s="37" t="s">
        <v>246</v>
      </c>
      <c r="B320" s="45"/>
      <c r="C320" s="46"/>
      <c r="D320" s="46"/>
      <c r="E320" s="49" t="s">
        <v>662</v>
      </c>
      <c r="F320" s="46"/>
      <c r="G320" s="46"/>
      <c r="H320" s="46"/>
      <c r="I320" s="46"/>
      <c r="J320" s="48"/>
    </row>
    <row r="321" ht="150">
      <c r="A321" s="37" t="s">
        <v>248</v>
      </c>
      <c r="B321" s="45"/>
      <c r="C321" s="46"/>
      <c r="D321" s="46"/>
      <c r="E321" s="39" t="s">
        <v>379</v>
      </c>
      <c r="F321" s="46"/>
      <c r="G321" s="46"/>
      <c r="H321" s="46"/>
      <c r="I321" s="46"/>
      <c r="J321" s="48"/>
    </row>
    <row r="322">
      <c r="A322" s="37" t="s">
        <v>240</v>
      </c>
      <c r="B322" s="37">
        <v>81</v>
      </c>
      <c r="C322" s="38" t="s">
        <v>845</v>
      </c>
      <c r="D322" s="37" t="s">
        <v>245</v>
      </c>
      <c r="E322" s="39" t="s">
        <v>846</v>
      </c>
      <c r="F322" s="40" t="s">
        <v>243</v>
      </c>
      <c r="G322" s="41">
        <v>32</v>
      </c>
      <c r="H322" s="42">
        <v>0</v>
      </c>
      <c r="I322" s="43">
        <f>ROUND(G322*H322,P4)</f>
        <v>0</v>
      </c>
      <c r="J322" s="37"/>
      <c r="O322" s="44">
        <f>I322*0.21</f>
        <v>0</v>
      </c>
      <c r="P322">
        <v>3</v>
      </c>
    </row>
    <row r="323">
      <c r="A323" s="37" t="s">
        <v>244</v>
      </c>
      <c r="B323" s="45"/>
      <c r="C323" s="46"/>
      <c r="D323" s="46"/>
      <c r="E323" s="47" t="s">
        <v>245</v>
      </c>
      <c r="F323" s="46"/>
      <c r="G323" s="46"/>
      <c r="H323" s="46"/>
      <c r="I323" s="46"/>
      <c r="J323" s="48"/>
    </row>
    <row r="324">
      <c r="A324" s="37" t="s">
        <v>246</v>
      </c>
      <c r="B324" s="45"/>
      <c r="C324" s="46"/>
      <c r="D324" s="46"/>
      <c r="E324" s="49" t="s">
        <v>662</v>
      </c>
      <c r="F324" s="46"/>
      <c r="G324" s="46"/>
      <c r="H324" s="46"/>
      <c r="I324" s="46"/>
      <c r="J324" s="48"/>
    </row>
    <row r="325" ht="180">
      <c r="A325" s="37" t="s">
        <v>248</v>
      </c>
      <c r="B325" s="45"/>
      <c r="C325" s="46"/>
      <c r="D325" s="46"/>
      <c r="E325" s="39" t="s">
        <v>488</v>
      </c>
      <c r="F325" s="46"/>
      <c r="G325" s="46"/>
      <c r="H325" s="46"/>
      <c r="I325" s="46"/>
      <c r="J325" s="48"/>
    </row>
    <row r="326">
      <c r="A326" s="37" t="s">
        <v>240</v>
      </c>
      <c r="B326" s="37">
        <v>82</v>
      </c>
      <c r="C326" s="38" t="s">
        <v>847</v>
      </c>
      <c r="D326" s="37" t="s">
        <v>245</v>
      </c>
      <c r="E326" s="39" t="s">
        <v>848</v>
      </c>
      <c r="F326" s="40" t="s">
        <v>243</v>
      </c>
      <c r="G326" s="41">
        <v>32</v>
      </c>
      <c r="H326" s="42">
        <v>0</v>
      </c>
      <c r="I326" s="43">
        <f>ROUND(G326*H326,P4)</f>
        <v>0</v>
      </c>
      <c r="J326" s="37"/>
      <c r="O326" s="44">
        <f>I326*0.21</f>
        <v>0</v>
      </c>
      <c r="P326">
        <v>3</v>
      </c>
    </row>
    <row r="327">
      <c r="A327" s="37" t="s">
        <v>244</v>
      </c>
      <c r="B327" s="45"/>
      <c r="C327" s="46"/>
      <c r="D327" s="46"/>
      <c r="E327" s="47" t="s">
        <v>245</v>
      </c>
      <c r="F327" s="46"/>
      <c r="G327" s="46"/>
      <c r="H327" s="46"/>
      <c r="I327" s="46"/>
      <c r="J327" s="48"/>
    </row>
    <row r="328">
      <c r="A328" s="37" t="s">
        <v>246</v>
      </c>
      <c r="B328" s="45"/>
      <c r="C328" s="46"/>
      <c r="D328" s="46"/>
      <c r="E328" s="49" t="s">
        <v>662</v>
      </c>
      <c r="F328" s="46"/>
      <c r="G328" s="46"/>
      <c r="H328" s="46"/>
      <c r="I328" s="46"/>
      <c r="J328" s="48"/>
    </row>
    <row r="329" ht="150">
      <c r="A329" s="37" t="s">
        <v>248</v>
      </c>
      <c r="B329" s="45"/>
      <c r="C329" s="46"/>
      <c r="D329" s="46"/>
      <c r="E329" s="39" t="s">
        <v>379</v>
      </c>
      <c r="F329" s="46"/>
      <c r="G329" s="46"/>
      <c r="H329" s="46"/>
      <c r="I329" s="46"/>
      <c r="J329" s="48"/>
    </row>
    <row r="330">
      <c r="A330" s="37" t="s">
        <v>240</v>
      </c>
      <c r="B330" s="37">
        <v>83</v>
      </c>
      <c r="C330" s="38" t="s">
        <v>849</v>
      </c>
      <c r="D330" s="37" t="s">
        <v>245</v>
      </c>
      <c r="E330" s="39" t="s">
        <v>850</v>
      </c>
      <c r="F330" s="40" t="s">
        <v>354</v>
      </c>
      <c r="G330" s="41">
        <v>150</v>
      </c>
      <c r="H330" s="42">
        <v>0</v>
      </c>
      <c r="I330" s="43">
        <f>ROUND(G330*H330,P4)</f>
        <v>0</v>
      </c>
      <c r="J330" s="37"/>
      <c r="O330" s="44">
        <f>I330*0.21</f>
        <v>0</v>
      </c>
      <c r="P330">
        <v>3</v>
      </c>
    </row>
    <row r="331">
      <c r="A331" s="37" t="s">
        <v>244</v>
      </c>
      <c r="B331" s="45"/>
      <c r="C331" s="46"/>
      <c r="D331" s="46"/>
      <c r="E331" s="47" t="s">
        <v>245</v>
      </c>
      <c r="F331" s="46"/>
      <c r="G331" s="46"/>
      <c r="H331" s="46"/>
      <c r="I331" s="46"/>
      <c r="J331" s="48"/>
    </row>
    <row r="332">
      <c r="A332" s="37" t="s">
        <v>246</v>
      </c>
      <c r="B332" s="45"/>
      <c r="C332" s="46"/>
      <c r="D332" s="46"/>
      <c r="E332" s="49" t="s">
        <v>662</v>
      </c>
      <c r="F332" s="46"/>
      <c r="G332" s="46"/>
      <c r="H332" s="46"/>
      <c r="I332" s="46"/>
      <c r="J332" s="48"/>
    </row>
    <row r="333" ht="195">
      <c r="A333" s="37" t="s">
        <v>248</v>
      </c>
      <c r="B333" s="45"/>
      <c r="C333" s="46"/>
      <c r="D333" s="46"/>
      <c r="E333" s="39" t="s">
        <v>851</v>
      </c>
      <c r="F333" s="46"/>
      <c r="G333" s="46"/>
      <c r="H333" s="46"/>
      <c r="I333" s="46"/>
      <c r="J333" s="48"/>
    </row>
    <row r="334">
      <c r="A334" s="37" t="s">
        <v>240</v>
      </c>
      <c r="B334" s="37">
        <v>84</v>
      </c>
      <c r="C334" s="38" t="s">
        <v>852</v>
      </c>
      <c r="D334" s="37" t="s">
        <v>245</v>
      </c>
      <c r="E334" s="39" t="s">
        <v>853</v>
      </c>
      <c r="F334" s="40" t="s">
        <v>354</v>
      </c>
      <c r="G334" s="41">
        <v>150</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c r="A336" s="37" t="s">
        <v>246</v>
      </c>
      <c r="B336" s="45"/>
      <c r="C336" s="46"/>
      <c r="D336" s="46"/>
      <c r="E336" s="49" t="s">
        <v>662</v>
      </c>
      <c r="F336" s="46"/>
      <c r="G336" s="46"/>
      <c r="H336" s="46"/>
      <c r="I336" s="46"/>
      <c r="J336" s="48"/>
    </row>
    <row r="337" ht="150">
      <c r="A337" s="37" t="s">
        <v>248</v>
      </c>
      <c r="B337" s="45"/>
      <c r="C337" s="46"/>
      <c r="D337" s="46"/>
      <c r="E337" s="39" t="s">
        <v>737</v>
      </c>
      <c r="F337" s="46"/>
      <c r="G337" s="46"/>
      <c r="H337" s="46"/>
      <c r="I337" s="46"/>
      <c r="J337" s="48"/>
    </row>
    <row r="338">
      <c r="A338" s="37" t="s">
        <v>240</v>
      </c>
      <c r="B338" s="37">
        <v>85</v>
      </c>
      <c r="C338" s="38" t="s">
        <v>380</v>
      </c>
      <c r="D338" s="37" t="s">
        <v>245</v>
      </c>
      <c r="E338" s="39" t="s">
        <v>381</v>
      </c>
      <c r="F338" s="40" t="s">
        <v>243</v>
      </c>
      <c r="G338" s="41">
        <v>4</v>
      </c>
      <c r="H338" s="42">
        <v>0</v>
      </c>
      <c r="I338" s="43">
        <f>ROUND(G338*H338,P4)</f>
        <v>0</v>
      </c>
      <c r="J338" s="37"/>
      <c r="O338" s="44">
        <f>I338*0.21</f>
        <v>0</v>
      </c>
      <c r="P338">
        <v>3</v>
      </c>
    </row>
    <row r="339">
      <c r="A339" s="37" t="s">
        <v>244</v>
      </c>
      <c r="B339" s="45"/>
      <c r="C339" s="46"/>
      <c r="D339" s="46"/>
      <c r="E339" s="47" t="s">
        <v>245</v>
      </c>
      <c r="F339" s="46"/>
      <c r="G339" s="46"/>
      <c r="H339" s="46"/>
      <c r="I339" s="46"/>
      <c r="J339" s="48"/>
    </row>
    <row r="340">
      <c r="A340" s="37" t="s">
        <v>246</v>
      </c>
      <c r="B340" s="45"/>
      <c r="C340" s="46"/>
      <c r="D340" s="46"/>
      <c r="E340" s="49" t="s">
        <v>662</v>
      </c>
      <c r="F340" s="46"/>
      <c r="G340" s="46"/>
      <c r="H340" s="46"/>
      <c r="I340" s="46"/>
      <c r="J340" s="48"/>
    </row>
    <row r="341" ht="150">
      <c r="A341" s="37" t="s">
        <v>248</v>
      </c>
      <c r="B341" s="45"/>
      <c r="C341" s="46"/>
      <c r="D341" s="46"/>
      <c r="E341" s="39" t="s">
        <v>382</v>
      </c>
      <c r="F341" s="46"/>
      <c r="G341" s="46"/>
      <c r="H341" s="46"/>
      <c r="I341" s="46"/>
      <c r="J341" s="48"/>
    </row>
    <row r="342">
      <c r="A342" s="37" t="s">
        <v>240</v>
      </c>
      <c r="B342" s="37">
        <v>86</v>
      </c>
      <c r="C342" s="38" t="s">
        <v>383</v>
      </c>
      <c r="D342" s="37" t="s">
        <v>245</v>
      </c>
      <c r="E342" s="39" t="s">
        <v>384</v>
      </c>
      <c r="F342" s="40" t="s">
        <v>243</v>
      </c>
      <c r="G342" s="41">
        <v>5</v>
      </c>
      <c r="H342" s="42">
        <v>0</v>
      </c>
      <c r="I342" s="43">
        <f>ROUND(G342*H342,P4)</f>
        <v>0</v>
      </c>
      <c r="J342" s="37"/>
      <c r="O342" s="44">
        <f>I342*0.21</f>
        <v>0</v>
      </c>
      <c r="P342">
        <v>3</v>
      </c>
    </row>
    <row r="343">
      <c r="A343" s="37" t="s">
        <v>244</v>
      </c>
      <c r="B343" s="45"/>
      <c r="C343" s="46"/>
      <c r="D343" s="46"/>
      <c r="E343" s="47" t="s">
        <v>245</v>
      </c>
      <c r="F343" s="46"/>
      <c r="G343" s="46"/>
      <c r="H343" s="46"/>
      <c r="I343" s="46"/>
      <c r="J343" s="48"/>
    </row>
    <row r="344" ht="150">
      <c r="A344" s="37" t="s">
        <v>248</v>
      </c>
      <c r="B344" s="45"/>
      <c r="C344" s="46"/>
      <c r="D344" s="46"/>
      <c r="E344" s="39" t="s">
        <v>382</v>
      </c>
      <c r="F344" s="46"/>
      <c r="G344" s="46"/>
      <c r="H344" s="46"/>
      <c r="I344" s="46"/>
      <c r="J344" s="48"/>
    </row>
    <row r="345">
      <c r="A345" s="37" t="s">
        <v>240</v>
      </c>
      <c r="B345" s="37">
        <v>87</v>
      </c>
      <c r="C345" s="38" t="s">
        <v>854</v>
      </c>
      <c r="D345" s="37" t="s">
        <v>245</v>
      </c>
      <c r="E345" s="39" t="s">
        <v>855</v>
      </c>
      <c r="F345" s="40" t="s">
        <v>243</v>
      </c>
      <c r="G345" s="41">
        <v>2</v>
      </c>
      <c r="H345" s="42">
        <v>0</v>
      </c>
      <c r="I345" s="43">
        <f>ROUND(G345*H345,P4)</f>
        <v>0</v>
      </c>
      <c r="J345" s="37"/>
      <c r="O345" s="44">
        <f>I345*0.21</f>
        <v>0</v>
      </c>
      <c r="P345">
        <v>3</v>
      </c>
    </row>
    <row r="346">
      <c r="A346" s="37" t="s">
        <v>244</v>
      </c>
      <c r="B346" s="45"/>
      <c r="C346" s="46"/>
      <c r="D346" s="46"/>
      <c r="E346" s="47" t="s">
        <v>245</v>
      </c>
      <c r="F346" s="46"/>
      <c r="G346" s="46"/>
      <c r="H346" s="46"/>
      <c r="I346" s="46"/>
      <c r="J346" s="48"/>
    </row>
    <row r="347">
      <c r="A347" s="37" t="s">
        <v>246</v>
      </c>
      <c r="B347" s="45"/>
      <c r="C347" s="46"/>
      <c r="D347" s="46"/>
      <c r="E347" s="49" t="s">
        <v>662</v>
      </c>
      <c r="F347" s="46"/>
      <c r="G347" s="46"/>
      <c r="H347" s="46"/>
      <c r="I347" s="46"/>
      <c r="J347" s="48"/>
    </row>
    <row r="348" ht="180">
      <c r="A348" s="37" t="s">
        <v>248</v>
      </c>
      <c r="B348" s="45"/>
      <c r="C348" s="46"/>
      <c r="D348" s="46"/>
      <c r="E348" s="39" t="s">
        <v>411</v>
      </c>
      <c r="F348" s="46"/>
      <c r="G348" s="46"/>
      <c r="H348" s="46"/>
      <c r="I348" s="46"/>
      <c r="J348" s="48"/>
    </row>
    <row r="349">
      <c r="A349" s="37" t="s">
        <v>240</v>
      </c>
      <c r="B349" s="37">
        <v>88</v>
      </c>
      <c r="C349" s="38" t="s">
        <v>856</v>
      </c>
      <c r="D349" s="37" t="s">
        <v>245</v>
      </c>
      <c r="E349" s="39" t="s">
        <v>857</v>
      </c>
      <c r="F349" s="40" t="s">
        <v>243</v>
      </c>
      <c r="G349" s="41">
        <v>4</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c r="A351" s="37" t="s">
        <v>246</v>
      </c>
      <c r="B351" s="45"/>
      <c r="C351" s="46"/>
      <c r="D351" s="46"/>
      <c r="E351" s="49" t="s">
        <v>662</v>
      </c>
      <c r="F351" s="46"/>
      <c r="G351" s="46"/>
      <c r="H351" s="46"/>
      <c r="I351" s="46"/>
      <c r="J351" s="48"/>
    </row>
    <row r="352" ht="150">
      <c r="A352" s="37" t="s">
        <v>248</v>
      </c>
      <c r="B352" s="45"/>
      <c r="C352" s="46"/>
      <c r="D352" s="46"/>
      <c r="E352" s="39" t="s">
        <v>382</v>
      </c>
      <c r="F352" s="46"/>
      <c r="G352" s="46"/>
      <c r="H352" s="46"/>
      <c r="I352" s="46"/>
      <c r="J352" s="48"/>
    </row>
    <row r="353">
      <c r="A353" s="37" t="s">
        <v>240</v>
      </c>
      <c r="B353" s="37">
        <v>89</v>
      </c>
      <c r="C353" s="38" t="s">
        <v>858</v>
      </c>
      <c r="D353" s="37" t="s">
        <v>245</v>
      </c>
      <c r="E353" s="39" t="s">
        <v>859</v>
      </c>
      <c r="F353" s="40" t="s">
        <v>243</v>
      </c>
      <c r="G353" s="41">
        <v>5</v>
      </c>
      <c r="H353" s="42">
        <v>0</v>
      </c>
      <c r="I353" s="43">
        <f>ROUND(G353*H353,P4)</f>
        <v>0</v>
      </c>
      <c r="J353" s="37"/>
      <c r="O353" s="44">
        <f>I353*0.21</f>
        <v>0</v>
      </c>
      <c r="P353">
        <v>3</v>
      </c>
    </row>
    <row r="354">
      <c r="A354" s="37" t="s">
        <v>244</v>
      </c>
      <c r="B354" s="45"/>
      <c r="C354" s="46"/>
      <c r="D354" s="46"/>
      <c r="E354" s="47" t="s">
        <v>245</v>
      </c>
      <c r="F354" s="46"/>
      <c r="G354" s="46"/>
      <c r="H354" s="46"/>
      <c r="I354" s="46"/>
      <c r="J354" s="48"/>
    </row>
    <row r="355">
      <c r="A355" s="37" t="s">
        <v>246</v>
      </c>
      <c r="B355" s="45"/>
      <c r="C355" s="46"/>
      <c r="D355" s="46"/>
      <c r="E355" s="49" t="s">
        <v>662</v>
      </c>
      <c r="F355" s="46"/>
      <c r="G355" s="46"/>
      <c r="H355" s="46"/>
      <c r="I355" s="46"/>
      <c r="J355" s="48"/>
    </row>
    <row r="356" ht="150">
      <c r="A356" s="37" t="s">
        <v>248</v>
      </c>
      <c r="B356" s="45"/>
      <c r="C356" s="46"/>
      <c r="D356" s="46"/>
      <c r="E356" s="39" t="s">
        <v>382</v>
      </c>
      <c r="F356" s="46"/>
      <c r="G356" s="46"/>
      <c r="H356" s="46"/>
      <c r="I356" s="46"/>
      <c r="J356" s="48"/>
    </row>
    <row r="357">
      <c r="A357" s="37" t="s">
        <v>240</v>
      </c>
      <c r="B357" s="37">
        <v>90</v>
      </c>
      <c r="C357" s="38" t="s">
        <v>860</v>
      </c>
      <c r="D357" s="37" t="s">
        <v>245</v>
      </c>
      <c r="E357" s="39" t="s">
        <v>861</v>
      </c>
      <c r="F357" s="40" t="s">
        <v>243</v>
      </c>
      <c r="G357" s="41">
        <v>2</v>
      </c>
      <c r="H357" s="42">
        <v>0</v>
      </c>
      <c r="I357" s="43">
        <f>ROUND(G357*H357,P4)</f>
        <v>0</v>
      </c>
      <c r="J357" s="37"/>
      <c r="O357" s="44">
        <f>I357*0.21</f>
        <v>0</v>
      </c>
      <c r="P357">
        <v>3</v>
      </c>
    </row>
    <row r="358">
      <c r="A358" s="37" t="s">
        <v>244</v>
      </c>
      <c r="B358" s="45"/>
      <c r="C358" s="46"/>
      <c r="D358" s="46"/>
      <c r="E358" s="47" t="s">
        <v>245</v>
      </c>
      <c r="F358" s="46"/>
      <c r="G358" s="46"/>
      <c r="H358" s="46"/>
      <c r="I358" s="46"/>
      <c r="J358" s="48"/>
    </row>
    <row r="359">
      <c r="A359" s="37" t="s">
        <v>246</v>
      </c>
      <c r="B359" s="45"/>
      <c r="C359" s="46"/>
      <c r="D359" s="46"/>
      <c r="E359" s="49" t="s">
        <v>662</v>
      </c>
      <c r="F359" s="46"/>
      <c r="G359" s="46"/>
      <c r="H359" s="46"/>
      <c r="I359" s="46"/>
      <c r="J359" s="48"/>
    </row>
    <row r="360" ht="150">
      <c r="A360" s="37" t="s">
        <v>248</v>
      </c>
      <c r="B360" s="45"/>
      <c r="C360" s="46"/>
      <c r="D360" s="46"/>
      <c r="E360" s="39" t="s">
        <v>382</v>
      </c>
      <c r="F360" s="46"/>
      <c r="G360" s="46"/>
      <c r="H360" s="46"/>
      <c r="I360" s="46"/>
      <c r="J360" s="48"/>
    </row>
    <row r="361">
      <c r="A361" s="37" t="s">
        <v>240</v>
      </c>
      <c r="B361" s="37">
        <v>91</v>
      </c>
      <c r="C361" s="38" t="s">
        <v>862</v>
      </c>
      <c r="D361" s="37" t="s">
        <v>245</v>
      </c>
      <c r="E361" s="39" t="s">
        <v>863</v>
      </c>
      <c r="F361" s="40" t="s">
        <v>243</v>
      </c>
      <c r="G361" s="41">
        <v>6</v>
      </c>
      <c r="H361" s="42">
        <v>0</v>
      </c>
      <c r="I361" s="43">
        <f>ROUND(G361*H361,P4)</f>
        <v>0</v>
      </c>
      <c r="J361" s="37"/>
      <c r="O361" s="44">
        <f>I361*0.21</f>
        <v>0</v>
      </c>
      <c r="P361">
        <v>3</v>
      </c>
    </row>
    <row r="362">
      <c r="A362" s="37" t="s">
        <v>244</v>
      </c>
      <c r="B362" s="45"/>
      <c r="C362" s="46"/>
      <c r="D362" s="46"/>
      <c r="E362" s="47" t="s">
        <v>245</v>
      </c>
      <c r="F362" s="46"/>
      <c r="G362" s="46"/>
      <c r="H362" s="46"/>
      <c r="I362" s="46"/>
      <c r="J362" s="48"/>
    </row>
    <row r="363">
      <c r="A363" s="37" t="s">
        <v>246</v>
      </c>
      <c r="B363" s="45"/>
      <c r="C363" s="46"/>
      <c r="D363" s="46"/>
      <c r="E363" s="49" t="s">
        <v>662</v>
      </c>
      <c r="F363" s="46"/>
      <c r="G363" s="46"/>
      <c r="H363" s="46"/>
      <c r="I363" s="46"/>
      <c r="J363" s="48"/>
    </row>
    <row r="364" ht="150">
      <c r="A364" s="37" t="s">
        <v>248</v>
      </c>
      <c r="B364" s="45"/>
      <c r="C364" s="46"/>
      <c r="D364" s="46"/>
      <c r="E364" s="39" t="s">
        <v>382</v>
      </c>
      <c r="F364" s="46"/>
      <c r="G364" s="46"/>
      <c r="H364" s="46"/>
      <c r="I364" s="46"/>
      <c r="J364" s="48"/>
    </row>
    <row r="365">
      <c r="A365" s="37" t="s">
        <v>240</v>
      </c>
      <c r="B365" s="37">
        <v>92</v>
      </c>
      <c r="C365" s="38" t="s">
        <v>864</v>
      </c>
      <c r="D365" s="37" t="s">
        <v>245</v>
      </c>
      <c r="E365" s="39" t="s">
        <v>865</v>
      </c>
      <c r="F365" s="40" t="s">
        <v>243</v>
      </c>
      <c r="G365" s="41">
        <v>4</v>
      </c>
      <c r="H365" s="42">
        <v>0</v>
      </c>
      <c r="I365" s="43">
        <f>ROUND(G365*H365,P4)</f>
        <v>0</v>
      </c>
      <c r="J365" s="37"/>
      <c r="O365" s="44">
        <f>I365*0.21</f>
        <v>0</v>
      </c>
      <c r="P365">
        <v>3</v>
      </c>
    </row>
    <row r="366">
      <c r="A366" s="37" t="s">
        <v>244</v>
      </c>
      <c r="B366" s="45"/>
      <c r="C366" s="46"/>
      <c r="D366" s="46"/>
      <c r="E366" s="47" t="s">
        <v>245</v>
      </c>
      <c r="F366" s="46"/>
      <c r="G366" s="46"/>
      <c r="H366" s="46"/>
      <c r="I366" s="46"/>
      <c r="J366" s="48"/>
    </row>
    <row r="367">
      <c r="A367" s="37" t="s">
        <v>246</v>
      </c>
      <c r="B367" s="45"/>
      <c r="C367" s="46"/>
      <c r="D367" s="46"/>
      <c r="E367" s="49" t="s">
        <v>662</v>
      </c>
      <c r="F367" s="46"/>
      <c r="G367" s="46"/>
      <c r="H367" s="46"/>
      <c r="I367" s="46"/>
      <c r="J367" s="48"/>
    </row>
    <row r="368" ht="180">
      <c r="A368" s="37" t="s">
        <v>248</v>
      </c>
      <c r="B368" s="45"/>
      <c r="C368" s="46"/>
      <c r="D368" s="46"/>
      <c r="E368" s="39" t="s">
        <v>411</v>
      </c>
      <c r="F368" s="46"/>
      <c r="G368" s="46"/>
      <c r="H368" s="46"/>
      <c r="I368" s="46"/>
      <c r="J368" s="48"/>
    </row>
    <row r="369">
      <c r="A369" s="37" t="s">
        <v>240</v>
      </c>
      <c r="B369" s="37">
        <v>93</v>
      </c>
      <c r="C369" s="38" t="s">
        <v>866</v>
      </c>
      <c r="D369" s="37" t="s">
        <v>245</v>
      </c>
      <c r="E369" s="39" t="s">
        <v>867</v>
      </c>
      <c r="F369" s="40" t="s">
        <v>243</v>
      </c>
      <c r="G369" s="41">
        <v>15</v>
      </c>
      <c r="H369" s="42">
        <v>0</v>
      </c>
      <c r="I369" s="43">
        <f>ROUND(G369*H369,P4)</f>
        <v>0</v>
      </c>
      <c r="J369" s="37"/>
      <c r="O369" s="44">
        <f>I369*0.21</f>
        <v>0</v>
      </c>
      <c r="P369">
        <v>3</v>
      </c>
    </row>
    <row r="370">
      <c r="A370" s="37" t="s">
        <v>244</v>
      </c>
      <c r="B370" s="45"/>
      <c r="C370" s="46"/>
      <c r="D370" s="46"/>
      <c r="E370" s="47" t="s">
        <v>245</v>
      </c>
      <c r="F370" s="46"/>
      <c r="G370" s="46"/>
      <c r="H370" s="46"/>
      <c r="I370" s="46"/>
      <c r="J370" s="48"/>
    </row>
    <row r="371">
      <c r="A371" s="37" t="s">
        <v>246</v>
      </c>
      <c r="B371" s="45"/>
      <c r="C371" s="46"/>
      <c r="D371" s="46"/>
      <c r="E371" s="49" t="s">
        <v>662</v>
      </c>
      <c r="F371" s="46"/>
      <c r="G371" s="46"/>
      <c r="H371" s="46"/>
      <c r="I371" s="46"/>
      <c r="J371" s="48"/>
    </row>
    <row r="372" ht="180">
      <c r="A372" s="37" t="s">
        <v>248</v>
      </c>
      <c r="B372" s="45"/>
      <c r="C372" s="46"/>
      <c r="D372" s="46"/>
      <c r="E372" s="39" t="s">
        <v>754</v>
      </c>
      <c r="F372" s="46"/>
      <c r="G372" s="46"/>
      <c r="H372" s="46"/>
      <c r="I372" s="46"/>
      <c r="J372" s="48"/>
    </row>
    <row r="373">
      <c r="A373" s="37" t="s">
        <v>240</v>
      </c>
      <c r="B373" s="37">
        <v>94</v>
      </c>
      <c r="C373" s="38" t="s">
        <v>868</v>
      </c>
      <c r="D373" s="37" t="s">
        <v>245</v>
      </c>
      <c r="E373" s="39" t="s">
        <v>869</v>
      </c>
      <c r="F373" s="40" t="s">
        <v>243</v>
      </c>
      <c r="G373" s="41">
        <v>15</v>
      </c>
      <c r="H373" s="42">
        <v>0</v>
      </c>
      <c r="I373" s="43">
        <f>ROUND(G373*H373,P4)</f>
        <v>0</v>
      </c>
      <c r="J373" s="37"/>
      <c r="O373" s="44">
        <f>I373*0.21</f>
        <v>0</v>
      </c>
      <c r="P373">
        <v>3</v>
      </c>
    </row>
    <row r="374">
      <c r="A374" s="37" t="s">
        <v>244</v>
      </c>
      <c r="B374" s="45"/>
      <c r="C374" s="46"/>
      <c r="D374" s="46"/>
      <c r="E374" s="47" t="s">
        <v>245</v>
      </c>
      <c r="F374" s="46"/>
      <c r="G374" s="46"/>
      <c r="H374" s="46"/>
      <c r="I374" s="46"/>
      <c r="J374" s="48"/>
    </row>
    <row r="375">
      <c r="A375" s="37" t="s">
        <v>246</v>
      </c>
      <c r="B375" s="45"/>
      <c r="C375" s="46"/>
      <c r="D375" s="46"/>
      <c r="E375" s="49" t="s">
        <v>662</v>
      </c>
      <c r="F375" s="46"/>
      <c r="G375" s="46"/>
      <c r="H375" s="46"/>
      <c r="I375" s="46"/>
      <c r="J375" s="48"/>
    </row>
    <row r="376" ht="150">
      <c r="A376" s="37" t="s">
        <v>248</v>
      </c>
      <c r="B376" s="45"/>
      <c r="C376" s="46"/>
      <c r="D376" s="46"/>
      <c r="E376" s="39" t="s">
        <v>379</v>
      </c>
      <c r="F376" s="46"/>
      <c r="G376" s="46"/>
      <c r="H376" s="46"/>
      <c r="I376" s="46"/>
      <c r="J376" s="48"/>
    </row>
    <row r="377">
      <c r="A377" s="37" t="s">
        <v>240</v>
      </c>
      <c r="B377" s="37">
        <v>95</v>
      </c>
      <c r="C377" s="38" t="s">
        <v>870</v>
      </c>
      <c r="D377" s="37" t="s">
        <v>245</v>
      </c>
      <c r="E377" s="39" t="s">
        <v>871</v>
      </c>
      <c r="F377" s="40" t="s">
        <v>243</v>
      </c>
      <c r="G377" s="41">
        <v>1</v>
      </c>
      <c r="H377" s="42">
        <v>0</v>
      </c>
      <c r="I377" s="43">
        <f>ROUND(G377*H377,P4)</f>
        <v>0</v>
      </c>
      <c r="J377" s="37"/>
      <c r="O377" s="44">
        <f>I377*0.21</f>
        <v>0</v>
      </c>
      <c r="P377">
        <v>3</v>
      </c>
    </row>
    <row r="378">
      <c r="A378" s="37" t="s">
        <v>244</v>
      </c>
      <c r="B378" s="45"/>
      <c r="C378" s="46"/>
      <c r="D378" s="46"/>
      <c r="E378" s="47" t="s">
        <v>245</v>
      </c>
      <c r="F378" s="46"/>
      <c r="G378" s="46"/>
      <c r="H378" s="46"/>
      <c r="I378" s="46"/>
      <c r="J378" s="48"/>
    </row>
    <row r="379">
      <c r="A379" s="37" t="s">
        <v>246</v>
      </c>
      <c r="B379" s="45"/>
      <c r="C379" s="46"/>
      <c r="D379" s="46"/>
      <c r="E379" s="49" t="s">
        <v>662</v>
      </c>
      <c r="F379" s="46"/>
      <c r="G379" s="46"/>
      <c r="H379" s="46"/>
      <c r="I379" s="46"/>
      <c r="J379" s="48"/>
    </row>
    <row r="380" ht="180">
      <c r="A380" s="37" t="s">
        <v>248</v>
      </c>
      <c r="B380" s="45"/>
      <c r="C380" s="46"/>
      <c r="D380" s="46"/>
      <c r="E380" s="39" t="s">
        <v>754</v>
      </c>
      <c r="F380" s="46"/>
      <c r="G380" s="46"/>
      <c r="H380" s="46"/>
      <c r="I380" s="46"/>
      <c r="J380" s="48"/>
    </row>
    <row r="381">
      <c r="A381" s="37" t="s">
        <v>240</v>
      </c>
      <c r="B381" s="37">
        <v>96</v>
      </c>
      <c r="C381" s="38" t="s">
        <v>872</v>
      </c>
      <c r="D381" s="37" t="s">
        <v>245</v>
      </c>
      <c r="E381" s="39" t="s">
        <v>873</v>
      </c>
      <c r="F381" s="40" t="s">
        <v>243</v>
      </c>
      <c r="G381" s="41">
        <v>1</v>
      </c>
      <c r="H381" s="42">
        <v>0</v>
      </c>
      <c r="I381" s="43">
        <f>ROUND(G381*H381,P4)</f>
        <v>0</v>
      </c>
      <c r="J381" s="37"/>
      <c r="O381" s="44">
        <f>I381*0.21</f>
        <v>0</v>
      </c>
      <c r="P381">
        <v>3</v>
      </c>
    </row>
    <row r="382">
      <c r="A382" s="37" t="s">
        <v>244</v>
      </c>
      <c r="B382" s="45"/>
      <c r="C382" s="46"/>
      <c r="D382" s="46"/>
      <c r="E382" s="47" t="s">
        <v>245</v>
      </c>
      <c r="F382" s="46"/>
      <c r="G382" s="46"/>
      <c r="H382" s="46"/>
      <c r="I382" s="46"/>
      <c r="J382" s="48"/>
    </row>
    <row r="383">
      <c r="A383" s="37" t="s">
        <v>246</v>
      </c>
      <c r="B383" s="45"/>
      <c r="C383" s="46"/>
      <c r="D383" s="46"/>
      <c r="E383" s="49" t="s">
        <v>662</v>
      </c>
      <c r="F383" s="46"/>
      <c r="G383" s="46"/>
      <c r="H383" s="46"/>
      <c r="I383" s="46"/>
      <c r="J383" s="48"/>
    </row>
    <row r="384" ht="150">
      <c r="A384" s="37" t="s">
        <v>248</v>
      </c>
      <c r="B384" s="45"/>
      <c r="C384" s="46"/>
      <c r="D384" s="46"/>
      <c r="E384" s="39" t="s">
        <v>379</v>
      </c>
      <c r="F384" s="46"/>
      <c r="G384" s="46"/>
      <c r="H384" s="46"/>
      <c r="I384" s="46"/>
      <c r="J384" s="48"/>
    </row>
    <row r="385">
      <c r="A385" s="37" t="s">
        <v>240</v>
      </c>
      <c r="B385" s="37">
        <v>97</v>
      </c>
      <c r="C385" s="38" t="s">
        <v>874</v>
      </c>
      <c r="D385" s="37" t="s">
        <v>245</v>
      </c>
      <c r="E385" s="39" t="s">
        <v>875</v>
      </c>
      <c r="F385" s="40" t="s">
        <v>243</v>
      </c>
      <c r="G385" s="41">
        <v>5</v>
      </c>
      <c r="H385" s="42">
        <v>0</v>
      </c>
      <c r="I385" s="43">
        <f>ROUND(G385*H385,P4)</f>
        <v>0</v>
      </c>
      <c r="J385" s="37"/>
      <c r="O385" s="44">
        <f>I385*0.21</f>
        <v>0</v>
      </c>
      <c r="P385">
        <v>3</v>
      </c>
    </row>
    <row r="386">
      <c r="A386" s="37" t="s">
        <v>244</v>
      </c>
      <c r="B386" s="45"/>
      <c r="C386" s="46"/>
      <c r="D386" s="46"/>
      <c r="E386" s="47" t="s">
        <v>245</v>
      </c>
      <c r="F386" s="46"/>
      <c r="G386" s="46"/>
      <c r="H386" s="46"/>
      <c r="I386" s="46"/>
      <c r="J386" s="48"/>
    </row>
    <row r="387">
      <c r="A387" s="37" t="s">
        <v>246</v>
      </c>
      <c r="B387" s="45"/>
      <c r="C387" s="46"/>
      <c r="D387" s="46"/>
      <c r="E387" s="49" t="s">
        <v>662</v>
      </c>
      <c r="F387" s="46"/>
      <c r="G387" s="46"/>
      <c r="H387" s="46"/>
      <c r="I387" s="46"/>
      <c r="J387" s="48"/>
    </row>
    <row r="388" ht="180">
      <c r="A388" s="37" t="s">
        <v>248</v>
      </c>
      <c r="B388" s="45"/>
      <c r="C388" s="46"/>
      <c r="D388" s="46"/>
      <c r="E388" s="39" t="s">
        <v>754</v>
      </c>
      <c r="F388" s="46"/>
      <c r="G388" s="46"/>
      <c r="H388" s="46"/>
      <c r="I388" s="46"/>
      <c r="J388" s="48"/>
    </row>
    <row r="389">
      <c r="A389" s="37" t="s">
        <v>240</v>
      </c>
      <c r="B389" s="37">
        <v>98</v>
      </c>
      <c r="C389" s="38" t="s">
        <v>876</v>
      </c>
      <c r="D389" s="37" t="s">
        <v>245</v>
      </c>
      <c r="E389" s="39" t="s">
        <v>877</v>
      </c>
      <c r="F389" s="40" t="s">
        <v>243</v>
      </c>
      <c r="G389" s="41">
        <v>5</v>
      </c>
      <c r="H389" s="42">
        <v>0</v>
      </c>
      <c r="I389" s="43">
        <f>ROUND(G389*H389,P4)</f>
        <v>0</v>
      </c>
      <c r="J389" s="37"/>
      <c r="O389" s="44">
        <f>I389*0.21</f>
        <v>0</v>
      </c>
      <c r="P389">
        <v>3</v>
      </c>
    </row>
    <row r="390">
      <c r="A390" s="37" t="s">
        <v>244</v>
      </c>
      <c r="B390" s="45"/>
      <c r="C390" s="46"/>
      <c r="D390" s="46"/>
      <c r="E390" s="47" t="s">
        <v>245</v>
      </c>
      <c r="F390" s="46"/>
      <c r="G390" s="46"/>
      <c r="H390" s="46"/>
      <c r="I390" s="46"/>
      <c r="J390" s="48"/>
    </row>
    <row r="391">
      <c r="A391" s="37" t="s">
        <v>246</v>
      </c>
      <c r="B391" s="45"/>
      <c r="C391" s="46"/>
      <c r="D391" s="46"/>
      <c r="E391" s="49" t="s">
        <v>662</v>
      </c>
      <c r="F391" s="46"/>
      <c r="G391" s="46"/>
      <c r="H391" s="46"/>
      <c r="I391" s="46"/>
      <c r="J391" s="48"/>
    </row>
    <row r="392" ht="150">
      <c r="A392" s="37" t="s">
        <v>248</v>
      </c>
      <c r="B392" s="45"/>
      <c r="C392" s="46"/>
      <c r="D392" s="46"/>
      <c r="E392" s="39" t="s">
        <v>379</v>
      </c>
      <c r="F392" s="46"/>
      <c r="G392" s="46"/>
      <c r="H392" s="46"/>
      <c r="I392" s="46"/>
      <c r="J392" s="48"/>
    </row>
    <row r="393">
      <c r="A393" s="37" t="s">
        <v>240</v>
      </c>
      <c r="B393" s="37">
        <v>99</v>
      </c>
      <c r="C393" s="38" t="s">
        <v>878</v>
      </c>
      <c r="D393" s="37" t="s">
        <v>245</v>
      </c>
      <c r="E393" s="39" t="s">
        <v>879</v>
      </c>
      <c r="F393" s="40" t="s">
        <v>243</v>
      </c>
      <c r="G393" s="41">
        <v>1</v>
      </c>
      <c r="H393" s="42">
        <v>0</v>
      </c>
      <c r="I393" s="43">
        <f>ROUND(G393*H393,P4)</f>
        <v>0</v>
      </c>
      <c r="J393" s="37"/>
      <c r="O393" s="44">
        <f>I393*0.21</f>
        <v>0</v>
      </c>
      <c r="P393">
        <v>3</v>
      </c>
    </row>
    <row r="394">
      <c r="A394" s="37" t="s">
        <v>244</v>
      </c>
      <c r="B394" s="45"/>
      <c r="C394" s="46"/>
      <c r="D394" s="46"/>
      <c r="E394" s="47" t="s">
        <v>245</v>
      </c>
      <c r="F394" s="46"/>
      <c r="G394" s="46"/>
      <c r="H394" s="46"/>
      <c r="I394" s="46"/>
      <c r="J394" s="48"/>
    </row>
    <row r="395">
      <c r="A395" s="37" t="s">
        <v>246</v>
      </c>
      <c r="B395" s="45"/>
      <c r="C395" s="46"/>
      <c r="D395" s="46"/>
      <c r="E395" s="49" t="s">
        <v>662</v>
      </c>
      <c r="F395" s="46"/>
      <c r="G395" s="46"/>
      <c r="H395" s="46"/>
      <c r="I395" s="46"/>
      <c r="J395" s="48"/>
    </row>
    <row r="396" ht="180">
      <c r="A396" s="37" t="s">
        <v>248</v>
      </c>
      <c r="B396" s="45"/>
      <c r="C396" s="46"/>
      <c r="D396" s="46"/>
      <c r="E396" s="39" t="s">
        <v>411</v>
      </c>
      <c r="F396" s="46"/>
      <c r="G396" s="46"/>
      <c r="H396" s="46"/>
      <c r="I396" s="46"/>
      <c r="J396" s="48"/>
    </row>
    <row r="397">
      <c r="A397" s="37" t="s">
        <v>240</v>
      </c>
      <c r="B397" s="37">
        <v>100</v>
      </c>
      <c r="C397" s="38" t="s">
        <v>880</v>
      </c>
      <c r="D397" s="37" t="s">
        <v>245</v>
      </c>
      <c r="E397" s="39" t="s">
        <v>881</v>
      </c>
      <c r="F397" s="40" t="s">
        <v>243</v>
      </c>
      <c r="G397" s="41">
        <v>10</v>
      </c>
      <c r="H397" s="42">
        <v>0</v>
      </c>
      <c r="I397" s="43">
        <f>ROUND(G397*H397,P4)</f>
        <v>0</v>
      </c>
      <c r="J397" s="37"/>
      <c r="O397" s="44">
        <f>I397*0.21</f>
        <v>0</v>
      </c>
      <c r="P397">
        <v>3</v>
      </c>
    </row>
    <row r="398">
      <c r="A398" s="37" t="s">
        <v>244</v>
      </c>
      <c r="B398" s="45"/>
      <c r="C398" s="46"/>
      <c r="D398" s="46"/>
      <c r="E398" s="47" t="s">
        <v>245</v>
      </c>
      <c r="F398" s="46"/>
      <c r="G398" s="46"/>
      <c r="H398" s="46"/>
      <c r="I398" s="46"/>
      <c r="J398" s="48"/>
    </row>
    <row r="399">
      <c r="A399" s="37" t="s">
        <v>246</v>
      </c>
      <c r="B399" s="45"/>
      <c r="C399" s="46"/>
      <c r="D399" s="46"/>
      <c r="E399" s="49" t="s">
        <v>662</v>
      </c>
      <c r="F399" s="46"/>
      <c r="G399" s="46"/>
      <c r="H399" s="46"/>
      <c r="I399" s="46"/>
      <c r="J399" s="48"/>
    </row>
    <row r="400" ht="150">
      <c r="A400" s="37" t="s">
        <v>248</v>
      </c>
      <c r="B400" s="45"/>
      <c r="C400" s="46"/>
      <c r="D400" s="46"/>
      <c r="E400" s="39" t="s">
        <v>882</v>
      </c>
      <c r="F400" s="46"/>
      <c r="G400" s="46"/>
      <c r="H400" s="46"/>
      <c r="I400" s="46"/>
      <c r="J400" s="48"/>
    </row>
    <row r="401">
      <c r="A401" s="37" t="s">
        <v>240</v>
      </c>
      <c r="B401" s="37">
        <v>101</v>
      </c>
      <c r="C401" s="38" t="s">
        <v>883</v>
      </c>
      <c r="D401" s="37" t="s">
        <v>245</v>
      </c>
      <c r="E401" s="39" t="s">
        <v>884</v>
      </c>
      <c r="F401" s="40" t="s">
        <v>243</v>
      </c>
      <c r="G401" s="41">
        <v>240</v>
      </c>
      <c r="H401" s="42">
        <v>0</v>
      </c>
      <c r="I401" s="43">
        <f>ROUND(G401*H401,P4)</f>
        <v>0</v>
      </c>
      <c r="J401" s="37"/>
      <c r="O401" s="44">
        <f>I401*0.21</f>
        <v>0</v>
      </c>
      <c r="P401">
        <v>3</v>
      </c>
    </row>
    <row r="402">
      <c r="A402" s="37" t="s">
        <v>244</v>
      </c>
      <c r="B402" s="45"/>
      <c r="C402" s="46"/>
      <c r="D402" s="46"/>
      <c r="E402" s="47" t="s">
        <v>245</v>
      </c>
      <c r="F402" s="46"/>
      <c r="G402" s="46"/>
      <c r="H402" s="46"/>
      <c r="I402" s="46"/>
      <c r="J402" s="48"/>
    </row>
    <row r="403">
      <c r="A403" s="37" t="s">
        <v>246</v>
      </c>
      <c r="B403" s="45"/>
      <c r="C403" s="46"/>
      <c r="D403" s="46"/>
      <c r="E403" s="49" t="s">
        <v>662</v>
      </c>
      <c r="F403" s="46"/>
      <c r="G403" s="46"/>
      <c r="H403" s="46"/>
      <c r="I403" s="46"/>
      <c r="J403" s="48"/>
    </row>
    <row r="404" ht="150">
      <c r="A404" s="37" t="s">
        <v>248</v>
      </c>
      <c r="B404" s="45"/>
      <c r="C404" s="46"/>
      <c r="D404" s="46"/>
      <c r="E404" s="39" t="s">
        <v>882</v>
      </c>
      <c r="F404" s="46"/>
      <c r="G404" s="46"/>
      <c r="H404" s="46"/>
      <c r="I404" s="46"/>
      <c r="J404" s="48"/>
    </row>
    <row r="405" ht="30">
      <c r="A405" s="37" t="s">
        <v>240</v>
      </c>
      <c r="B405" s="37">
        <v>102</v>
      </c>
      <c r="C405" s="38" t="s">
        <v>885</v>
      </c>
      <c r="D405" s="37" t="s">
        <v>245</v>
      </c>
      <c r="E405" s="39" t="s">
        <v>886</v>
      </c>
      <c r="F405" s="40" t="s">
        <v>243</v>
      </c>
      <c r="G405" s="41">
        <v>70</v>
      </c>
      <c r="H405" s="42">
        <v>0</v>
      </c>
      <c r="I405" s="43">
        <f>ROUND(G405*H405,P4)</f>
        <v>0</v>
      </c>
      <c r="J405" s="37"/>
      <c r="O405" s="44">
        <f>I405*0.21</f>
        <v>0</v>
      </c>
      <c r="P405">
        <v>3</v>
      </c>
    </row>
    <row r="406">
      <c r="A406" s="37" t="s">
        <v>244</v>
      </c>
      <c r="B406" s="45"/>
      <c r="C406" s="46"/>
      <c r="D406" s="46"/>
      <c r="E406" s="47" t="s">
        <v>245</v>
      </c>
      <c r="F406" s="46"/>
      <c r="G406" s="46"/>
      <c r="H406" s="46"/>
      <c r="I406" s="46"/>
      <c r="J406" s="48"/>
    </row>
    <row r="407">
      <c r="A407" s="37" t="s">
        <v>246</v>
      </c>
      <c r="B407" s="45"/>
      <c r="C407" s="46"/>
      <c r="D407" s="46"/>
      <c r="E407" s="49" t="s">
        <v>662</v>
      </c>
      <c r="F407" s="46"/>
      <c r="G407" s="46"/>
      <c r="H407" s="46"/>
      <c r="I407" s="46"/>
      <c r="J407" s="48"/>
    </row>
    <row r="408" ht="60">
      <c r="A408" s="37" t="s">
        <v>248</v>
      </c>
      <c r="B408" s="45"/>
      <c r="C408" s="46"/>
      <c r="D408" s="46"/>
      <c r="E408" s="39" t="s">
        <v>887</v>
      </c>
      <c r="F408" s="46"/>
      <c r="G408" s="46"/>
      <c r="H408" s="46"/>
      <c r="I408" s="46"/>
      <c r="J408" s="48"/>
    </row>
    <row r="409" ht="30">
      <c r="A409" s="37" t="s">
        <v>240</v>
      </c>
      <c r="B409" s="37">
        <v>103</v>
      </c>
      <c r="C409" s="38" t="s">
        <v>888</v>
      </c>
      <c r="D409" s="37" t="s">
        <v>245</v>
      </c>
      <c r="E409" s="39" t="s">
        <v>889</v>
      </c>
      <c r="F409" s="40" t="s">
        <v>766</v>
      </c>
      <c r="G409" s="41">
        <v>70</v>
      </c>
      <c r="H409" s="42">
        <v>0</v>
      </c>
      <c r="I409" s="43">
        <f>ROUND(G409*H409,P4)</f>
        <v>0</v>
      </c>
      <c r="J409" s="37"/>
      <c r="O409" s="44">
        <f>I409*0.21</f>
        <v>0</v>
      </c>
      <c r="P409">
        <v>3</v>
      </c>
    </row>
    <row r="410">
      <c r="A410" s="37" t="s">
        <v>244</v>
      </c>
      <c r="B410" s="45"/>
      <c r="C410" s="46"/>
      <c r="D410" s="46"/>
      <c r="E410" s="47" t="s">
        <v>245</v>
      </c>
      <c r="F410" s="46"/>
      <c r="G410" s="46"/>
      <c r="H410" s="46"/>
      <c r="I410" s="46"/>
      <c r="J410" s="48"/>
    </row>
    <row r="411">
      <c r="A411" s="37" t="s">
        <v>246</v>
      </c>
      <c r="B411" s="45"/>
      <c r="C411" s="46"/>
      <c r="D411" s="46"/>
      <c r="E411" s="49" t="s">
        <v>662</v>
      </c>
      <c r="F411" s="46"/>
      <c r="G411" s="46"/>
      <c r="H411" s="46"/>
      <c r="I411" s="46"/>
      <c r="J411" s="48"/>
    </row>
    <row r="412" ht="165">
      <c r="A412" s="37" t="s">
        <v>248</v>
      </c>
      <c r="B412" s="45"/>
      <c r="C412" s="46"/>
      <c r="D412" s="46"/>
      <c r="E412" s="39" t="s">
        <v>767</v>
      </c>
      <c r="F412" s="46"/>
      <c r="G412" s="46"/>
      <c r="H412" s="46"/>
      <c r="I412" s="46"/>
      <c r="J412" s="48"/>
    </row>
    <row r="413" ht="30">
      <c r="A413" s="37" t="s">
        <v>240</v>
      </c>
      <c r="B413" s="37">
        <v>104</v>
      </c>
      <c r="C413" s="38" t="s">
        <v>890</v>
      </c>
      <c r="D413" s="37" t="s">
        <v>245</v>
      </c>
      <c r="E413" s="39" t="s">
        <v>891</v>
      </c>
      <c r="F413" s="40" t="s">
        <v>892</v>
      </c>
      <c r="G413" s="41">
        <v>20</v>
      </c>
      <c r="H413" s="42">
        <v>0</v>
      </c>
      <c r="I413" s="43">
        <f>ROUND(G413*H413,P4)</f>
        <v>0</v>
      </c>
      <c r="J413" s="37"/>
      <c r="O413" s="44">
        <f>I413*0.21</f>
        <v>0</v>
      </c>
      <c r="P413">
        <v>3</v>
      </c>
    </row>
    <row r="414">
      <c r="A414" s="37" t="s">
        <v>244</v>
      </c>
      <c r="B414" s="45"/>
      <c r="C414" s="46"/>
      <c r="D414" s="46"/>
      <c r="E414" s="47" t="s">
        <v>245</v>
      </c>
      <c r="F414" s="46"/>
      <c r="G414" s="46"/>
      <c r="H414" s="46"/>
      <c r="I414" s="46"/>
      <c r="J414" s="48"/>
    </row>
    <row r="415" ht="165">
      <c r="A415" s="37" t="s">
        <v>248</v>
      </c>
      <c r="B415" s="45"/>
      <c r="C415" s="46"/>
      <c r="D415" s="46"/>
      <c r="E415" s="39" t="s">
        <v>893</v>
      </c>
      <c r="F415" s="46"/>
      <c r="G415" s="46"/>
      <c r="H415" s="46"/>
      <c r="I415" s="46"/>
      <c r="J415" s="48"/>
    </row>
    <row r="416">
      <c r="A416" s="37" t="s">
        <v>240</v>
      </c>
      <c r="B416" s="37">
        <v>105</v>
      </c>
      <c r="C416" s="38" t="s">
        <v>894</v>
      </c>
      <c r="D416" s="37" t="s">
        <v>245</v>
      </c>
      <c r="E416" s="39" t="s">
        <v>895</v>
      </c>
      <c r="F416" s="40" t="s">
        <v>896</v>
      </c>
      <c r="G416" s="41">
        <v>252</v>
      </c>
      <c r="H416" s="42">
        <v>0</v>
      </c>
      <c r="I416" s="43">
        <f>ROUND(G416*H416,P4)</f>
        <v>0</v>
      </c>
      <c r="J416" s="37"/>
      <c r="O416" s="44">
        <f>I416*0.21</f>
        <v>0</v>
      </c>
      <c r="P416">
        <v>3</v>
      </c>
    </row>
    <row r="417">
      <c r="A417" s="37" t="s">
        <v>244</v>
      </c>
      <c r="B417" s="45"/>
      <c r="C417" s="46"/>
      <c r="D417" s="46"/>
      <c r="E417" s="47" t="s">
        <v>245</v>
      </c>
      <c r="F417" s="46"/>
      <c r="G417" s="46"/>
      <c r="H417" s="46"/>
      <c r="I417" s="46"/>
      <c r="J417" s="48"/>
    </row>
    <row r="418">
      <c r="A418" s="37" t="s">
        <v>246</v>
      </c>
      <c r="B418" s="45"/>
      <c r="C418" s="46"/>
      <c r="D418" s="46"/>
      <c r="E418" s="49" t="s">
        <v>662</v>
      </c>
      <c r="F418" s="46"/>
      <c r="G418" s="46"/>
      <c r="H418" s="46"/>
      <c r="I418" s="46"/>
      <c r="J418" s="48"/>
    </row>
    <row r="419" ht="210">
      <c r="A419" s="37" t="s">
        <v>248</v>
      </c>
      <c r="B419" s="45"/>
      <c r="C419" s="46"/>
      <c r="D419" s="46"/>
      <c r="E419" s="39" t="s">
        <v>897</v>
      </c>
      <c r="F419" s="46"/>
      <c r="G419" s="46"/>
      <c r="H419" s="46"/>
      <c r="I419" s="46"/>
      <c r="J419" s="48"/>
    </row>
    <row r="420">
      <c r="A420" s="37" t="s">
        <v>240</v>
      </c>
      <c r="B420" s="37">
        <v>106</v>
      </c>
      <c r="C420" s="38" t="s">
        <v>898</v>
      </c>
      <c r="D420" s="37" t="s">
        <v>245</v>
      </c>
      <c r="E420" s="39" t="s">
        <v>899</v>
      </c>
      <c r="F420" s="40" t="s">
        <v>243</v>
      </c>
      <c r="G420" s="41">
        <v>252</v>
      </c>
      <c r="H420" s="42">
        <v>0</v>
      </c>
      <c r="I420" s="43">
        <f>ROUND(G420*H420,P4)</f>
        <v>0</v>
      </c>
      <c r="J420" s="37"/>
      <c r="O420" s="44">
        <f>I420*0.21</f>
        <v>0</v>
      </c>
      <c r="P420">
        <v>3</v>
      </c>
    </row>
    <row r="421">
      <c r="A421" s="37" t="s">
        <v>244</v>
      </c>
      <c r="B421" s="45"/>
      <c r="C421" s="46"/>
      <c r="D421" s="46"/>
      <c r="E421" s="47" t="s">
        <v>245</v>
      </c>
      <c r="F421" s="46"/>
      <c r="G421" s="46"/>
      <c r="H421" s="46"/>
      <c r="I421" s="46"/>
      <c r="J421" s="48"/>
    </row>
    <row r="422">
      <c r="A422" s="37" t="s">
        <v>246</v>
      </c>
      <c r="B422" s="45"/>
      <c r="C422" s="46"/>
      <c r="D422" s="46"/>
      <c r="E422" s="49" t="s">
        <v>662</v>
      </c>
      <c r="F422" s="46"/>
      <c r="G422" s="46"/>
      <c r="H422" s="46"/>
      <c r="I422" s="46"/>
      <c r="J422" s="48"/>
    </row>
    <row r="423" ht="180">
      <c r="A423" s="37" t="s">
        <v>248</v>
      </c>
      <c r="B423" s="45"/>
      <c r="C423" s="46"/>
      <c r="D423" s="46"/>
      <c r="E423" s="39" t="s">
        <v>488</v>
      </c>
      <c r="F423" s="46"/>
      <c r="G423" s="46"/>
      <c r="H423" s="46"/>
      <c r="I423" s="46"/>
      <c r="J423" s="48"/>
    </row>
    <row r="424">
      <c r="A424" s="37" t="s">
        <v>240</v>
      </c>
      <c r="B424" s="37">
        <v>107</v>
      </c>
      <c r="C424" s="38" t="s">
        <v>900</v>
      </c>
      <c r="D424" s="37" t="s">
        <v>245</v>
      </c>
      <c r="E424" s="39" t="s">
        <v>901</v>
      </c>
      <c r="F424" s="40" t="s">
        <v>243</v>
      </c>
      <c r="G424" s="41">
        <v>252</v>
      </c>
      <c r="H424" s="42">
        <v>0</v>
      </c>
      <c r="I424" s="43">
        <f>ROUND(G424*H424,P4)</f>
        <v>0</v>
      </c>
      <c r="J424" s="37"/>
      <c r="O424" s="44">
        <f>I424*0.21</f>
        <v>0</v>
      </c>
      <c r="P424">
        <v>3</v>
      </c>
    </row>
    <row r="425">
      <c r="A425" s="37" t="s">
        <v>244</v>
      </c>
      <c r="B425" s="45"/>
      <c r="C425" s="46"/>
      <c r="D425" s="46"/>
      <c r="E425" s="47" t="s">
        <v>245</v>
      </c>
      <c r="F425" s="46"/>
      <c r="G425" s="46"/>
      <c r="H425" s="46"/>
      <c r="I425" s="46"/>
      <c r="J425" s="48"/>
    </row>
    <row r="426">
      <c r="A426" s="37" t="s">
        <v>246</v>
      </c>
      <c r="B426" s="45"/>
      <c r="C426" s="46"/>
      <c r="D426" s="46"/>
      <c r="E426" s="49" t="s">
        <v>662</v>
      </c>
      <c r="F426" s="46"/>
      <c r="G426" s="46"/>
      <c r="H426" s="46"/>
      <c r="I426" s="46"/>
      <c r="J426" s="48"/>
    </row>
    <row r="427" ht="150">
      <c r="A427" s="37" t="s">
        <v>248</v>
      </c>
      <c r="B427" s="45"/>
      <c r="C427" s="46"/>
      <c r="D427" s="46"/>
      <c r="E427" s="39" t="s">
        <v>379</v>
      </c>
      <c r="F427" s="46"/>
      <c r="G427" s="46"/>
      <c r="H427" s="46"/>
      <c r="I427" s="46"/>
      <c r="J427" s="48"/>
    </row>
    <row r="428">
      <c r="A428" s="37" t="s">
        <v>240</v>
      </c>
      <c r="B428" s="37">
        <v>108</v>
      </c>
      <c r="C428" s="38" t="s">
        <v>902</v>
      </c>
      <c r="D428" s="37" t="s">
        <v>245</v>
      </c>
      <c r="E428" s="39" t="s">
        <v>903</v>
      </c>
      <c r="F428" s="40" t="s">
        <v>243</v>
      </c>
      <c r="G428" s="41">
        <v>96</v>
      </c>
      <c r="H428" s="42">
        <v>0</v>
      </c>
      <c r="I428" s="43">
        <f>ROUND(G428*H428,P4)</f>
        <v>0</v>
      </c>
      <c r="J428" s="37"/>
      <c r="O428" s="44">
        <f>I428*0.21</f>
        <v>0</v>
      </c>
      <c r="P428">
        <v>3</v>
      </c>
    </row>
    <row r="429">
      <c r="A429" s="37" t="s">
        <v>244</v>
      </c>
      <c r="B429" s="45"/>
      <c r="C429" s="46"/>
      <c r="D429" s="46"/>
      <c r="E429" s="47" t="s">
        <v>245</v>
      </c>
      <c r="F429" s="46"/>
      <c r="G429" s="46"/>
      <c r="H429" s="46"/>
      <c r="I429" s="46"/>
      <c r="J429" s="48"/>
    </row>
    <row r="430">
      <c r="A430" s="37" t="s">
        <v>246</v>
      </c>
      <c r="B430" s="45"/>
      <c r="C430" s="46"/>
      <c r="D430" s="46"/>
      <c r="E430" s="49" t="s">
        <v>662</v>
      </c>
      <c r="F430" s="46"/>
      <c r="G430" s="46"/>
      <c r="H430" s="46"/>
      <c r="I430" s="46"/>
      <c r="J430" s="48"/>
    </row>
    <row r="431" ht="180">
      <c r="A431" s="37" t="s">
        <v>248</v>
      </c>
      <c r="B431" s="45"/>
      <c r="C431" s="46"/>
      <c r="D431" s="46"/>
      <c r="E431" s="39" t="s">
        <v>411</v>
      </c>
      <c r="F431" s="46"/>
      <c r="G431" s="46"/>
      <c r="H431" s="46"/>
      <c r="I431" s="46"/>
      <c r="J431" s="48"/>
    </row>
    <row r="432">
      <c r="A432" s="37" t="s">
        <v>240</v>
      </c>
      <c r="B432" s="37">
        <v>109</v>
      </c>
      <c r="C432" s="38" t="s">
        <v>904</v>
      </c>
      <c r="D432" s="37" t="s">
        <v>245</v>
      </c>
      <c r="E432" s="39" t="s">
        <v>905</v>
      </c>
      <c r="F432" s="40" t="s">
        <v>243</v>
      </c>
      <c r="G432" s="41">
        <v>72</v>
      </c>
      <c r="H432" s="42">
        <v>0</v>
      </c>
      <c r="I432" s="43">
        <f>ROUND(G432*H432,P4)</f>
        <v>0</v>
      </c>
      <c r="J432" s="37"/>
      <c r="O432" s="44">
        <f>I432*0.21</f>
        <v>0</v>
      </c>
      <c r="P432">
        <v>3</v>
      </c>
    </row>
    <row r="433">
      <c r="A433" s="37" t="s">
        <v>244</v>
      </c>
      <c r="B433" s="45"/>
      <c r="C433" s="46"/>
      <c r="D433" s="46"/>
      <c r="E433" s="47" t="s">
        <v>245</v>
      </c>
      <c r="F433" s="46"/>
      <c r="G433" s="46"/>
      <c r="H433" s="46"/>
      <c r="I433" s="46"/>
      <c r="J433" s="48"/>
    </row>
    <row r="434">
      <c r="A434" s="37" t="s">
        <v>246</v>
      </c>
      <c r="B434" s="45"/>
      <c r="C434" s="46"/>
      <c r="D434" s="46"/>
      <c r="E434" s="49" t="s">
        <v>662</v>
      </c>
      <c r="F434" s="46"/>
      <c r="G434" s="46"/>
      <c r="H434" s="46"/>
      <c r="I434" s="46"/>
      <c r="J434" s="48"/>
    </row>
    <row r="435" ht="180">
      <c r="A435" s="37" t="s">
        <v>248</v>
      </c>
      <c r="B435" s="45"/>
      <c r="C435" s="46"/>
      <c r="D435" s="46"/>
      <c r="E435" s="39" t="s">
        <v>488</v>
      </c>
      <c r="F435" s="46"/>
      <c r="G435" s="46"/>
      <c r="H435" s="46"/>
      <c r="I435" s="46"/>
      <c r="J435" s="48"/>
    </row>
    <row r="436">
      <c r="A436" s="37" t="s">
        <v>240</v>
      </c>
      <c r="B436" s="37">
        <v>110</v>
      </c>
      <c r="C436" s="38" t="s">
        <v>906</v>
      </c>
      <c r="D436" s="37" t="s">
        <v>245</v>
      </c>
      <c r="E436" s="39" t="s">
        <v>907</v>
      </c>
      <c r="F436" s="40" t="s">
        <v>243</v>
      </c>
      <c r="G436" s="41">
        <v>72</v>
      </c>
      <c r="H436" s="42">
        <v>0</v>
      </c>
      <c r="I436" s="43">
        <f>ROUND(G436*H436,P4)</f>
        <v>0</v>
      </c>
      <c r="J436" s="37"/>
      <c r="O436" s="44">
        <f>I436*0.21</f>
        <v>0</v>
      </c>
      <c r="P436">
        <v>3</v>
      </c>
    </row>
    <row r="437">
      <c r="A437" s="37" t="s">
        <v>244</v>
      </c>
      <c r="B437" s="45"/>
      <c r="C437" s="46"/>
      <c r="D437" s="46"/>
      <c r="E437" s="47" t="s">
        <v>245</v>
      </c>
      <c r="F437" s="46"/>
      <c r="G437" s="46"/>
      <c r="H437" s="46"/>
      <c r="I437" s="46"/>
      <c r="J437" s="48"/>
    </row>
    <row r="438" ht="150">
      <c r="A438" s="37" t="s">
        <v>248</v>
      </c>
      <c r="B438" s="45"/>
      <c r="C438" s="46"/>
      <c r="D438" s="46"/>
      <c r="E438" s="39" t="s">
        <v>379</v>
      </c>
      <c r="F438" s="46"/>
      <c r="G438" s="46"/>
      <c r="H438" s="46"/>
      <c r="I438" s="46"/>
      <c r="J438" s="48"/>
    </row>
    <row r="439">
      <c r="A439" s="37" t="s">
        <v>240</v>
      </c>
      <c r="B439" s="37">
        <v>111</v>
      </c>
      <c r="C439" s="38" t="s">
        <v>908</v>
      </c>
      <c r="D439" s="37" t="s">
        <v>245</v>
      </c>
      <c r="E439" s="39" t="s">
        <v>909</v>
      </c>
      <c r="F439" s="40" t="s">
        <v>243</v>
      </c>
      <c r="G439" s="41">
        <v>72</v>
      </c>
      <c r="H439" s="42">
        <v>0</v>
      </c>
      <c r="I439" s="43">
        <f>ROUND(G439*H439,P4)</f>
        <v>0</v>
      </c>
      <c r="J439" s="37"/>
      <c r="O439" s="44">
        <f>I439*0.21</f>
        <v>0</v>
      </c>
      <c r="P439">
        <v>3</v>
      </c>
    </row>
    <row r="440">
      <c r="A440" s="37" t="s">
        <v>244</v>
      </c>
      <c r="B440" s="45"/>
      <c r="C440" s="46"/>
      <c r="D440" s="46"/>
      <c r="E440" s="47" t="s">
        <v>245</v>
      </c>
      <c r="F440" s="46"/>
      <c r="G440" s="46"/>
      <c r="H440" s="46"/>
      <c r="I440" s="46"/>
      <c r="J440" s="48"/>
    </row>
    <row r="441">
      <c r="A441" s="37" t="s">
        <v>246</v>
      </c>
      <c r="B441" s="45"/>
      <c r="C441" s="46"/>
      <c r="D441" s="46"/>
      <c r="E441" s="49" t="s">
        <v>662</v>
      </c>
      <c r="F441" s="46"/>
      <c r="G441" s="46"/>
      <c r="H441" s="46"/>
      <c r="I441" s="46"/>
      <c r="J441" s="48"/>
    </row>
    <row r="442" ht="180">
      <c r="A442" s="37" t="s">
        <v>248</v>
      </c>
      <c r="B442" s="45"/>
      <c r="C442" s="46"/>
      <c r="D442" s="46"/>
      <c r="E442" s="39" t="s">
        <v>411</v>
      </c>
      <c r="F442" s="46"/>
      <c r="G442" s="46"/>
      <c r="H442" s="46"/>
      <c r="I442" s="46"/>
      <c r="J442" s="48"/>
    </row>
    <row r="443">
      <c r="A443" s="37" t="s">
        <v>240</v>
      </c>
      <c r="B443" s="37">
        <v>112</v>
      </c>
      <c r="C443" s="38" t="s">
        <v>910</v>
      </c>
      <c r="D443" s="37" t="s">
        <v>245</v>
      </c>
      <c r="E443" s="39" t="s">
        <v>911</v>
      </c>
      <c r="F443" s="40" t="s">
        <v>243</v>
      </c>
      <c r="G443" s="41">
        <v>6</v>
      </c>
      <c r="H443" s="42">
        <v>0</v>
      </c>
      <c r="I443" s="43">
        <f>ROUND(G443*H443,P4)</f>
        <v>0</v>
      </c>
      <c r="J443" s="37"/>
      <c r="O443" s="44">
        <f>I443*0.21</f>
        <v>0</v>
      </c>
      <c r="P443">
        <v>3</v>
      </c>
    </row>
    <row r="444">
      <c r="A444" s="37" t="s">
        <v>244</v>
      </c>
      <c r="B444" s="45"/>
      <c r="C444" s="46"/>
      <c r="D444" s="46"/>
      <c r="E444" s="47" t="s">
        <v>245</v>
      </c>
      <c r="F444" s="46"/>
      <c r="G444" s="46"/>
      <c r="H444" s="46"/>
      <c r="I444" s="46"/>
      <c r="J444" s="48"/>
    </row>
    <row r="445" ht="180">
      <c r="A445" s="37" t="s">
        <v>248</v>
      </c>
      <c r="B445" s="45"/>
      <c r="C445" s="46"/>
      <c r="D445" s="46"/>
      <c r="E445" s="39" t="s">
        <v>488</v>
      </c>
      <c r="F445" s="46"/>
      <c r="G445" s="46"/>
      <c r="H445" s="46"/>
      <c r="I445" s="46"/>
      <c r="J445" s="48"/>
    </row>
    <row r="446">
      <c r="A446" s="37" t="s">
        <v>240</v>
      </c>
      <c r="B446" s="37">
        <v>113</v>
      </c>
      <c r="C446" s="38" t="s">
        <v>912</v>
      </c>
      <c r="D446" s="37" t="s">
        <v>245</v>
      </c>
      <c r="E446" s="39" t="s">
        <v>913</v>
      </c>
      <c r="F446" s="40" t="s">
        <v>243</v>
      </c>
      <c r="G446" s="41">
        <v>6</v>
      </c>
      <c r="H446" s="42">
        <v>0</v>
      </c>
      <c r="I446" s="43">
        <f>ROUND(G446*H446,P4)</f>
        <v>0</v>
      </c>
      <c r="J446" s="37"/>
      <c r="O446" s="44">
        <f>I446*0.21</f>
        <v>0</v>
      </c>
      <c r="P446">
        <v>3</v>
      </c>
    </row>
    <row r="447">
      <c r="A447" s="37" t="s">
        <v>244</v>
      </c>
      <c r="B447" s="45"/>
      <c r="C447" s="46"/>
      <c r="D447" s="46"/>
      <c r="E447" s="47" t="s">
        <v>245</v>
      </c>
      <c r="F447" s="46"/>
      <c r="G447" s="46"/>
      <c r="H447" s="46"/>
      <c r="I447" s="46"/>
      <c r="J447" s="48"/>
    </row>
    <row r="448" ht="150">
      <c r="A448" s="37" t="s">
        <v>248</v>
      </c>
      <c r="B448" s="45"/>
      <c r="C448" s="46"/>
      <c r="D448" s="46"/>
      <c r="E448" s="39" t="s">
        <v>379</v>
      </c>
      <c r="F448" s="46"/>
      <c r="G448" s="46"/>
      <c r="H448" s="46"/>
      <c r="I448" s="46"/>
      <c r="J448" s="48"/>
    </row>
    <row r="449">
      <c r="A449" s="37" t="s">
        <v>240</v>
      </c>
      <c r="B449" s="37">
        <v>114</v>
      </c>
      <c r="C449" s="38" t="s">
        <v>914</v>
      </c>
      <c r="D449" s="37" t="s">
        <v>245</v>
      </c>
      <c r="E449" s="39" t="s">
        <v>915</v>
      </c>
      <c r="F449" s="40" t="s">
        <v>243</v>
      </c>
      <c r="G449" s="41">
        <v>2</v>
      </c>
      <c r="H449" s="42">
        <v>0</v>
      </c>
      <c r="I449" s="43">
        <f>ROUND(G449*H449,P4)</f>
        <v>0</v>
      </c>
      <c r="J449" s="37"/>
      <c r="O449" s="44">
        <f>I449*0.21</f>
        <v>0</v>
      </c>
      <c r="P449">
        <v>3</v>
      </c>
    </row>
    <row r="450">
      <c r="A450" s="37" t="s">
        <v>244</v>
      </c>
      <c r="B450" s="45"/>
      <c r="C450" s="46"/>
      <c r="D450" s="46"/>
      <c r="E450" s="47" t="s">
        <v>245</v>
      </c>
      <c r="F450" s="46"/>
      <c r="G450" s="46"/>
      <c r="H450" s="46"/>
      <c r="I450" s="46"/>
      <c r="J450" s="48"/>
    </row>
    <row r="451">
      <c r="A451" s="37" t="s">
        <v>246</v>
      </c>
      <c r="B451" s="45"/>
      <c r="C451" s="46"/>
      <c r="D451" s="46"/>
      <c r="E451" s="49" t="s">
        <v>662</v>
      </c>
      <c r="F451" s="46"/>
      <c r="G451" s="46"/>
      <c r="H451" s="46"/>
      <c r="I451" s="46"/>
      <c r="J451" s="48"/>
    </row>
    <row r="452" ht="180">
      <c r="A452" s="37" t="s">
        <v>248</v>
      </c>
      <c r="B452" s="45"/>
      <c r="C452" s="46"/>
      <c r="D452" s="46"/>
      <c r="E452" s="39" t="s">
        <v>411</v>
      </c>
      <c r="F452" s="46"/>
      <c r="G452" s="46"/>
      <c r="H452" s="46"/>
      <c r="I452" s="46"/>
      <c r="J452" s="48"/>
    </row>
    <row r="453">
      <c r="A453" s="37" t="s">
        <v>240</v>
      </c>
      <c r="B453" s="37">
        <v>115</v>
      </c>
      <c r="C453" s="38" t="s">
        <v>916</v>
      </c>
      <c r="D453" s="37" t="s">
        <v>238</v>
      </c>
      <c r="E453" s="39" t="s">
        <v>917</v>
      </c>
      <c r="F453" s="40" t="s">
        <v>243</v>
      </c>
      <c r="G453" s="41">
        <v>1</v>
      </c>
      <c r="H453" s="42">
        <v>0</v>
      </c>
      <c r="I453" s="43">
        <f>ROUND(G453*H453,P4)</f>
        <v>0</v>
      </c>
      <c r="J453" s="37"/>
      <c r="O453" s="44">
        <f>I453*0.21</f>
        <v>0</v>
      </c>
      <c r="P453">
        <v>3</v>
      </c>
    </row>
    <row r="454">
      <c r="A454" s="37" t="s">
        <v>244</v>
      </c>
      <c r="B454" s="45"/>
      <c r="C454" s="46"/>
      <c r="D454" s="46"/>
      <c r="E454" s="47" t="s">
        <v>245</v>
      </c>
      <c r="F454" s="46"/>
      <c r="G454" s="46"/>
      <c r="H454" s="46"/>
      <c r="I454" s="46"/>
      <c r="J454" s="48"/>
    </row>
    <row r="455" ht="105">
      <c r="A455" s="37" t="s">
        <v>248</v>
      </c>
      <c r="B455" s="45"/>
      <c r="C455" s="46"/>
      <c r="D455" s="46"/>
      <c r="E455" s="39" t="s">
        <v>918</v>
      </c>
      <c r="F455" s="46"/>
      <c r="G455" s="46"/>
      <c r="H455" s="46"/>
      <c r="I455" s="46"/>
      <c r="J455" s="48"/>
    </row>
    <row r="456">
      <c r="A456" s="37" t="s">
        <v>240</v>
      </c>
      <c r="B456" s="37">
        <v>116</v>
      </c>
      <c r="C456" s="38" t="s">
        <v>919</v>
      </c>
      <c r="D456" s="37" t="s">
        <v>320</v>
      </c>
      <c r="E456" s="39" t="s">
        <v>920</v>
      </c>
      <c r="F456" s="40" t="s">
        <v>243</v>
      </c>
      <c r="G456" s="41">
        <v>1</v>
      </c>
      <c r="H456" s="42">
        <v>0</v>
      </c>
      <c r="I456" s="43">
        <f>ROUND(G456*H456,P4)</f>
        <v>0</v>
      </c>
      <c r="J456" s="37"/>
      <c r="O456" s="44">
        <f>I456*0.21</f>
        <v>0</v>
      </c>
      <c r="P456">
        <v>3</v>
      </c>
    </row>
    <row r="457">
      <c r="A457" s="37" t="s">
        <v>244</v>
      </c>
      <c r="B457" s="45"/>
      <c r="C457" s="46"/>
      <c r="D457" s="46"/>
      <c r="E457" s="47" t="s">
        <v>245</v>
      </c>
      <c r="F457" s="46"/>
      <c r="G457" s="46"/>
      <c r="H457" s="46"/>
      <c r="I457" s="46"/>
      <c r="J457" s="48"/>
    </row>
    <row r="458" ht="105">
      <c r="A458" s="37" t="s">
        <v>248</v>
      </c>
      <c r="B458" s="45"/>
      <c r="C458" s="46"/>
      <c r="D458" s="46"/>
      <c r="E458" s="39" t="s">
        <v>921</v>
      </c>
      <c r="F458" s="46"/>
      <c r="G458" s="46"/>
      <c r="H458" s="46"/>
      <c r="I458" s="46"/>
      <c r="J458" s="48"/>
    </row>
    <row r="459">
      <c r="A459" s="37" t="s">
        <v>240</v>
      </c>
      <c r="B459" s="37">
        <v>117</v>
      </c>
      <c r="C459" s="38" t="s">
        <v>922</v>
      </c>
      <c r="D459" s="37" t="s">
        <v>402</v>
      </c>
      <c r="E459" s="39" t="s">
        <v>923</v>
      </c>
      <c r="F459" s="40" t="s">
        <v>243</v>
      </c>
      <c r="G459" s="41">
        <v>1</v>
      </c>
      <c r="H459" s="42">
        <v>0</v>
      </c>
      <c r="I459" s="43">
        <f>ROUND(G459*H459,P4)</f>
        <v>0</v>
      </c>
      <c r="J459" s="37"/>
      <c r="O459" s="44">
        <f>I459*0.21</f>
        <v>0</v>
      </c>
      <c r="P459">
        <v>3</v>
      </c>
    </row>
    <row r="460">
      <c r="A460" s="37" t="s">
        <v>244</v>
      </c>
      <c r="B460" s="45"/>
      <c r="C460" s="46"/>
      <c r="D460" s="46"/>
      <c r="E460" s="47" t="s">
        <v>245</v>
      </c>
      <c r="F460" s="46"/>
      <c r="G460" s="46"/>
      <c r="H460" s="46"/>
      <c r="I460" s="46"/>
      <c r="J460" s="48"/>
    </row>
    <row r="461" ht="105">
      <c r="A461" s="37" t="s">
        <v>248</v>
      </c>
      <c r="B461" s="45"/>
      <c r="C461" s="46"/>
      <c r="D461" s="46"/>
      <c r="E461" s="39" t="s">
        <v>924</v>
      </c>
      <c r="F461" s="46"/>
      <c r="G461" s="46"/>
      <c r="H461" s="46"/>
      <c r="I461" s="46"/>
      <c r="J461" s="48"/>
    </row>
    <row r="462">
      <c r="A462" s="37" t="s">
        <v>240</v>
      </c>
      <c r="B462" s="37">
        <v>118</v>
      </c>
      <c r="C462" s="38" t="s">
        <v>925</v>
      </c>
      <c r="D462" s="37" t="s">
        <v>926</v>
      </c>
      <c r="E462" s="39" t="s">
        <v>927</v>
      </c>
      <c r="F462" s="40" t="s">
        <v>309</v>
      </c>
      <c r="G462" s="41">
        <v>1</v>
      </c>
      <c r="H462" s="42">
        <v>0</v>
      </c>
      <c r="I462" s="43">
        <f>ROUND(G462*H462,P4)</f>
        <v>0</v>
      </c>
      <c r="J462" s="37"/>
      <c r="O462" s="44">
        <f>I462*0.21</f>
        <v>0</v>
      </c>
      <c r="P462">
        <v>3</v>
      </c>
    </row>
    <row r="463">
      <c r="A463" s="37" t="s">
        <v>244</v>
      </c>
      <c r="B463" s="45"/>
      <c r="C463" s="46"/>
      <c r="D463" s="46"/>
      <c r="E463" s="47" t="s">
        <v>245</v>
      </c>
      <c r="F463" s="46"/>
      <c r="G463" s="46"/>
      <c r="H463" s="46"/>
      <c r="I463" s="46"/>
      <c r="J463" s="48"/>
    </row>
    <row r="464" ht="90">
      <c r="A464" s="37" t="s">
        <v>248</v>
      </c>
      <c r="B464" s="45"/>
      <c r="C464" s="46"/>
      <c r="D464" s="46"/>
      <c r="E464" s="39" t="s">
        <v>928</v>
      </c>
      <c r="F464" s="46"/>
      <c r="G464" s="46"/>
      <c r="H464" s="46"/>
      <c r="I464" s="46"/>
      <c r="J464" s="48"/>
    </row>
    <row r="465">
      <c r="A465" s="37" t="s">
        <v>240</v>
      </c>
      <c r="B465" s="37">
        <v>119</v>
      </c>
      <c r="C465" s="38" t="s">
        <v>929</v>
      </c>
      <c r="D465" s="37" t="s">
        <v>245</v>
      </c>
      <c r="E465" s="39" t="s">
        <v>930</v>
      </c>
      <c r="F465" s="40" t="s">
        <v>309</v>
      </c>
      <c r="G465" s="41">
        <v>1</v>
      </c>
      <c r="H465" s="42">
        <v>0</v>
      </c>
      <c r="I465" s="43">
        <f>ROUND(G465*H465,P4)</f>
        <v>0</v>
      </c>
      <c r="J465" s="37"/>
      <c r="O465" s="44">
        <f>I465*0.21</f>
        <v>0</v>
      </c>
      <c r="P465">
        <v>3</v>
      </c>
    </row>
    <row r="466">
      <c r="A466" s="37" t="s">
        <v>244</v>
      </c>
      <c r="B466" s="45"/>
      <c r="C466" s="46"/>
      <c r="D466" s="46"/>
      <c r="E466" s="47" t="s">
        <v>245</v>
      </c>
      <c r="F466" s="46"/>
      <c r="G466" s="46"/>
      <c r="H466" s="46"/>
      <c r="I466" s="46"/>
      <c r="J466" s="48"/>
    </row>
    <row r="467">
      <c r="A467" s="37" t="s">
        <v>246</v>
      </c>
      <c r="B467" s="45"/>
      <c r="C467" s="46"/>
      <c r="D467" s="46"/>
      <c r="E467" s="49" t="s">
        <v>662</v>
      </c>
      <c r="F467" s="46"/>
      <c r="G467" s="46"/>
      <c r="H467" s="46"/>
      <c r="I467" s="46"/>
      <c r="J467" s="48"/>
    </row>
    <row r="468" ht="135">
      <c r="A468" s="37" t="s">
        <v>248</v>
      </c>
      <c r="B468" s="45"/>
      <c r="C468" s="46"/>
      <c r="D468" s="46"/>
      <c r="E468" s="39" t="s">
        <v>931</v>
      </c>
      <c r="F468" s="46"/>
      <c r="G468" s="46"/>
      <c r="H468" s="46"/>
      <c r="I468" s="46"/>
      <c r="J468" s="48"/>
    </row>
    <row r="469" ht="30">
      <c r="A469" s="37" t="s">
        <v>240</v>
      </c>
      <c r="B469" s="37">
        <v>120</v>
      </c>
      <c r="C469" s="38" t="s">
        <v>932</v>
      </c>
      <c r="D469" s="37" t="s">
        <v>245</v>
      </c>
      <c r="E469" s="39" t="s">
        <v>933</v>
      </c>
      <c r="F469" s="40" t="s">
        <v>309</v>
      </c>
      <c r="G469" s="41">
        <v>1</v>
      </c>
      <c r="H469" s="42">
        <v>0</v>
      </c>
      <c r="I469" s="43">
        <f>ROUND(G469*H469,P4)</f>
        <v>0</v>
      </c>
      <c r="J469" s="37"/>
      <c r="O469" s="44">
        <f>I469*0.21</f>
        <v>0</v>
      </c>
      <c r="P469">
        <v>3</v>
      </c>
    </row>
    <row r="470">
      <c r="A470" s="37" t="s">
        <v>244</v>
      </c>
      <c r="B470" s="45"/>
      <c r="C470" s="46"/>
      <c r="D470" s="46"/>
      <c r="E470" s="47" t="s">
        <v>245</v>
      </c>
      <c r="F470" s="46"/>
      <c r="G470" s="46"/>
      <c r="H470" s="46"/>
      <c r="I470" s="46"/>
      <c r="J470" s="48"/>
    </row>
    <row r="471">
      <c r="A471" s="37" t="s">
        <v>246</v>
      </c>
      <c r="B471" s="45"/>
      <c r="C471" s="46"/>
      <c r="D471" s="46"/>
      <c r="E471" s="49" t="s">
        <v>662</v>
      </c>
      <c r="F471" s="46"/>
      <c r="G471" s="46"/>
      <c r="H471" s="46"/>
      <c r="I471" s="46"/>
      <c r="J471" s="48"/>
    </row>
    <row r="472" ht="120">
      <c r="A472" s="37" t="s">
        <v>248</v>
      </c>
      <c r="B472" s="45"/>
      <c r="C472" s="46"/>
      <c r="D472" s="46"/>
      <c r="E472" s="39" t="s">
        <v>934</v>
      </c>
      <c r="F472" s="46"/>
      <c r="G472" s="46"/>
      <c r="H472" s="46"/>
      <c r="I472" s="46"/>
      <c r="J472" s="48"/>
    </row>
    <row r="473">
      <c r="A473" s="31" t="s">
        <v>237</v>
      </c>
      <c r="B473" s="32"/>
      <c r="C473" s="33" t="s">
        <v>935</v>
      </c>
      <c r="D473" s="34"/>
      <c r="E473" s="31" t="s">
        <v>213</v>
      </c>
      <c r="F473" s="34"/>
      <c r="G473" s="34"/>
      <c r="H473" s="34"/>
      <c r="I473" s="35">
        <f>SUMIFS(I474:I489,A474:A489,"P")</f>
        <v>0</v>
      </c>
      <c r="J473" s="36"/>
    </row>
    <row r="474" ht="45">
      <c r="A474" s="37" t="s">
        <v>240</v>
      </c>
      <c r="B474" s="37">
        <v>121</v>
      </c>
      <c r="C474" s="38" t="s">
        <v>936</v>
      </c>
      <c r="D474" s="37" t="s">
        <v>937</v>
      </c>
      <c r="E474" s="39" t="s">
        <v>938</v>
      </c>
      <c r="F474" s="40" t="s">
        <v>939</v>
      </c>
      <c r="G474" s="41">
        <v>190.80000000000001</v>
      </c>
      <c r="H474" s="42">
        <v>0</v>
      </c>
      <c r="I474" s="43">
        <f>ROUND(G474*H474,P4)</f>
        <v>0</v>
      </c>
      <c r="J474" s="37"/>
      <c r="O474" s="44">
        <f>I474*0.21</f>
        <v>0</v>
      </c>
      <c r="P474">
        <v>3</v>
      </c>
    </row>
    <row r="475" ht="30">
      <c r="A475" s="37" t="s">
        <v>244</v>
      </c>
      <c r="B475" s="45"/>
      <c r="C475" s="46"/>
      <c r="D475" s="46"/>
      <c r="E475" s="39" t="s">
        <v>940</v>
      </c>
      <c r="F475" s="46"/>
      <c r="G475" s="46"/>
      <c r="H475" s="46"/>
      <c r="I475" s="46"/>
      <c r="J475" s="48"/>
    </row>
    <row r="476">
      <c r="A476" s="37" t="s">
        <v>246</v>
      </c>
      <c r="B476" s="45"/>
      <c r="C476" s="46"/>
      <c r="D476" s="46"/>
      <c r="E476" s="49" t="s">
        <v>662</v>
      </c>
      <c r="F476" s="46"/>
      <c r="G476" s="46"/>
      <c r="H476" s="46"/>
      <c r="I476" s="46"/>
      <c r="J476" s="48"/>
    </row>
    <row r="477" ht="225">
      <c r="A477" s="37" t="s">
        <v>248</v>
      </c>
      <c r="B477" s="45"/>
      <c r="C477" s="46"/>
      <c r="D477" s="46"/>
      <c r="E477" s="39" t="s">
        <v>941</v>
      </c>
      <c r="F477" s="46"/>
      <c r="G477" s="46"/>
      <c r="H477" s="46"/>
      <c r="I477" s="46"/>
      <c r="J477" s="48"/>
    </row>
    <row r="478" ht="45">
      <c r="A478" s="37" t="s">
        <v>240</v>
      </c>
      <c r="B478" s="37">
        <v>122</v>
      </c>
      <c r="C478" s="38" t="s">
        <v>942</v>
      </c>
      <c r="D478" s="37" t="s">
        <v>943</v>
      </c>
      <c r="E478" s="39" t="s">
        <v>944</v>
      </c>
      <c r="F478" s="40" t="s">
        <v>939</v>
      </c>
      <c r="G478" s="41">
        <v>0.59999999999999998</v>
      </c>
      <c r="H478" s="42">
        <v>0</v>
      </c>
      <c r="I478" s="43">
        <f>ROUND(G478*H478,P4)</f>
        <v>0</v>
      </c>
      <c r="J478" s="37"/>
      <c r="O478" s="44">
        <f>I478*0.21</f>
        <v>0</v>
      </c>
      <c r="P478">
        <v>3</v>
      </c>
    </row>
    <row r="479" ht="30">
      <c r="A479" s="37" t="s">
        <v>244</v>
      </c>
      <c r="B479" s="45"/>
      <c r="C479" s="46"/>
      <c r="D479" s="46"/>
      <c r="E479" s="39" t="s">
        <v>940</v>
      </c>
      <c r="F479" s="46"/>
      <c r="G479" s="46"/>
      <c r="H479" s="46"/>
      <c r="I479" s="46"/>
      <c r="J479" s="48"/>
    </row>
    <row r="480">
      <c r="A480" s="37" t="s">
        <v>246</v>
      </c>
      <c r="B480" s="45"/>
      <c r="C480" s="46"/>
      <c r="D480" s="46"/>
      <c r="E480" s="49" t="s">
        <v>662</v>
      </c>
      <c r="F480" s="46"/>
      <c r="G480" s="46"/>
      <c r="H480" s="46"/>
      <c r="I480" s="46"/>
      <c r="J480" s="48"/>
    </row>
    <row r="481" ht="225">
      <c r="A481" s="37" t="s">
        <v>248</v>
      </c>
      <c r="B481" s="45"/>
      <c r="C481" s="46"/>
      <c r="D481" s="46"/>
      <c r="E481" s="39" t="s">
        <v>941</v>
      </c>
      <c r="F481" s="46"/>
      <c r="G481" s="46"/>
      <c r="H481" s="46"/>
      <c r="I481" s="46"/>
      <c r="J481" s="48"/>
    </row>
    <row r="482" ht="45">
      <c r="A482" s="37" t="s">
        <v>240</v>
      </c>
      <c r="B482" s="37">
        <v>123</v>
      </c>
      <c r="C482" s="38" t="s">
        <v>945</v>
      </c>
      <c r="D482" s="37" t="s">
        <v>946</v>
      </c>
      <c r="E482" s="39" t="s">
        <v>947</v>
      </c>
      <c r="F482" s="40" t="s">
        <v>939</v>
      </c>
      <c r="G482" s="41">
        <v>0.10000000000000001</v>
      </c>
      <c r="H482" s="42">
        <v>0</v>
      </c>
      <c r="I482" s="43">
        <f>ROUND(G482*H482,P4)</f>
        <v>0</v>
      </c>
      <c r="J482" s="37"/>
      <c r="O482" s="44">
        <f>I482*0.21</f>
        <v>0</v>
      </c>
      <c r="P482">
        <v>3</v>
      </c>
    </row>
    <row r="483" ht="30">
      <c r="A483" s="37" t="s">
        <v>244</v>
      </c>
      <c r="B483" s="45"/>
      <c r="C483" s="46"/>
      <c r="D483" s="46"/>
      <c r="E483" s="39" t="s">
        <v>940</v>
      </c>
      <c r="F483" s="46"/>
      <c r="G483" s="46"/>
      <c r="H483" s="46"/>
      <c r="I483" s="46"/>
      <c r="J483" s="48"/>
    </row>
    <row r="484">
      <c r="A484" s="37" t="s">
        <v>246</v>
      </c>
      <c r="B484" s="45"/>
      <c r="C484" s="46"/>
      <c r="D484" s="46"/>
      <c r="E484" s="49" t="s">
        <v>662</v>
      </c>
      <c r="F484" s="46"/>
      <c r="G484" s="46"/>
      <c r="H484" s="46"/>
      <c r="I484" s="46"/>
      <c r="J484" s="48"/>
    </row>
    <row r="485" ht="225">
      <c r="A485" s="37" t="s">
        <v>248</v>
      </c>
      <c r="B485" s="45"/>
      <c r="C485" s="46"/>
      <c r="D485" s="46"/>
      <c r="E485" s="39" t="s">
        <v>941</v>
      </c>
      <c r="F485" s="46"/>
      <c r="G485" s="46"/>
      <c r="H485" s="46"/>
      <c r="I485" s="46"/>
      <c r="J485" s="48"/>
    </row>
    <row r="486" ht="30">
      <c r="A486" s="37" t="s">
        <v>240</v>
      </c>
      <c r="B486" s="37">
        <v>124</v>
      </c>
      <c r="C486" s="38" t="s">
        <v>948</v>
      </c>
      <c r="D486" s="37" t="s">
        <v>949</v>
      </c>
      <c r="E486" s="39" t="s">
        <v>950</v>
      </c>
      <c r="F486" s="40" t="s">
        <v>939</v>
      </c>
      <c r="G486" s="41">
        <v>11</v>
      </c>
      <c r="H486" s="42">
        <v>0</v>
      </c>
      <c r="I486" s="43">
        <f>ROUND(G486*H486,P4)</f>
        <v>0</v>
      </c>
      <c r="J486" s="37"/>
      <c r="O486" s="44">
        <f>I486*0.21</f>
        <v>0</v>
      </c>
      <c r="P486">
        <v>3</v>
      </c>
    </row>
    <row r="487" ht="30">
      <c r="A487" s="37" t="s">
        <v>244</v>
      </c>
      <c r="B487" s="45"/>
      <c r="C487" s="46"/>
      <c r="D487" s="46"/>
      <c r="E487" s="39" t="s">
        <v>940</v>
      </c>
      <c r="F487" s="46"/>
      <c r="G487" s="46"/>
      <c r="H487" s="46"/>
      <c r="I487" s="46"/>
      <c r="J487" s="48"/>
    </row>
    <row r="488">
      <c r="A488" s="37" t="s">
        <v>246</v>
      </c>
      <c r="B488" s="45"/>
      <c r="C488" s="46"/>
      <c r="D488" s="46"/>
      <c r="E488" s="49" t="s">
        <v>662</v>
      </c>
      <c r="F488" s="46"/>
      <c r="G488" s="46"/>
      <c r="H488" s="46"/>
      <c r="I488" s="46"/>
      <c r="J488" s="48"/>
    </row>
    <row r="489" ht="225">
      <c r="A489" s="37" t="s">
        <v>248</v>
      </c>
      <c r="B489" s="50"/>
      <c r="C489" s="51"/>
      <c r="D489" s="51"/>
      <c r="E489" s="39" t="s">
        <v>941</v>
      </c>
      <c r="F489" s="51"/>
      <c r="G489" s="51"/>
      <c r="H489" s="51"/>
      <c r="I489" s="51"/>
      <c r="J489" s="52"/>
    </row>
  </sheetData>
  <sheetProtection sheet="1" objects="1" scenarios="1" spinCount="100000" saltValue="eXcu5yhRBNSzU2qDNCMqDFNpfgQiOAoIBVVK8+Ni4J9O7DWJX0FEUpoCKSDQAfCJdJVv1JRjbGjqP7l6qLYlfQ==" hashValue="kss+O+/m16WmvuJo8IvDuPGrflIlviGrCH8cStZHV6AwoH67TA3lcPHHJKaZUO95WOH1oDPEzrH6O1UIcs9mf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4591</v>
      </c>
      <c r="I3" s="25">
        <f>SUMIFS(I9:I155,A9:A155,"SD")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4591</v>
      </c>
      <c r="D5" s="22"/>
      <c r="E5" s="23" t="s">
        <v>150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SUMIFS(I10:I20,A10:A20,"P")</f>
        <v>0</v>
      </c>
      <c r="J9" s="36"/>
    </row>
    <row r="10">
      <c r="A10" s="37" t="s">
        <v>240</v>
      </c>
      <c r="B10" s="37">
        <v>1</v>
      </c>
      <c r="C10" s="38" t="s">
        <v>4331</v>
      </c>
      <c r="D10" s="37" t="s">
        <v>245</v>
      </c>
      <c r="E10" s="39" t="s">
        <v>3749</v>
      </c>
      <c r="F10" s="40" t="s">
        <v>339</v>
      </c>
      <c r="G10" s="41">
        <v>882.95000000000005</v>
      </c>
      <c r="H10" s="42">
        <v>0</v>
      </c>
      <c r="I10" s="43">
        <f>ROUND(G10*H10,P4)</f>
        <v>0</v>
      </c>
      <c r="J10" s="37"/>
      <c r="O10" s="44">
        <f>I10*0.21</f>
        <v>0</v>
      </c>
      <c r="P10">
        <v>3</v>
      </c>
    </row>
    <row r="11">
      <c r="A11" s="37" t="s">
        <v>244</v>
      </c>
      <c r="B11" s="45"/>
      <c r="C11" s="46"/>
      <c r="D11" s="46"/>
      <c r="E11" s="39" t="s">
        <v>4537</v>
      </c>
      <c r="F11" s="46"/>
      <c r="G11" s="46"/>
      <c r="H11" s="46"/>
      <c r="I11" s="46"/>
      <c r="J11" s="48"/>
    </row>
    <row r="12" ht="75">
      <c r="A12" s="37" t="s">
        <v>248</v>
      </c>
      <c r="B12" s="45"/>
      <c r="C12" s="46"/>
      <c r="D12" s="46"/>
      <c r="E12" s="39" t="s">
        <v>3752</v>
      </c>
      <c r="F12" s="46"/>
      <c r="G12" s="46"/>
      <c r="H12" s="46"/>
      <c r="I12" s="46"/>
      <c r="J12" s="48"/>
    </row>
    <row r="13" ht="45">
      <c r="A13" s="37" t="s">
        <v>240</v>
      </c>
      <c r="B13" s="37">
        <v>2</v>
      </c>
      <c r="C13" s="38" t="s">
        <v>4333</v>
      </c>
      <c r="D13" s="37" t="s">
        <v>4334</v>
      </c>
      <c r="E13" s="39" t="s">
        <v>4335</v>
      </c>
      <c r="F13" s="40" t="s">
        <v>939</v>
      </c>
      <c r="G13" s="41">
        <v>246.40000000000001</v>
      </c>
      <c r="H13" s="42">
        <v>0</v>
      </c>
      <c r="I13" s="43">
        <f>ROUND(G13*H13,P4)</f>
        <v>0</v>
      </c>
      <c r="J13" s="37"/>
      <c r="O13" s="44">
        <f>I13*0.21</f>
        <v>0</v>
      </c>
      <c r="P13">
        <v>3</v>
      </c>
    </row>
    <row r="14" ht="30">
      <c r="A14" s="37" t="s">
        <v>244</v>
      </c>
      <c r="B14" s="45"/>
      <c r="C14" s="46"/>
      <c r="D14" s="46"/>
      <c r="E14" s="39" t="s">
        <v>940</v>
      </c>
      <c r="F14" s="46"/>
      <c r="G14" s="46"/>
      <c r="H14" s="46"/>
      <c r="I14" s="46"/>
      <c r="J14" s="48"/>
    </row>
    <row r="15">
      <c r="A15" s="37" t="s">
        <v>246</v>
      </c>
      <c r="B15" s="45"/>
      <c r="C15" s="46"/>
      <c r="D15" s="46"/>
      <c r="E15" s="49" t="s">
        <v>4592</v>
      </c>
      <c r="F15" s="46"/>
      <c r="G15" s="46"/>
      <c r="H15" s="46"/>
      <c r="I15" s="46"/>
      <c r="J15" s="48"/>
    </row>
    <row r="16" ht="225">
      <c r="A16" s="37" t="s">
        <v>248</v>
      </c>
      <c r="B16" s="45"/>
      <c r="C16" s="46"/>
      <c r="D16" s="46"/>
      <c r="E16" s="39" t="s">
        <v>941</v>
      </c>
      <c r="F16" s="46"/>
      <c r="G16" s="46"/>
      <c r="H16" s="46"/>
      <c r="I16" s="46"/>
      <c r="J16" s="48"/>
    </row>
    <row r="17" ht="30">
      <c r="A17" s="37" t="s">
        <v>240</v>
      </c>
      <c r="B17" s="37">
        <v>3</v>
      </c>
      <c r="C17" s="38" t="s">
        <v>2784</v>
      </c>
      <c r="D17" s="37" t="s">
        <v>2785</v>
      </c>
      <c r="E17" s="39" t="s">
        <v>2786</v>
      </c>
      <c r="F17" s="40" t="s">
        <v>939</v>
      </c>
      <c r="G17" s="41">
        <v>1020.569</v>
      </c>
      <c r="H17" s="42">
        <v>0</v>
      </c>
      <c r="I17" s="43">
        <f>ROUND(G17*H17,P4)</f>
        <v>0</v>
      </c>
      <c r="J17" s="37"/>
      <c r="O17" s="44">
        <f>I17*0.21</f>
        <v>0</v>
      </c>
      <c r="P17">
        <v>3</v>
      </c>
    </row>
    <row r="18" ht="30">
      <c r="A18" s="37" t="s">
        <v>244</v>
      </c>
      <c r="B18" s="45"/>
      <c r="C18" s="46"/>
      <c r="D18" s="46"/>
      <c r="E18" s="39" t="s">
        <v>940</v>
      </c>
      <c r="F18" s="46"/>
      <c r="G18" s="46"/>
      <c r="H18" s="46"/>
      <c r="I18" s="46"/>
      <c r="J18" s="48"/>
    </row>
    <row r="19">
      <c r="A19" s="37" t="s">
        <v>246</v>
      </c>
      <c r="B19" s="45"/>
      <c r="C19" s="46"/>
      <c r="D19" s="46"/>
      <c r="E19" s="49" t="s">
        <v>4593</v>
      </c>
      <c r="F19" s="46"/>
      <c r="G19" s="46"/>
      <c r="H19" s="46"/>
      <c r="I19" s="46"/>
      <c r="J19" s="48"/>
    </row>
    <row r="20" ht="225">
      <c r="A20" s="37" t="s">
        <v>248</v>
      </c>
      <c r="B20" s="45"/>
      <c r="C20" s="46"/>
      <c r="D20" s="46"/>
      <c r="E20" s="39" t="s">
        <v>941</v>
      </c>
      <c r="F20" s="46"/>
      <c r="G20" s="46"/>
      <c r="H20" s="46"/>
      <c r="I20" s="46"/>
      <c r="J20" s="48"/>
    </row>
    <row r="21">
      <c r="A21" s="31" t="s">
        <v>237</v>
      </c>
      <c r="B21" s="32"/>
      <c r="C21" s="33" t="s">
        <v>238</v>
      </c>
      <c r="D21" s="34"/>
      <c r="E21" s="31" t="s">
        <v>336</v>
      </c>
      <c r="F21" s="34"/>
      <c r="G21" s="34"/>
      <c r="H21" s="34"/>
      <c r="I21" s="35">
        <f>SUMIFS(I22:I67,A22:A67,"P")</f>
        <v>0</v>
      </c>
      <c r="J21" s="36"/>
    </row>
    <row r="22" ht="30">
      <c r="A22" s="37" t="s">
        <v>240</v>
      </c>
      <c r="B22" s="37">
        <v>4</v>
      </c>
      <c r="C22" s="38" t="s">
        <v>4486</v>
      </c>
      <c r="D22" s="37" t="s">
        <v>245</v>
      </c>
      <c r="E22" s="39" t="s">
        <v>4487</v>
      </c>
      <c r="F22" s="40" t="s">
        <v>339</v>
      </c>
      <c r="G22" s="41">
        <v>463.89499999999998</v>
      </c>
      <c r="H22" s="42">
        <v>0</v>
      </c>
      <c r="I22" s="43">
        <f>ROUND(G22*H22,P4)</f>
        <v>0</v>
      </c>
      <c r="J22" s="37"/>
      <c r="O22" s="44">
        <f>I22*0.21</f>
        <v>0</v>
      </c>
      <c r="P22">
        <v>3</v>
      </c>
    </row>
    <row r="23">
      <c r="A23" s="37" t="s">
        <v>244</v>
      </c>
      <c r="B23" s="45"/>
      <c r="C23" s="46"/>
      <c r="D23" s="46"/>
      <c r="E23" s="47" t="s">
        <v>245</v>
      </c>
      <c r="F23" s="46"/>
      <c r="G23" s="46"/>
      <c r="H23" s="46"/>
      <c r="I23" s="46"/>
      <c r="J23" s="48"/>
    </row>
    <row r="24" ht="60">
      <c r="A24" s="37" t="s">
        <v>246</v>
      </c>
      <c r="B24" s="45"/>
      <c r="C24" s="46"/>
      <c r="D24" s="46"/>
      <c r="E24" s="49" t="s">
        <v>4594</v>
      </c>
      <c r="F24" s="46"/>
      <c r="G24" s="46"/>
      <c r="H24" s="46"/>
      <c r="I24" s="46"/>
      <c r="J24" s="48"/>
    </row>
    <row r="25" ht="120">
      <c r="A25" s="37" t="s">
        <v>248</v>
      </c>
      <c r="B25" s="45"/>
      <c r="C25" s="46"/>
      <c r="D25" s="46"/>
      <c r="E25" s="39" t="s">
        <v>4346</v>
      </c>
      <c r="F25" s="46"/>
      <c r="G25" s="46"/>
      <c r="H25" s="46"/>
      <c r="I25" s="46"/>
      <c r="J25" s="48"/>
    </row>
    <row r="26">
      <c r="A26" s="37" t="s">
        <v>240</v>
      </c>
      <c r="B26" s="37">
        <v>5</v>
      </c>
      <c r="C26" s="38" t="s">
        <v>4350</v>
      </c>
      <c r="D26" s="37" t="s">
        <v>245</v>
      </c>
      <c r="E26" s="39" t="s">
        <v>4351</v>
      </c>
      <c r="F26" s="40" t="s">
        <v>339</v>
      </c>
      <c r="G26" s="41">
        <v>112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4595</v>
      </c>
      <c r="F28" s="46"/>
      <c r="G28" s="46"/>
      <c r="H28" s="46"/>
      <c r="I28" s="46"/>
      <c r="J28" s="48"/>
    </row>
    <row r="29" ht="120">
      <c r="A29" s="37" t="s">
        <v>248</v>
      </c>
      <c r="B29" s="45"/>
      <c r="C29" s="46"/>
      <c r="D29" s="46"/>
      <c r="E29" s="39" t="s">
        <v>4346</v>
      </c>
      <c r="F29" s="46"/>
      <c r="G29" s="46"/>
      <c r="H29" s="46"/>
      <c r="I29" s="46"/>
      <c r="J29" s="48"/>
    </row>
    <row r="30">
      <c r="A30" s="37" t="s">
        <v>240</v>
      </c>
      <c r="B30" s="37">
        <v>6</v>
      </c>
      <c r="C30" s="38" t="s">
        <v>4353</v>
      </c>
      <c r="D30" s="37" t="s">
        <v>245</v>
      </c>
      <c r="E30" s="39" t="s">
        <v>4354</v>
      </c>
      <c r="F30" s="40" t="s">
        <v>1326</v>
      </c>
      <c r="G30" s="41">
        <v>13</v>
      </c>
      <c r="H30" s="42">
        <v>0</v>
      </c>
      <c r="I30" s="43">
        <f>ROUND(G30*H30,P4)</f>
        <v>0</v>
      </c>
      <c r="J30" s="37"/>
      <c r="O30" s="44">
        <f>I30*0.21</f>
        <v>0</v>
      </c>
      <c r="P30">
        <v>3</v>
      </c>
    </row>
    <row r="31">
      <c r="A31" s="37" t="s">
        <v>244</v>
      </c>
      <c r="B31" s="45"/>
      <c r="C31" s="46"/>
      <c r="D31" s="46"/>
      <c r="E31" s="47" t="s">
        <v>245</v>
      </c>
      <c r="F31" s="46"/>
      <c r="G31" s="46"/>
      <c r="H31" s="46"/>
      <c r="I31" s="46"/>
      <c r="J31" s="48"/>
    </row>
    <row r="32" ht="75">
      <c r="A32" s="37" t="s">
        <v>248</v>
      </c>
      <c r="B32" s="45"/>
      <c r="C32" s="46"/>
      <c r="D32" s="46"/>
      <c r="E32" s="39" t="s">
        <v>3773</v>
      </c>
      <c r="F32" s="46"/>
      <c r="G32" s="46"/>
      <c r="H32" s="46"/>
      <c r="I32" s="46"/>
      <c r="J32" s="48"/>
    </row>
    <row r="33">
      <c r="A33" s="37" t="s">
        <v>240</v>
      </c>
      <c r="B33" s="37">
        <v>7</v>
      </c>
      <c r="C33" s="38" t="s">
        <v>2623</v>
      </c>
      <c r="D33" s="37" t="s">
        <v>245</v>
      </c>
      <c r="E33" s="39" t="s">
        <v>2624</v>
      </c>
      <c r="F33" s="40" t="s">
        <v>339</v>
      </c>
      <c r="G33" s="41">
        <v>136.13</v>
      </c>
      <c r="H33" s="42">
        <v>0</v>
      </c>
      <c r="I33" s="43">
        <f>ROUND(G33*H33,P4)</f>
        <v>0</v>
      </c>
      <c r="J33" s="37"/>
      <c r="O33" s="44">
        <f>I33*0.21</f>
        <v>0</v>
      </c>
      <c r="P33">
        <v>3</v>
      </c>
    </row>
    <row r="34">
      <c r="A34" s="37" t="s">
        <v>244</v>
      </c>
      <c r="B34" s="45"/>
      <c r="C34" s="46"/>
      <c r="D34" s="46"/>
      <c r="E34" s="47" t="s">
        <v>245</v>
      </c>
      <c r="F34" s="46"/>
      <c r="G34" s="46"/>
      <c r="H34" s="46"/>
      <c r="I34" s="46"/>
      <c r="J34" s="48"/>
    </row>
    <row r="35">
      <c r="A35" s="37" t="s">
        <v>246</v>
      </c>
      <c r="B35" s="45"/>
      <c r="C35" s="46"/>
      <c r="D35" s="46"/>
      <c r="E35" s="49" t="s">
        <v>4596</v>
      </c>
      <c r="F35" s="46"/>
      <c r="G35" s="46"/>
      <c r="H35" s="46"/>
      <c r="I35" s="46"/>
      <c r="J35" s="48"/>
    </row>
    <row r="36" ht="75">
      <c r="A36" s="37" t="s">
        <v>248</v>
      </c>
      <c r="B36" s="45"/>
      <c r="C36" s="46"/>
      <c r="D36" s="46"/>
      <c r="E36" s="39" t="s">
        <v>2626</v>
      </c>
      <c r="F36" s="46"/>
      <c r="G36" s="46"/>
      <c r="H36" s="46"/>
      <c r="I36" s="46"/>
      <c r="J36" s="48"/>
    </row>
    <row r="37">
      <c r="A37" s="37" t="s">
        <v>240</v>
      </c>
      <c r="B37" s="37">
        <v>8</v>
      </c>
      <c r="C37" s="38" t="s">
        <v>4356</v>
      </c>
      <c r="D37" s="37" t="s">
        <v>245</v>
      </c>
      <c r="E37" s="39" t="s">
        <v>4357</v>
      </c>
      <c r="F37" s="40" t="s">
        <v>339</v>
      </c>
      <c r="G37" s="41">
        <v>2080.3449999999998</v>
      </c>
      <c r="H37" s="42">
        <v>0</v>
      </c>
      <c r="I37" s="43">
        <f>ROUND(G37*H37,P4)</f>
        <v>0</v>
      </c>
      <c r="J37" s="37"/>
      <c r="O37" s="44">
        <f>I37*0.21</f>
        <v>0</v>
      </c>
      <c r="P37">
        <v>3</v>
      </c>
    </row>
    <row r="38">
      <c r="A38" s="37" t="s">
        <v>244</v>
      </c>
      <c r="B38" s="45"/>
      <c r="C38" s="46"/>
      <c r="D38" s="46"/>
      <c r="E38" s="47" t="s">
        <v>245</v>
      </c>
      <c r="F38" s="46"/>
      <c r="G38" s="46"/>
      <c r="H38" s="46"/>
      <c r="I38" s="46"/>
      <c r="J38" s="48"/>
    </row>
    <row r="39" ht="30">
      <c r="A39" s="37" t="s">
        <v>246</v>
      </c>
      <c r="B39" s="45"/>
      <c r="C39" s="46"/>
      <c r="D39" s="46"/>
      <c r="E39" s="49" t="s">
        <v>4597</v>
      </c>
      <c r="F39" s="46"/>
      <c r="G39" s="46"/>
      <c r="H39" s="46"/>
      <c r="I39" s="46"/>
      <c r="J39" s="48"/>
    </row>
    <row r="40" ht="409.5">
      <c r="A40" s="37" t="s">
        <v>248</v>
      </c>
      <c r="B40" s="45"/>
      <c r="C40" s="46"/>
      <c r="D40" s="46"/>
      <c r="E40" s="39" t="s">
        <v>2046</v>
      </c>
      <c r="F40" s="46"/>
      <c r="G40" s="46"/>
      <c r="H40" s="46"/>
      <c r="I40" s="46"/>
      <c r="J40" s="48"/>
    </row>
    <row r="41">
      <c r="A41" s="37" t="s">
        <v>240</v>
      </c>
      <c r="B41" s="37">
        <v>9</v>
      </c>
      <c r="C41" s="38" t="s">
        <v>1321</v>
      </c>
      <c r="D41" s="37" t="s">
        <v>245</v>
      </c>
      <c r="E41" s="39" t="s">
        <v>1322</v>
      </c>
      <c r="F41" s="40" t="s">
        <v>339</v>
      </c>
      <c r="G41" s="41">
        <v>1019.08</v>
      </c>
      <c r="H41" s="42">
        <v>0</v>
      </c>
      <c r="I41" s="43">
        <f>ROUND(G41*H41,P4)</f>
        <v>0</v>
      </c>
      <c r="J41" s="37"/>
      <c r="O41" s="44">
        <f>I41*0.21</f>
        <v>0</v>
      </c>
      <c r="P41">
        <v>3</v>
      </c>
    </row>
    <row r="42">
      <c r="A42" s="37" t="s">
        <v>244</v>
      </c>
      <c r="B42" s="45"/>
      <c r="C42" s="46"/>
      <c r="D42" s="46"/>
      <c r="E42" s="47" t="s">
        <v>245</v>
      </c>
      <c r="F42" s="46"/>
      <c r="G42" s="46"/>
      <c r="H42" s="46"/>
      <c r="I42" s="46"/>
      <c r="J42" s="48"/>
    </row>
    <row r="43" ht="45">
      <c r="A43" s="37" t="s">
        <v>246</v>
      </c>
      <c r="B43" s="45"/>
      <c r="C43" s="46"/>
      <c r="D43" s="46"/>
      <c r="E43" s="49" t="s">
        <v>4598</v>
      </c>
      <c r="F43" s="46"/>
      <c r="G43" s="46"/>
      <c r="H43" s="46"/>
      <c r="I43" s="46"/>
      <c r="J43" s="48"/>
    </row>
    <row r="44" ht="405">
      <c r="A44" s="37" t="s">
        <v>248</v>
      </c>
      <c r="B44" s="45"/>
      <c r="C44" s="46"/>
      <c r="D44" s="46"/>
      <c r="E44" s="39" t="s">
        <v>1325</v>
      </c>
      <c r="F44" s="46"/>
      <c r="G44" s="46"/>
      <c r="H44" s="46"/>
      <c r="I44" s="46"/>
      <c r="J44" s="48"/>
    </row>
    <row r="45">
      <c r="A45" s="37" t="s">
        <v>240</v>
      </c>
      <c r="B45" s="37">
        <v>10</v>
      </c>
      <c r="C45" s="38" t="s">
        <v>4599</v>
      </c>
      <c r="D45" s="37" t="s">
        <v>245</v>
      </c>
      <c r="E45" s="39" t="s">
        <v>4600</v>
      </c>
      <c r="F45" s="40" t="s">
        <v>1326</v>
      </c>
      <c r="G45" s="41">
        <v>70</v>
      </c>
      <c r="H45" s="42">
        <v>0</v>
      </c>
      <c r="I45" s="43">
        <f>ROUND(G45*H45,P4)</f>
        <v>0</v>
      </c>
      <c r="J45" s="37"/>
      <c r="O45" s="44">
        <f>I45*0.21</f>
        <v>0</v>
      </c>
      <c r="P45">
        <v>3</v>
      </c>
    </row>
    <row r="46">
      <c r="A46" s="37" t="s">
        <v>244</v>
      </c>
      <c r="B46" s="45"/>
      <c r="C46" s="46"/>
      <c r="D46" s="46"/>
      <c r="E46" s="39" t="s">
        <v>4601</v>
      </c>
      <c r="F46" s="46"/>
      <c r="G46" s="46"/>
      <c r="H46" s="46"/>
      <c r="I46" s="46"/>
      <c r="J46" s="48"/>
    </row>
    <row r="47" ht="120">
      <c r="A47" s="37" t="s">
        <v>248</v>
      </c>
      <c r="B47" s="45"/>
      <c r="C47" s="46"/>
      <c r="D47" s="46"/>
      <c r="E47" s="39" t="s">
        <v>3397</v>
      </c>
      <c r="F47" s="46"/>
      <c r="G47" s="46"/>
      <c r="H47" s="46"/>
      <c r="I47" s="46"/>
      <c r="J47" s="48"/>
    </row>
    <row r="48">
      <c r="A48" s="37" t="s">
        <v>240</v>
      </c>
      <c r="B48" s="37">
        <v>11</v>
      </c>
      <c r="C48" s="38" t="s">
        <v>667</v>
      </c>
      <c r="D48" s="37" t="s">
        <v>245</v>
      </c>
      <c r="E48" s="39" t="s">
        <v>668</v>
      </c>
      <c r="F48" s="40" t="s">
        <v>339</v>
      </c>
      <c r="G48" s="41">
        <v>2216.4749999999999</v>
      </c>
      <c r="H48" s="42">
        <v>0</v>
      </c>
      <c r="I48" s="43">
        <f>ROUND(G48*H48,P4)</f>
        <v>0</v>
      </c>
      <c r="J48" s="37"/>
      <c r="O48" s="44">
        <f>I48*0.21</f>
        <v>0</v>
      </c>
      <c r="P48">
        <v>3</v>
      </c>
    </row>
    <row r="49">
      <c r="A49" s="37" t="s">
        <v>244</v>
      </c>
      <c r="B49" s="45"/>
      <c r="C49" s="46"/>
      <c r="D49" s="46"/>
      <c r="E49" s="47" t="s">
        <v>245</v>
      </c>
      <c r="F49" s="46"/>
      <c r="G49" s="46"/>
      <c r="H49" s="46"/>
      <c r="I49" s="46"/>
      <c r="J49" s="48"/>
    </row>
    <row r="50" ht="45">
      <c r="A50" s="37" t="s">
        <v>246</v>
      </c>
      <c r="B50" s="45"/>
      <c r="C50" s="46"/>
      <c r="D50" s="46"/>
      <c r="E50" s="49" t="s">
        <v>4602</v>
      </c>
      <c r="F50" s="46"/>
      <c r="G50" s="46"/>
      <c r="H50" s="46"/>
      <c r="I50" s="46"/>
      <c r="J50" s="48"/>
    </row>
    <row r="51" ht="270">
      <c r="A51" s="37" t="s">
        <v>248</v>
      </c>
      <c r="B51" s="45"/>
      <c r="C51" s="46"/>
      <c r="D51" s="46"/>
      <c r="E51" s="39" t="s">
        <v>671</v>
      </c>
      <c r="F51" s="46"/>
      <c r="G51" s="46"/>
      <c r="H51" s="46"/>
      <c r="I51" s="46"/>
      <c r="J51" s="48"/>
    </row>
    <row r="52">
      <c r="A52" s="37" t="s">
        <v>240</v>
      </c>
      <c r="B52" s="37">
        <v>12</v>
      </c>
      <c r="C52" s="38" t="s">
        <v>4361</v>
      </c>
      <c r="D52" s="37" t="s">
        <v>245</v>
      </c>
      <c r="E52" s="39" t="s">
        <v>4362</v>
      </c>
      <c r="F52" s="40" t="s">
        <v>339</v>
      </c>
      <c r="G52" s="41">
        <v>882.95000000000005</v>
      </c>
      <c r="H52" s="42">
        <v>0</v>
      </c>
      <c r="I52" s="43">
        <f>ROUND(G52*H52,P4)</f>
        <v>0</v>
      </c>
      <c r="J52" s="37"/>
      <c r="O52" s="44">
        <f>I52*0.21</f>
        <v>0</v>
      </c>
      <c r="P52">
        <v>3</v>
      </c>
    </row>
    <row r="53">
      <c r="A53" s="37" t="s">
        <v>244</v>
      </c>
      <c r="B53" s="45"/>
      <c r="C53" s="46"/>
      <c r="D53" s="46"/>
      <c r="E53" s="39" t="s">
        <v>4603</v>
      </c>
      <c r="F53" s="46"/>
      <c r="G53" s="46"/>
      <c r="H53" s="46"/>
      <c r="I53" s="46"/>
      <c r="J53" s="48"/>
    </row>
    <row r="54" ht="270">
      <c r="A54" s="37" t="s">
        <v>248</v>
      </c>
      <c r="B54" s="45"/>
      <c r="C54" s="46"/>
      <c r="D54" s="46"/>
      <c r="E54" s="39" t="s">
        <v>671</v>
      </c>
      <c r="F54" s="46"/>
      <c r="G54" s="46"/>
      <c r="H54" s="46"/>
      <c r="I54" s="46"/>
      <c r="J54" s="48"/>
    </row>
    <row r="55">
      <c r="A55" s="37" t="s">
        <v>240</v>
      </c>
      <c r="B55" s="37">
        <v>13</v>
      </c>
      <c r="C55" s="38" t="s">
        <v>2414</v>
      </c>
      <c r="D55" s="37" t="s">
        <v>245</v>
      </c>
      <c r="E55" s="39" t="s">
        <v>2415</v>
      </c>
      <c r="F55" s="40" t="s">
        <v>415</v>
      </c>
      <c r="G55" s="41">
        <v>1767.6099999999999</v>
      </c>
      <c r="H55" s="42">
        <v>0</v>
      </c>
      <c r="I55" s="43">
        <f>ROUND(G55*H55,P4)</f>
        <v>0</v>
      </c>
      <c r="J55" s="37"/>
      <c r="O55" s="44">
        <f>I55*0.21</f>
        <v>0</v>
      </c>
      <c r="P55">
        <v>3</v>
      </c>
    </row>
    <row r="56">
      <c r="A56" s="37" t="s">
        <v>244</v>
      </c>
      <c r="B56" s="45"/>
      <c r="C56" s="46"/>
      <c r="D56" s="46"/>
      <c r="E56" s="39" t="s">
        <v>4364</v>
      </c>
      <c r="F56" s="46"/>
      <c r="G56" s="46"/>
      <c r="H56" s="46"/>
      <c r="I56" s="46"/>
      <c r="J56" s="48"/>
    </row>
    <row r="57" ht="75">
      <c r="A57" s="37" t="s">
        <v>248</v>
      </c>
      <c r="B57" s="45"/>
      <c r="C57" s="46"/>
      <c r="D57" s="46"/>
      <c r="E57" s="39" t="s">
        <v>2417</v>
      </c>
      <c r="F57" s="46"/>
      <c r="G57" s="46"/>
      <c r="H57" s="46"/>
      <c r="I57" s="46"/>
      <c r="J57" s="48"/>
    </row>
    <row r="58">
      <c r="A58" s="37" t="s">
        <v>240</v>
      </c>
      <c r="B58" s="37">
        <v>14</v>
      </c>
      <c r="C58" s="38" t="s">
        <v>2631</v>
      </c>
      <c r="D58" s="37" t="s">
        <v>245</v>
      </c>
      <c r="E58" s="39" t="s">
        <v>2632</v>
      </c>
      <c r="F58" s="40" t="s">
        <v>415</v>
      </c>
      <c r="G58" s="41">
        <v>907.52999999999997</v>
      </c>
      <c r="H58" s="42">
        <v>0</v>
      </c>
      <c r="I58" s="43">
        <f>ROUND(G58*H58,P4)</f>
        <v>0</v>
      </c>
      <c r="J58" s="37"/>
      <c r="O58" s="44">
        <f>I58*0.21</f>
        <v>0</v>
      </c>
      <c r="P58">
        <v>3</v>
      </c>
    </row>
    <row r="59">
      <c r="A59" s="37" t="s">
        <v>244</v>
      </c>
      <c r="B59" s="45"/>
      <c r="C59" s="46"/>
      <c r="D59" s="46"/>
      <c r="E59" s="47" t="s">
        <v>245</v>
      </c>
      <c r="F59" s="46"/>
      <c r="G59" s="46"/>
      <c r="H59" s="46"/>
      <c r="I59" s="46"/>
      <c r="J59" s="48"/>
    </row>
    <row r="60" ht="75">
      <c r="A60" s="37" t="s">
        <v>248</v>
      </c>
      <c r="B60" s="45"/>
      <c r="C60" s="46"/>
      <c r="D60" s="46"/>
      <c r="E60" s="39" t="s">
        <v>2424</v>
      </c>
      <c r="F60" s="46"/>
      <c r="G60" s="46"/>
      <c r="H60" s="46"/>
      <c r="I60" s="46"/>
      <c r="J60" s="48"/>
    </row>
    <row r="61">
      <c r="A61" s="37" t="s">
        <v>240</v>
      </c>
      <c r="B61" s="37">
        <v>15</v>
      </c>
      <c r="C61" s="38" t="s">
        <v>3796</v>
      </c>
      <c r="D61" s="37" t="s">
        <v>245</v>
      </c>
      <c r="E61" s="39" t="s">
        <v>3797</v>
      </c>
      <c r="F61" s="40" t="s">
        <v>415</v>
      </c>
      <c r="G61" s="41">
        <v>907.52999999999997</v>
      </c>
      <c r="H61" s="42">
        <v>0</v>
      </c>
      <c r="I61" s="43">
        <f>ROUND(G61*H61,P4)</f>
        <v>0</v>
      </c>
      <c r="J61" s="37"/>
      <c r="O61" s="44">
        <f>I61*0.21</f>
        <v>0</v>
      </c>
      <c r="P61">
        <v>3</v>
      </c>
    </row>
    <row r="62">
      <c r="A62" s="37" t="s">
        <v>244</v>
      </c>
      <c r="B62" s="45"/>
      <c r="C62" s="46"/>
      <c r="D62" s="46"/>
      <c r="E62" s="47" t="s">
        <v>245</v>
      </c>
      <c r="F62" s="46"/>
      <c r="G62" s="46"/>
      <c r="H62" s="46"/>
      <c r="I62" s="46"/>
      <c r="J62" s="48"/>
    </row>
    <row r="63" ht="75">
      <c r="A63" s="37" t="s">
        <v>248</v>
      </c>
      <c r="B63" s="45"/>
      <c r="C63" s="46"/>
      <c r="D63" s="46"/>
      <c r="E63" s="39" t="s">
        <v>3799</v>
      </c>
      <c r="F63" s="46"/>
      <c r="G63" s="46"/>
      <c r="H63" s="46"/>
      <c r="I63" s="46"/>
      <c r="J63" s="48"/>
    </row>
    <row r="64">
      <c r="A64" s="37" t="s">
        <v>240</v>
      </c>
      <c r="B64" s="37">
        <v>16</v>
      </c>
      <c r="C64" s="38" t="s">
        <v>3800</v>
      </c>
      <c r="D64" s="37" t="s">
        <v>245</v>
      </c>
      <c r="E64" s="39" t="s">
        <v>3801</v>
      </c>
      <c r="F64" s="40" t="s">
        <v>339</v>
      </c>
      <c r="G64" s="41">
        <v>45.377000000000002</v>
      </c>
      <c r="H64" s="42">
        <v>0</v>
      </c>
      <c r="I64" s="43">
        <f>ROUND(G64*H64,P4)</f>
        <v>0</v>
      </c>
      <c r="J64" s="37"/>
      <c r="O64" s="44">
        <f>I64*0.21</f>
        <v>0</v>
      </c>
      <c r="P64">
        <v>3</v>
      </c>
    </row>
    <row r="65">
      <c r="A65" s="37" t="s">
        <v>244</v>
      </c>
      <c r="B65" s="45"/>
      <c r="C65" s="46"/>
      <c r="D65" s="46"/>
      <c r="E65" s="47" t="s">
        <v>245</v>
      </c>
      <c r="F65" s="46"/>
      <c r="G65" s="46"/>
      <c r="H65" s="46"/>
      <c r="I65" s="46"/>
      <c r="J65" s="48"/>
    </row>
    <row r="66">
      <c r="A66" s="37" t="s">
        <v>246</v>
      </c>
      <c r="B66" s="45"/>
      <c r="C66" s="46"/>
      <c r="D66" s="46"/>
      <c r="E66" s="49" t="s">
        <v>4604</v>
      </c>
      <c r="F66" s="46"/>
      <c r="G66" s="46"/>
      <c r="H66" s="46"/>
      <c r="I66" s="46"/>
      <c r="J66" s="48"/>
    </row>
    <row r="67" ht="90">
      <c r="A67" s="37" t="s">
        <v>248</v>
      </c>
      <c r="B67" s="45"/>
      <c r="C67" s="46"/>
      <c r="D67" s="46"/>
      <c r="E67" s="39" t="s">
        <v>3803</v>
      </c>
      <c r="F67" s="46"/>
      <c r="G67" s="46"/>
      <c r="H67" s="46"/>
      <c r="I67" s="46"/>
      <c r="J67" s="48"/>
    </row>
    <row r="68">
      <c r="A68" s="31" t="s">
        <v>237</v>
      </c>
      <c r="B68" s="32"/>
      <c r="C68" s="33" t="s">
        <v>320</v>
      </c>
      <c r="D68" s="34"/>
      <c r="E68" s="31" t="s">
        <v>2433</v>
      </c>
      <c r="F68" s="34"/>
      <c r="G68" s="34"/>
      <c r="H68" s="34"/>
      <c r="I68" s="35">
        <f>SUMIFS(I69:I75,A69:A75,"P")</f>
        <v>0</v>
      </c>
      <c r="J68" s="36"/>
    </row>
    <row r="69">
      <c r="A69" s="37" t="s">
        <v>240</v>
      </c>
      <c r="B69" s="37">
        <v>17</v>
      </c>
      <c r="C69" s="38" t="s">
        <v>2804</v>
      </c>
      <c r="D69" s="37" t="s">
        <v>245</v>
      </c>
      <c r="E69" s="39" t="s">
        <v>2805</v>
      </c>
      <c r="F69" s="40" t="s">
        <v>1326</v>
      </c>
      <c r="G69" s="41">
        <v>112</v>
      </c>
      <c r="H69" s="42">
        <v>0</v>
      </c>
      <c r="I69" s="43">
        <f>ROUND(G69*H69,P4)</f>
        <v>0</v>
      </c>
      <c r="J69" s="37"/>
      <c r="O69" s="44">
        <f>I69*0.21</f>
        <v>0</v>
      </c>
      <c r="P69">
        <v>3</v>
      </c>
    </row>
    <row r="70">
      <c r="A70" s="37" t="s">
        <v>244</v>
      </c>
      <c r="B70" s="45"/>
      <c r="C70" s="46"/>
      <c r="D70" s="46"/>
      <c r="E70" s="47" t="s">
        <v>245</v>
      </c>
      <c r="F70" s="46"/>
      <c r="G70" s="46"/>
      <c r="H70" s="46"/>
      <c r="I70" s="46"/>
      <c r="J70" s="48"/>
    </row>
    <row r="71" ht="225">
      <c r="A71" s="37" t="s">
        <v>248</v>
      </c>
      <c r="B71" s="45"/>
      <c r="C71" s="46"/>
      <c r="D71" s="46"/>
      <c r="E71" s="39" t="s">
        <v>2055</v>
      </c>
      <c r="F71" s="46"/>
      <c r="G71" s="46"/>
      <c r="H71" s="46"/>
      <c r="I71" s="46"/>
      <c r="J71" s="48"/>
    </row>
    <row r="72">
      <c r="A72" s="37" t="s">
        <v>240</v>
      </c>
      <c r="B72" s="37">
        <v>18</v>
      </c>
      <c r="C72" s="38" t="s">
        <v>2434</v>
      </c>
      <c r="D72" s="37" t="s">
        <v>245</v>
      </c>
      <c r="E72" s="39" t="s">
        <v>2435</v>
      </c>
      <c r="F72" s="40" t="s">
        <v>415</v>
      </c>
      <c r="G72" s="41">
        <v>156.80000000000001</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4605</v>
      </c>
      <c r="F74" s="46"/>
      <c r="G74" s="46"/>
      <c r="H74" s="46"/>
      <c r="I74" s="46"/>
      <c r="J74" s="48"/>
    </row>
    <row r="75" ht="150">
      <c r="A75" s="37" t="s">
        <v>248</v>
      </c>
      <c r="B75" s="45"/>
      <c r="C75" s="46"/>
      <c r="D75" s="46"/>
      <c r="E75" s="39" t="s">
        <v>2059</v>
      </c>
      <c r="F75" s="46"/>
      <c r="G75" s="46"/>
      <c r="H75" s="46"/>
      <c r="I75" s="46"/>
      <c r="J75" s="48"/>
    </row>
    <row r="76">
      <c r="A76" s="31" t="s">
        <v>237</v>
      </c>
      <c r="B76" s="32"/>
      <c r="C76" s="33" t="s">
        <v>926</v>
      </c>
      <c r="D76" s="34"/>
      <c r="E76" s="31" t="s">
        <v>2120</v>
      </c>
      <c r="F76" s="34"/>
      <c r="G76" s="34"/>
      <c r="H76" s="34"/>
      <c r="I76" s="35">
        <f>SUMIFS(I77:I104,A77:A104,"P")</f>
        <v>0</v>
      </c>
      <c r="J76" s="36"/>
    </row>
    <row r="77">
      <c r="A77" s="37" t="s">
        <v>240</v>
      </c>
      <c r="B77" s="37">
        <v>19</v>
      </c>
      <c r="C77" s="38" t="s">
        <v>4606</v>
      </c>
      <c r="D77" s="37" t="s">
        <v>245</v>
      </c>
      <c r="E77" s="39" t="s">
        <v>4607</v>
      </c>
      <c r="F77" s="40" t="s">
        <v>339</v>
      </c>
      <c r="G77" s="41">
        <v>1.5249999999999999</v>
      </c>
      <c r="H77" s="42">
        <v>0</v>
      </c>
      <c r="I77" s="43">
        <f>ROUND(G77*H77,P4)</f>
        <v>0</v>
      </c>
      <c r="J77" s="37"/>
      <c r="O77" s="44">
        <f>I77*0.21</f>
        <v>0</v>
      </c>
      <c r="P77">
        <v>3</v>
      </c>
    </row>
    <row r="78">
      <c r="A78" s="37" t="s">
        <v>244</v>
      </c>
      <c r="B78" s="45"/>
      <c r="C78" s="46"/>
      <c r="D78" s="46"/>
      <c r="E78" s="47" t="s">
        <v>245</v>
      </c>
      <c r="F78" s="46"/>
      <c r="G78" s="46"/>
      <c r="H78" s="46"/>
      <c r="I78" s="46"/>
      <c r="J78" s="48"/>
    </row>
    <row r="79">
      <c r="A79" s="37" t="s">
        <v>246</v>
      </c>
      <c r="B79" s="45"/>
      <c r="C79" s="46"/>
      <c r="D79" s="46"/>
      <c r="E79" s="49" t="s">
        <v>4608</v>
      </c>
      <c r="F79" s="46"/>
      <c r="G79" s="46"/>
      <c r="H79" s="46"/>
      <c r="I79" s="46"/>
      <c r="J79" s="48"/>
    </row>
    <row r="80" ht="330">
      <c r="A80" s="37" t="s">
        <v>248</v>
      </c>
      <c r="B80" s="45"/>
      <c r="C80" s="46"/>
      <c r="D80" s="46"/>
      <c r="E80" s="39" t="s">
        <v>4182</v>
      </c>
      <c r="F80" s="46"/>
      <c r="G80" s="46"/>
      <c r="H80" s="46"/>
      <c r="I80" s="46"/>
      <c r="J80" s="48"/>
    </row>
    <row r="81">
      <c r="A81" s="37" t="s">
        <v>240</v>
      </c>
      <c r="B81" s="37">
        <v>20</v>
      </c>
      <c r="C81" s="38" t="s">
        <v>3859</v>
      </c>
      <c r="D81" s="37" t="s">
        <v>245</v>
      </c>
      <c r="E81" s="39" t="s">
        <v>3860</v>
      </c>
      <c r="F81" s="40" t="s">
        <v>339</v>
      </c>
      <c r="G81" s="41">
        <v>1</v>
      </c>
      <c r="H81" s="42">
        <v>0</v>
      </c>
      <c r="I81" s="43">
        <f>ROUND(G81*H81,P4)</f>
        <v>0</v>
      </c>
      <c r="J81" s="37"/>
      <c r="O81" s="44">
        <f>I81*0.21</f>
        <v>0</v>
      </c>
      <c r="P81">
        <v>3</v>
      </c>
    </row>
    <row r="82">
      <c r="A82" s="37" t="s">
        <v>244</v>
      </c>
      <c r="B82" s="45"/>
      <c r="C82" s="46"/>
      <c r="D82" s="46"/>
      <c r="E82" s="47" t="s">
        <v>245</v>
      </c>
      <c r="F82" s="46"/>
      <c r="G82" s="46"/>
      <c r="H82" s="46"/>
      <c r="I82" s="46"/>
      <c r="J82" s="48"/>
    </row>
    <row r="83">
      <c r="A83" s="37" t="s">
        <v>246</v>
      </c>
      <c r="B83" s="45"/>
      <c r="C83" s="46"/>
      <c r="D83" s="46"/>
      <c r="E83" s="49" t="s">
        <v>4609</v>
      </c>
      <c r="F83" s="46"/>
      <c r="G83" s="46"/>
      <c r="H83" s="46"/>
      <c r="I83" s="46"/>
      <c r="J83" s="48"/>
    </row>
    <row r="84" ht="409.5">
      <c r="A84" s="37" t="s">
        <v>248</v>
      </c>
      <c r="B84" s="45"/>
      <c r="C84" s="46"/>
      <c r="D84" s="46"/>
      <c r="E84" s="39" t="s">
        <v>2076</v>
      </c>
      <c r="F84" s="46"/>
      <c r="G84" s="46"/>
      <c r="H84" s="46"/>
      <c r="I84" s="46"/>
      <c r="J84" s="48"/>
    </row>
    <row r="85">
      <c r="A85" s="37" t="s">
        <v>240</v>
      </c>
      <c r="B85" s="37">
        <v>21</v>
      </c>
      <c r="C85" s="38" t="s">
        <v>2452</v>
      </c>
      <c r="D85" s="37" t="s">
        <v>245</v>
      </c>
      <c r="E85" s="39" t="s">
        <v>2453</v>
      </c>
      <c r="F85" s="40" t="s">
        <v>339</v>
      </c>
      <c r="G85" s="41">
        <v>2.5710000000000002</v>
      </c>
      <c r="H85" s="42">
        <v>0</v>
      </c>
      <c r="I85" s="43">
        <f>ROUND(G85*H85,P4)</f>
        <v>0</v>
      </c>
      <c r="J85" s="37"/>
      <c r="O85" s="44">
        <f>I85*0.21</f>
        <v>0</v>
      </c>
      <c r="P85">
        <v>3</v>
      </c>
    </row>
    <row r="86">
      <c r="A86" s="37" t="s">
        <v>244</v>
      </c>
      <c r="B86" s="45"/>
      <c r="C86" s="46"/>
      <c r="D86" s="46"/>
      <c r="E86" s="47" t="s">
        <v>245</v>
      </c>
      <c r="F86" s="46"/>
      <c r="G86" s="46"/>
      <c r="H86" s="46"/>
      <c r="I86" s="46"/>
      <c r="J86" s="48"/>
    </row>
    <row r="87">
      <c r="A87" s="37" t="s">
        <v>246</v>
      </c>
      <c r="B87" s="45"/>
      <c r="C87" s="46"/>
      <c r="D87" s="46"/>
      <c r="E87" s="49" t="s">
        <v>4610</v>
      </c>
      <c r="F87" s="46"/>
      <c r="G87" s="46"/>
      <c r="H87" s="46"/>
      <c r="I87" s="46"/>
      <c r="J87" s="48"/>
    </row>
    <row r="88" ht="105">
      <c r="A88" s="37" t="s">
        <v>248</v>
      </c>
      <c r="B88" s="45"/>
      <c r="C88" s="46"/>
      <c r="D88" s="46"/>
      <c r="E88" s="39" t="s">
        <v>2455</v>
      </c>
      <c r="F88" s="46"/>
      <c r="G88" s="46"/>
      <c r="H88" s="46"/>
      <c r="I88" s="46"/>
      <c r="J88" s="48"/>
    </row>
    <row r="89">
      <c r="A89" s="37" t="s">
        <v>240</v>
      </c>
      <c r="B89" s="37">
        <v>22</v>
      </c>
      <c r="C89" s="38" t="s">
        <v>2456</v>
      </c>
      <c r="D89" s="37" t="s">
        <v>245</v>
      </c>
      <c r="E89" s="39" t="s">
        <v>2457</v>
      </c>
      <c r="F89" s="40" t="s">
        <v>339</v>
      </c>
      <c r="G89" s="41">
        <v>1</v>
      </c>
      <c r="H89" s="42">
        <v>0</v>
      </c>
      <c r="I89" s="43">
        <f>ROUND(G89*H89,P4)</f>
        <v>0</v>
      </c>
      <c r="J89" s="37"/>
      <c r="O89" s="44">
        <f>I89*0.21</f>
        <v>0</v>
      </c>
      <c r="P89">
        <v>3</v>
      </c>
    </row>
    <row r="90">
      <c r="A90" s="37" t="s">
        <v>244</v>
      </c>
      <c r="B90" s="45"/>
      <c r="C90" s="46"/>
      <c r="D90" s="46"/>
      <c r="E90" s="47" t="s">
        <v>245</v>
      </c>
      <c r="F90" s="46"/>
      <c r="G90" s="46"/>
      <c r="H90" s="46"/>
      <c r="I90" s="46"/>
      <c r="J90" s="48"/>
    </row>
    <row r="91">
      <c r="A91" s="37" t="s">
        <v>246</v>
      </c>
      <c r="B91" s="45"/>
      <c r="C91" s="46"/>
      <c r="D91" s="46"/>
      <c r="E91" s="49" t="s">
        <v>4611</v>
      </c>
      <c r="F91" s="46"/>
      <c r="G91" s="46"/>
      <c r="H91" s="46"/>
      <c r="I91" s="46"/>
      <c r="J91" s="48"/>
    </row>
    <row r="92" ht="105">
      <c r="A92" s="37" t="s">
        <v>248</v>
      </c>
      <c r="B92" s="45"/>
      <c r="C92" s="46"/>
      <c r="D92" s="46"/>
      <c r="E92" s="39" t="s">
        <v>2455</v>
      </c>
      <c r="F92" s="46"/>
      <c r="G92" s="46"/>
      <c r="H92" s="46"/>
      <c r="I92" s="46"/>
      <c r="J92" s="48"/>
    </row>
    <row r="93">
      <c r="A93" s="37" t="s">
        <v>240</v>
      </c>
      <c r="B93" s="37">
        <v>23</v>
      </c>
      <c r="C93" s="38" t="s">
        <v>4612</v>
      </c>
      <c r="D93" s="37" t="s">
        <v>245</v>
      </c>
      <c r="E93" s="39" t="s">
        <v>4613</v>
      </c>
      <c r="F93" s="40" t="s">
        <v>339</v>
      </c>
      <c r="G93" s="41">
        <v>0.16800000000000001</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4614</v>
      </c>
      <c r="F95" s="46"/>
      <c r="G95" s="46"/>
      <c r="H95" s="46"/>
      <c r="I95" s="46"/>
      <c r="J95" s="48"/>
    </row>
    <row r="96" ht="360">
      <c r="A96" s="37" t="s">
        <v>248</v>
      </c>
      <c r="B96" s="45"/>
      <c r="C96" s="46"/>
      <c r="D96" s="46"/>
      <c r="E96" s="39" t="s">
        <v>4615</v>
      </c>
      <c r="F96" s="46"/>
      <c r="G96" s="46"/>
      <c r="H96" s="46"/>
      <c r="I96" s="46"/>
      <c r="J96" s="48"/>
    </row>
    <row r="97">
      <c r="A97" s="37" t="s">
        <v>240</v>
      </c>
      <c r="B97" s="37">
        <v>24</v>
      </c>
      <c r="C97" s="38" t="s">
        <v>2124</v>
      </c>
      <c r="D97" s="37" t="s">
        <v>245</v>
      </c>
      <c r="E97" s="39" t="s">
        <v>2125</v>
      </c>
      <c r="F97" s="40" t="s">
        <v>339</v>
      </c>
      <c r="G97" s="41">
        <v>2</v>
      </c>
      <c r="H97" s="42">
        <v>0</v>
      </c>
      <c r="I97" s="43">
        <f>ROUND(G97*H97,P4)</f>
        <v>0</v>
      </c>
      <c r="J97" s="37"/>
      <c r="O97" s="44">
        <f>I97*0.21</f>
        <v>0</v>
      </c>
      <c r="P97">
        <v>3</v>
      </c>
    </row>
    <row r="98">
      <c r="A98" s="37" t="s">
        <v>244</v>
      </c>
      <c r="B98" s="45"/>
      <c r="C98" s="46"/>
      <c r="D98" s="46"/>
      <c r="E98" s="47" t="s">
        <v>245</v>
      </c>
      <c r="F98" s="46"/>
      <c r="G98" s="46"/>
      <c r="H98" s="46"/>
      <c r="I98" s="46"/>
      <c r="J98" s="48"/>
    </row>
    <row r="99">
      <c r="A99" s="37" t="s">
        <v>246</v>
      </c>
      <c r="B99" s="45"/>
      <c r="C99" s="46"/>
      <c r="D99" s="46"/>
      <c r="E99" s="49" t="s">
        <v>4616</v>
      </c>
      <c r="F99" s="46"/>
      <c r="G99" s="46"/>
      <c r="H99" s="46"/>
      <c r="I99" s="46"/>
      <c r="J99" s="48"/>
    </row>
    <row r="100" ht="150">
      <c r="A100" s="37" t="s">
        <v>248</v>
      </c>
      <c r="B100" s="45"/>
      <c r="C100" s="46"/>
      <c r="D100" s="46"/>
      <c r="E100" s="39" t="s">
        <v>2127</v>
      </c>
      <c r="F100" s="46"/>
      <c r="G100" s="46"/>
      <c r="H100" s="46"/>
      <c r="I100" s="46"/>
      <c r="J100" s="48"/>
    </row>
    <row r="101">
      <c r="A101" s="37" t="s">
        <v>240</v>
      </c>
      <c r="B101" s="37">
        <v>25</v>
      </c>
      <c r="C101" s="38" t="s">
        <v>4617</v>
      </c>
      <c r="D101" s="37" t="s">
        <v>245</v>
      </c>
      <c r="E101" s="39" t="s">
        <v>4618</v>
      </c>
      <c r="F101" s="40" t="s">
        <v>339</v>
      </c>
      <c r="G101" s="41">
        <v>1.2</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c r="A103" s="37" t="s">
        <v>246</v>
      </c>
      <c r="B103" s="45"/>
      <c r="C103" s="46"/>
      <c r="D103" s="46"/>
      <c r="E103" s="49" t="s">
        <v>4619</v>
      </c>
      <c r="F103" s="46"/>
      <c r="G103" s="46"/>
      <c r="H103" s="46"/>
      <c r="I103" s="46"/>
      <c r="J103" s="48"/>
    </row>
    <row r="104" ht="409.5">
      <c r="A104" s="37" t="s">
        <v>248</v>
      </c>
      <c r="B104" s="45"/>
      <c r="C104" s="46"/>
      <c r="D104" s="46"/>
      <c r="E104" s="39" t="s">
        <v>4620</v>
      </c>
      <c r="F104" s="46"/>
      <c r="G104" s="46"/>
      <c r="H104" s="46"/>
      <c r="I104" s="46"/>
      <c r="J104" s="48"/>
    </row>
    <row r="105">
      <c r="A105" s="31" t="s">
        <v>237</v>
      </c>
      <c r="B105" s="32"/>
      <c r="C105" s="33" t="s">
        <v>1199</v>
      </c>
      <c r="D105" s="34"/>
      <c r="E105" s="31" t="s">
        <v>2287</v>
      </c>
      <c r="F105" s="34"/>
      <c r="G105" s="34"/>
      <c r="H105" s="34"/>
      <c r="I105" s="35">
        <f>SUMIFS(I106:I129,A106:A129,"P")</f>
        <v>0</v>
      </c>
      <c r="J105" s="36"/>
    </row>
    <row r="106">
      <c r="A106" s="37" t="s">
        <v>240</v>
      </c>
      <c r="B106" s="37">
        <v>26</v>
      </c>
      <c r="C106" s="38" t="s">
        <v>4375</v>
      </c>
      <c r="D106" s="37" t="s">
        <v>245</v>
      </c>
      <c r="E106" s="39" t="s">
        <v>4376</v>
      </c>
      <c r="F106" s="40" t="s">
        <v>339</v>
      </c>
      <c r="G106" s="41">
        <v>608.11000000000001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60">
      <c r="A108" s="37" t="s">
        <v>246</v>
      </c>
      <c r="B108" s="45"/>
      <c r="C108" s="46"/>
      <c r="D108" s="46"/>
      <c r="E108" s="49" t="s">
        <v>4621</v>
      </c>
      <c r="F108" s="46"/>
      <c r="G108" s="46"/>
      <c r="H108" s="46"/>
      <c r="I108" s="46"/>
      <c r="J108" s="48"/>
    </row>
    <row r="109" ht="90">
      <c r="A109" s="37" t="s">
        <v>248</v>
      </c>
      <c r="B109" s="45"/>
      <c r="C109" s="46"/>
      <c r="D109" s="46"/>
      <c r="E109" s="39" t="s">
        <v>2668</v>
      </c>
      <c r="F109" s="46"/>
      <c r="G109" s="46"/>
      <c r="H109" s="46"/>
      <c r="I109" s="46"/>
      <c r="J109" s="48"/>
    </row>
    <row r="110">
      <c r="A110" s="37" t="s">
        <v>240</v>
      </c>
      <c r="B110" s="37">
        <v>27</v>
      </c>
      <c r="C110" s="38" t="s">
        <v>4427</v>
      </c>
      <c r="D110" s="37" t="s">
        <v>245</v>
      </c>
      <c r="E110" s="39" t="s">
        <v>4428</v>
      </c>
      <c r="F110" s="40" t="s">
        <v>415</v>
      </c>
      <c r="G110" s="41">
        <v>221.31999999999999</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150">
      <c r="A112" s="37" t="s">
        <v>248</v>
      </c>
      <c r="B112" s="45"/>
      <c r="C112" s="46"/>
      <c r="D112" s="46"/>
      <c r="E112" s="39" t="s">
        <v>4430</v>
      </c>
      <c r="F112" s="46"/>
      <c r="G112" s="46"/>
      <c r="H112" s="46"/>
      <c r="I112" s="46"/>
      <c r="J112" s="48"/>
    </row>
    <row r="113">
      <c r="A113" s="37" t="s">
        <v>240</v>
      </c>
      <c r="B113" s="37">
        <v>28</v>
      </c>
      <c r="C113" s="38" t="s">
        <v>4553</v>
      </c>
      <c r="D113" s="37" t="s">
        <v>245</v>
      </c>
      <c r="E113" s="39" t="s">
        <v>4554</v>
      </c>
      <c r="F113" s="40" t="s">
        <v>415</v>
      </c>
      <c r="G113" s="41">
        <v>1332.1500000000001</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c r="A115" s="37" t="s">
        <v>246</v>
      </c>
      <c r="B115" s="45"/>
      <c r="C115" s="46"/>
      <c r="D115" s="46"/>
      <c r="E115" s="49" t="s">
        <v>4622</v>
      </c>
      <c r="F115" s="46"/>
      <c r="G115" s="46"/>
      <c r="H115" s="46"/>
      <c r="I115" s="46"/>
      <c r="J115" s="48"/>
    </row>
    <row r="116" ht="120">
      <c r="A116" s="37" t="s">
        <v>248</v>
      </c>
      <c r="B116" s="45"/>
      <c r="C116" s="46"/>
      <c r="D116" s="46"/>
      <c r="E116" s="39" t="s">
        <v>3879</v>
      </c>
      <c r="F116" s="46"/>
      <c r="G116" s="46"/>
      <c r="H116" s="46"/>
      <c r="I116" s="46"/>
      <c r="J116" s="48"/>
    </row>
    <row r="117">
      <c r="A117" s="37" t="s">
        <v>240</v>
      </c>
      <c r="B117" s="37">
        <v>29</v>
      </c>
      <c r="C117" s="38" t="s">
        <v>4556</v>
      </c>
      <c r="D117" s="37" t="s">
        <v>245</v>
      </c>
      <c r="E117" s="39" t="s">
        <v>4557</v>
      </c>
      <c r="F117" s="40" t="s">
        <v>415</v>
      </c>
      <c r="G117" s="41">
        <v>1245</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120">
      <c r="A119" s="37" t="s">
        <v>248</v>
      </c>
      <c r="B119" s="45"/>
      <c r="C119" s="46"/>
      <c r="D119" s="46"/>
      <c r="E119" s="39" t="s">
        <v>3879</v>
      </c>
      <c r="F119" s="46"/>
      <c r="G119" s="46"/>
      <c r="H119" s="46"/>
      <c r="I119" s="46"/>
      <c r="J119" s="48"/>
    </row>
    <row r="120">
      <c r="A120" s="37" t="s">
        <v>240</v>
      </c>
      <c r="B120" s="37">
        <v>30</v>
      </c>
      <c r="C120" s="38" t="s">
        <v>4558</v>
      </c>
      <c r="D120" s="37" t="s">
        <v>245</v>
      </c>
      <c r="E120" s="39" t="s">
        <v>4559</v>
      </c>
      <c r="F120" s="40" t="s">
        <v>415</v>
      </c>
      <c r="G120" s="41">
        <v>1245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195">
      <c r="A122" s="37" t="s">
        <v>248</v>
      </c>
      <c r="B122" s="45"/>
      <c r="C122" s="46"/>
      <c r="D122" s="46"/>
      <c r="E122" s="39" t="s">
        <v>2680</v>
      </c>
      <c r="F122" s="46"/>
      <c r="G122" s="46"/>
      <c r="H122" s="46"/>
      <c r="I122" s="46"/>
      <c r="J122" s="48"/>
    </row>
    <row r="123">
      <c r="A123" s="37" t="s">
        <v>240</v>
      </c>
      <c r="B123" s="37">
        <v>31</v>
      </c>
      <c r="C123" s="38" t="s">
        <v>4560</v>
      </c>
      <c r="D123" s="37" t="s">
        <v>245</v>
      </c>
      <c r="E123" s="39" t="s">
        <v>4561</v>
      </c>
      <c r="F123" s="40" t="s">
        <v>415</v>
      </c>
      <c r="G123" s="41">
        <v>1269.9000000000001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4623</v>
      </c>
      <c r="F125" s="46"/>
      <c r="G125" s="46"/>
      <c r="H125" s="46"/>
      <c r="I125" s="46"/>
      <c r="J125" s="48"/>
    </row>
    <row r="126" ht="195">
      <c r="A126" s="37" t="s">
        <v>248</v>
      </c>
      <c r="B126" s="45"/>
      <c r="C126" s="46"/>
      <c r="D126" s="46"/>
      <c r="E126" s="39" t="s">
        <v>2680</v>
      </c>
      <c r="F126" s="46"/>
      <c r="G126" s="46"/>
      <c r="H126" s="46"/>
      <c r="I126" s="46"/>
      <c r="J126" s="48"/>
    </row>
    <row r="127">
      <c r="A127" s="37" t="s">
        <v>240</v>
      </c>
      <c r="B127" s="37">
        <v>32</v>
      </c>
      <c r="C127" s="38" t="s">
        <v>4566</v>
      </c>
      <c r="D127" s="37" t="s">
        <v>245</v>
      </c>
      <c r="E127" s="39" t="s">
        <v>4567</v>
      </c>
      <c r="F127" s="40" t="s">
        <v>1326</v>
      </c>
      <c r="G127" s="41">
        <v>13</v>
      </c>
      <c r="H127" s="42">
        <v>0</v>
      </c>
      <c r="I127" s="43">
        <f>ROUND(G127*H127,P4)</f>
        <v>0</v>
      </c>
      <c r="J127" s="37"/>
      <c r="O127" s="44">
        <f>I127*0.21</f>
        <v>0</v>
      </c>
      <c r="P127">
        <v>3</v>
      </c>
    </row>
    <row r="128">
      <c r="A128" s="37" t="s">
        <v>244</v>
      </c>
      <c r="B128" s="45"/>
      <c r="C128" s="46"/>
      <c r="D128" s="46"/>
      <c r="E128" s="39" t="s">
        <v>4568</v>
      </c>
      <c r="F128" s="46"/>
      <c r="G128" s="46"/>
      <c r="H128" s="46"/>
      <c r="I128" s="46"/>
      <c r="J128" s="48"/>
    </row>
    <row r="129" ht="75">
      <c r="A129" s="37" t="s">
        <v>248</v>
      </c>
      <c r="B129" s="45"/>
      <c r="C129" s="46"/>
      <c r="D129" s="46"/>
      <c r="E129" s="39" t="s">
        <v>3913</v>
      </c>
      <c r="F129" s="46"/>
      <c r="G129" s="46"/>
      <c r="H129" s="46"/>
      <c r="I129" s="46"/>
      <c r="J129" s="48"/>
    </row>
    <row r="130">
      <c r="A130" s="31" t="s">
        <v>237</v>
      </c>
      <c r="B130" s="32"/>
      <c r="C130" s="33" t="s">
        <v>1213</v>
      </c>
      <c r="D130" s="34"/>
      <c r="E130" s="31" t="s">
        <v>2355</v>
      </c>
      <c r="F130" s="34"/>
      <c r="G130" s="34"/>
      <c r="H130" s="34"/>
      <c r="I130" s="35">
        <f>SUMIFS(I131:I155,A131:A155,"P")</f>
        <v>0</v>
      </c>
      <c r="J130" s="36"/>
    </row>
    <row r="131" ht="30">
      <c r="A131" s="37" t="s">
        <v>240</v>
      </c>
      <c r="B131" s="37">
        <v>33</v>
      </c>
      <c r="C131" s="38" t="s">
        <v>4624</v>
      </c>
      <c r="D131" s="37" t="s">
        <v>245</v>
      </c>
      <c r="E131" s="39" t="s">
        <v>4625</v>
      </c>
      <c r="F131" s="40" t="s">
        <v>1326</v>
      </c>
      <c r="G131" s="41">
        <v>153</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225">
      <c r="A133" s="37" t="s">
        <v>248</v>
      </c>
      <c r="B133" s="45"/>
      <c r="C133" s="46"/>
      <c r="D133" s="46"/>
      <c r="E133" s="39" t="s">
        <v>4626</v>
      </c>
      <c r="F133" s="46"/>
      <c r="G133" s="46"/>
      <c r="H133" s="46"/>
      <c r="I133" s="46"/>
      <c r="J133" s="48"/>
    </row>
    <row r="134">
      <c r="A134" s="37" t="s">
        <v>240</v>
      </c>
      <c r="B134" s="37">
        <v>34</v>
      </c>
      <c r="C134" s="38" t="s">
        <v>4627</v>
      </c>
      <c r="D134" s="37" t="s">
        <v>245</v>
      </c>
      <c r="E134" s="39" t="s">
        <v>4628</v>
      </c>
      <c r="F134" s="40" t="s">
        <v>243</v>
      </c>
      <c r="G134" s="41">
        <v>7</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45">
      <c r="A136" s="37" t="s">
        <v>246</v>
      </c>
      <c r="B136" s="45"/>
      <c r="C136" s="46"/>
      <c r="D136" s="46"/>
      <c r="E136" s="49" t="s">
        <v>4629</v>
      </c>
      <c r="F136" s="46"/>
      <c r="G136" s="46"/>
      <c r="H136" s="46"/>
      <c r="I136" s="46"/>
      <c r="J136" s="48"/>
    </row>
    <row r="137" ht="90">
      <c r="A137" s="37" t="s">
        <v>248</v>
      </c>
      <c r="B137" s="45"/>
      <c r="C137" s="46"/>
      <c r="D137" s="46"/>
      <c r="E137" s="39" t="s">
        <v>4630</v>
      </c>
      <c r="F137" s="46"/>
      <c r="G137" s="46"/>
      <c r="H137" s="46"/>
      <c r="I137" s="46"/>
      <c r="J137" s="48"/>
    </row>
    <row r="138" ht="30">
      <c r="A138" s="37" t="s">
        <v>240</v>
      </c>
      <c r="B138" s="37">
        <v>35</v>
      </c>
      <c r="C138" s="38" t="s">
        <v>4631</v>
      </c>
      <c r="D138" s="37" t="s">
        <v>245</v>
      </c>
      <c r="E138" s="39" t="s">
        <v>4632</v>
      </c>
      <c r="F138" s="40" t="s">
        <v>243</v>
      </c>
      <c r="G138" s="41">
        <v>3.0600000000000001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4633</v>
      </c>
      <c r="F140" s="46"/>
      <c r="G140" s="46"/>
      <c r="H140" s="46"/>
      <c r="I140" s="46"/>
      <c r="J140" s="48"/>
    </row>
    <row r="141" ht="90">
      <c r="A141" s="37" t="s">
        <v>248</v>
      </c>
      <c r="B141" s="45"/>
      <c r="C141" s="46"/>
      <c r="D141" s="46"/>
      <c r="E141" s="39" t="s">
        <v>4630</v>
      </c>
      <c r="F141" s="46"/>
      <c r="G141" s="46"/>
      <c r="H141" s="46"/>
      <c r="I141" s="46"/>
      <c r="J141" s="48"/>
    </row>
    <row r="142">
      <c r="A142" s="37" t="s">
        <v>240</v>
      </c>
      <c r="B142" s="37">
        <v>36</v>
      </c>
      <c r="C142" s="38" t="s">
        <v>4634</v>
      </c>
      <c r="D142" s="37" t="s">
        <v>245</v>
      </c>
      <c r="E142" s="39" t="s">
        <v>4635</v>
      </c>
      <c r="F142" s="40" t="s">
        <v>243</v>
      </c>
      <c r="G142" s="41">
        <v>2</v>
      </c>
      <c r="H142" s="42">
        <v>0</v>
      </c>
      <c r="I142" s="43">
        <f>ROUND(G142*H142,P4)</f>
        <v>0</v>
      </c>
      <c r="J142" s="37"/>
      <c r="O142" s="44">
        <f>I142*0.21</f>
        <v>0</v>
      </c>
      <c r="P142">
        <v>3</v>
      </c>
    </row>
    <row r="143">
      <c r="A143" s="37" t="s">
        <v>244</v>
      </c>
      <c r="B143" s="45"/>
      <c r="C143" s="46"/>
      <c r="D143" s="46"/>
      <c r="E143" s="39" t="s">
        <v>4636</v>
      </c>
      <c r="F143" s="46"/>
      <c r="G143" s="46"/>
      <c r="H143" s="46"/>
      <c r="I143" s="46"/>
      <c r="J143" s="48"/>
    </row>
    <row r="144" ht="90">
      <c r="A144" s="37" t="s">
        <v>248</v>
      </c>
      <c r="B144" s="45"/>
      <c r="C144" s="46"/>
      <c r="D144" s="46"/>
      <c r="E144" s="39" t="s">
        <v>4637</v>
      </c>
      <c r="F144" s="46"/>
      <c r="G144" s="46"/>
      <c r="H144" s="46"/>
      <c r="I144" s="46"/>
      <c r="J144" s="48"/>
    </row>
    <row r="145">
      <c r="A145" s="37" t="s">
        <v>240</v>
      </c>
      <c r="B145" s="37">
        <v>37</v>
      </c>
      <c r="C145" s="38" t="s">
        <v>4638</v>
      </c>
      <c r="D145" s="37" t="s">
        <v>245</v>
      </c>
      <c r="E145" s="39" t="s">
        <v>4639</v>
      </c>
      <c r="F145" s="40" t="s">
        <v>1326</v>
      </c>
      <c r="G145" s="41">
        <v>9.5600000000000005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c r="A147" s="37" t="s">
        <v>246</v>
      </c>
      <c r="B147" s="45"/>
      <c r="C147" s="46"/>
      <c r="D147" s="46"/>
      <c r="E147" s="49" t="s">
        <v>4640</v>
      </c>
      <c r="F147" s="46"/>
      <c r="G147" s="46"/>
      <c r="H147" s="46"/>
      <c r="I147" s="46"/>
      <c r="J147" s="48"/>
    </row>
    <row r="148" ht="90">
      <c r="A148" s="37" t="s">
        <v>248</v>
      </c>
      <c r="B148" s="45"/>
      <c r="C148" s="46"/>
      <c r="D148" s="46"/>
      <c r="E148" s="39" t="s">
        <v>3432</v>
      </c>
      <c r="F148" s="46"/>
      <c r="G148" s="46"/>
      <c r="H148" s="46"/>
      <c r="I148" s="46"/>
      <c r="J148" s="48"/>
    </row>
    <row r="149">
      <c r="A149" s="37" t="s">
        <v>240</v>
      </c>
      <c r="B149" s="37">
        <v>38</v>
      </c>
      <c r="C149" s="38" t="s">
        <v>4405</v>
      </c>
      <c r="D149" s="37" t="s">
        <v>245</v>
      </c>
      <c r="E149" s="39" t="s">
        <v>4406</v>
      </c>
      <c r="F149" s="40" t="s">
        <v>1326</v>
      </c>
      <c r="G149" s="41">
        <v>13</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90">
      <c r="A151" s="37" t="s">
        <v>248</v>
      </c>
      <c r="B151" s="45"/>
      <c r="C151" s="46"/>
      <c r="D151" s="46"/>
      <c r="E151" s="39" t="s">
        <v>3262</v>
      </c>
      <c r="F151" s="46"/>
      <c r="G151" s="46"/>
      <c r="H151" s="46"/>
      <c r="I151" s="46"/>
      <c r="J151" s="48"/>
    </row>
    <row r="152" ht="30">
      <c r="A152" s="37" t="s">
        <v>240</v>
      </c>
      <c r="B152" s="37">
        <v>39</v>
      </c>
      <c r="C152" s="38" t="s">
        <v>2751</v>
      </c>
      <c r="D152" s="37" t="s">
        <v>245</v>
      </c>
      <c r="E152" s="39" t="s">
        <v>2752</v>
      </c>
      <c r="F152" s="40" t="s">
        <v>1326</v>
      </c>
      <c r="G152" s="41">
        <v>107</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4641</v>
      </c>
      <c r="F154" s="46"/>
      <c r="G154" s="46"/>
      <c r="H154" s="46"/>
      <c r="I154" s="46"/>
      <c r="J154" s="48"/>
    </row>
    <row r="155" ht="165">
      <c r="A155" s="37" t="s">
        <v>248</v>
      </c>
      <c r="B155" s="50"/>
      <c r="C155" s="51"/>
      <c r="D155" s="51"/>
      <c r="E155" s="39" t="s">
        <v>2153</v>
      </c>
      <c r="F155" s="51"/>
      <c r="G155" s="51"/>
      <c r="H155" s="51"/>
      <c r="I155" s="51"/>
      <c r="J155" s="52"/>
    </row>
  </sheetData>
  <sheetProtection sheet="1" objects="1" scenarios="1" spinCount="100000" saltValue="vTn/IVUrIEJ+zEege8+YzLov+T2NSAEtNLkX8t0zBPsGDyONSdOZixcHyZqcRHzAzcnDzz1d8B3Di6ST90237g==" hashValue="s5TXrqKz9S81snz2s1UKbuPLOdrwTaZEKplbxXnvUQYYHS2Ln16ahcUggqjE+CyXSYIAizxP0w/IYwV8gm0BL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4642</v>
      </c>
      <c r="I3" s="25">
        <f>SUMIFS(I9:I12,A9:A12,"SD")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4642</v>
      </c>
      <c r="D5" s="22"/>
      <c r="E5" s="23" t="s">
        <v>152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1213</v>
      </c>
      <c r="D9" s="34"/>
      <c r="E9" s="31" t="s">
        <v>2355</v>
      </c>
      <c r="F9" s="34"/>
      <c r="G9" s="34"/>
      <c r="H9" s="34"/>
      <c r="I9" s="35">
        <f>SUMIFS(I10:I12,A10:A12,"P")</f>
        <v>0</v>
      </c>
      <c r="J9" s="36"/>
    </row>
    <row r="10">
      <c r="A10" s="37" t="s">
        <v>240</v>
      </c>
      <c r="B10" s="37">
        <v>1</v>
      </c>
      <c r="C10" s="38" t="s">
        <v>4643</v>
      </c>
      <c r="D10" s="37" t="s">
        <v>4460</v>
      </c>
      <c r="E10" s="39" t="s">
        <v>4644</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248</v>
      </c>
      <c r="B12" s="50"/>
      <c r="C12" s="51"/>
      <c r="D12" s="51"/>
      <c r="E12" s="53" t="s">
        <v>245</v>
      </c>
      <c r="F12" s="51"/>
      <c r="G12" s="51"/>
      <c r="H12" s="51"/>
      <c r="I12" s="51"/>
      <c r="J12" s="52"/>
    </row>
  </sheetData>
  <sheetProtection sheet="1" objects="1" scenarios="1" spinCount="100000" saltValue="9qH/Yeeuj3nCM1voSOv8x5mQCc/RH/bQwmp0w55f8bPy+RmR7zyVRYH8rqsUbJRWJ0Bi1Q2b55cR1CW2QW8PJQ==" hashValue="VRsj+/XStDOnd2rqrmOLt9mc1GqNnSNe939K0BAs2tM2e6/5R0X9DQe5prnRf0Ej8lnFLZWLCVhmpBEZ68gPH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4645</v>
      </c>
      <c r="I3" s="25">
        <f>SUMIFS(I9:I156,A9:A156,"SD")</f>
        <v>0</v>
      </c>
      <c r="J3" s="19"/>
      <c r="O3">
        <v>0</v>
      </c>
      <c r="P3">
        <v>2</v>
      </c>
    </row>
    <row r="4">
      <c r="A4" s="3" t="s">
        <v>222</v>
      </c>
      <c r="B4" s="20" t="s">
        <v>223</v>
      </c>
      <c r="C4" s="21" t="s">
        <v>153</v>
      </c>
      <c r="D4" s="22"/>
      <c r="E4" s="23" t="s">
        <v>154</v>
      </c>
      <c r="F4" s="17"/>
      <c r="G4" s="17"/>
      <c r="H4" s="17"/>
      <c r="I4" s="17"/>
      <c r="J4" s="19"/>
      <c r="O4">
        <v>0.14999999999999999</v>
      </c>
      <c r="P4">
        <v>2</v>
      </c>
    </row>
    <row r="5">
      <c r="A5" s="3" t="s">
        <v>224</v>
      </c>
      <c r="B5" s="20" t="s">
        <v>225</v>
      </c>
      <c r="C5" s="21" t="s">
        <v>4645</v>
      </c>
      <c r="D5" s="22"/>
      <c r="E5" s="23" t="s">
        <v>156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SUMIFS(I10:I59,A10:A59,"P")</f>
        <v>0</v>
      </c>
      <c r="J9" s="36"/>
    </row>
    <row r="10">
      <c r="A10" s="37" t="s">
        <v>240</v>
      </c>
      <c r="B10" s="37">
        <v>1</v>
      </c>
      <c r="C10" s="38" t="s">
        <v>1969</v>
      </c>
      <c r="D10" s="37" t="s">
        <v>245</v>
      </c>
      <c r="E10" s="39" t="s">
        <v>1970</v>
      </c>
      <c r="F10" s="40" t="s">
        <v>339</v>
      </c>
      <c r="G10" s="41">
        <v>15.75</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4646</v>
      </c>
      <c r="F12" s="46"/>
      <c r="G12" s="46"/>
      <c r="H12" s="46"/>
      <c r="I12" s="46"/>
      <c r="J12" s="48"/>
    </row>
    <row r="13" ht="409.5">
      <c r="A13" s="37" t="s">
        <v>248</v>
      </c>
      <c r="B13" s="45"/>
      <c r="C13" s="46"/>
      <c r="D13" s="46"/>
      <c r="E13" s="39" t="s">
        <v>666</v>
      </c>
      <c r="F13" s="46"/>
      <c r="G13" s="46"/>
      <c r="H13" s="46"/>
      <c r="I13" s="46"/>
      <c r="J13" s="48"/>
    </row>
    <row r="14">
      <c r="A14" s="37" t="s">
        <v>240</v>
      </c>
      <c r="B14" s="37">
        <v>2</v>
      </c>
      <c r="C14" s="38" t="s">
        <v>3786</v>
      </c>
      <c r="D14" s="37" t="s">
        <v>245</v>
      </c>
      <c r="E14" s="39" t="s">
        <v>3787</v>
      </c>
      <c r="F14" s="40" t="s">
        <v>339</v>
      </c>
      <c r="G14" s="41">
        <v>21.870000000000001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4647</v>
      </c>
      <c r="F16" s="46"/>
      <c r="G16" s="46"/>
      <c r="H16" s="46"/>
      <c r="I16" s="46"/>
      <c r="J16" s="48"/>
    </row>
    <row r="17" ht="409.5">
      <c r="A17" s="37" t="s">
        <v>248</v>
      </c>
      <c r="B17" s="45"/>
      <c r="C17" s="46"/>
      <c r="D17" s="46"/>
      <c r="E17" s="39" t="s">
        <v>666</v>
      </c>
      <c r="F17" s="46"/>
      <c r="G17" s="46"/>
      <c r="H17" s="46"/>
      <c r="I17" s="46"/>
      <c r="J17" s="48"/>
    </row>
    <row r="18">
      <c r="A18" s="37" t="s">
        <v>240</v>
      </c>
      <c r="B18" s="37">
        <v>3</v>
      </c>
      <c r="C18" s="38" t="s">
        <v>663</v>
      </c>
      <c r="D18" s="37" t="s">
        <v>245</v>
      </c>
      <c r="E18" s="39" t="s">
        <v>664</v>
      </c>
      <c r="F18" s="40" t="s">
        <v>339</v>
      </c>
      <c r="G18" s="41">
        <v>172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4648</v>
      </c>
      <c r="F20" s="46"/>
      <c r="G20" s="46"/>
      <c r="H20" s="46"/>
      <c r="I20" s="46"/>
      <c r="J20" s="48"/>
    </row>
    <row r="21" ht="409.5">
      <c r="A21" s="37" t="s">
        <v>248</v>
      </c>
      <c r="B21" s="45"/>
      <c r="C21" s="46"/>
      <c r="D21" s="46"/>
      <c r="E21" s="39" t="s">
        <v>666</v>
      </c>
      <c r="F21" s="46"/>
      <c r="G21" s="46"/>
      <c r="H21" s="46"/>
      <c r="I21" s="46"/>
      <c r="J21" s="48"/>
    </row>
    <row r="22">
      <c r="A22" s="37" t="s">
        <v>240</v>
      </c>
      <c r="B22" s="37">
        <v>4</v>
      </c>
      <c r="C22" s="38" t="s">
        <v>4649</v>
      </c>
      <c r="D22" s="37" t="s">
        <v>245</v>
      </c>
      <c r="E22" s="39" t="s">
        <v>4650</v>
      </c>
      <c r="F22" s="40" t="s">
        <v>339</v>
      </c>
      <c r="G22" s="41">
        <v>172</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4648</v>
      </c>
      <c r="F24" s="46"/>
      <c r="G24" s="46"/>
      <c r="H24" s="46"/>
      <c r="I24" s="46"/>
      <c r="J24" s="48"/>
    </row>
    <row r="25" ht="409.5">
      <c r="A25" s="37" t="s">
        <v>248</v>
      </c>
      <c r="B25" s="45"/>
      <c r="C25" s="46"/>
      <c r="D25" s="46"/>
      <c r="E25" s="39" t="s">
        <v>666</v>
      </c>
      <c r="F25" s="46"/>
      <c r="G25" s="46"/>
      <c r="H25" s="46"/>
      <c r="I25" s="46"/>
      <c r="J25" s="48"/>
    </row>
    <row r="26">
      <c r="A26" s="37" t="s">
        <v>240</v>
      </c>
      <c r="B26" s="37">
        <v>5</v>
      </c>
      <c r="C26" s="38" t="s">
        <v>1826</v>
      </c>
      <c r="D26" s="37" t="s">
        <v>245</v>
      </c>
      <c r="E26" s="39" t="s">
        <v>1827</v>
      </c>
      <c r="F26" s="40" t="s">
        <v>339</v>
      </c>
      <c r="G26" s="41">
        <v>45</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1832</v>
      </c>
      <c r="F28" s="46"/>
      <c r="G28" s="46"/>
      <c r="H28" s="46"/>
      <c r="I28" s="46"/>
      <c r="J28" s="48"/>
    </row>
    <row r="29" ht="409.5">
      <c r="A29" s="37" t="s">
        <v>248</v>
      </c>
      <c r="B29" s="45"/>
      <c r="C29" s="46"/>
      <c r="D29" s="46"/>
      <c r="E29" s="39" t="s">
        <v>666</v>
      </c>
      <c r="F29" s="46"/>
      <c r="G29" s="46"/>
      <c r="H29" s="46"/>
      <c r="I29" s="46"/>
      <c r="J29" s="48"/>
    </row>
    <row r="30">
      <c r="A30" s="37" t="s">
        <v>240</v>
      </c>
      <c r="B30" s="37">
        <v>34</v>
      </c>
      <c r="C30" s="38" t="s">
        <v>424</v>
      </c>
      <c r="D30" s="37" t="s">
        <v>245</v>
      </c>
      <c r="E30" s="39" t="s">
        <v>425</v>
      </c>
      <c r="F30" s="40" t="s">
        <v>1326</v>
      </c>
      <c r="G30" s="41">
        <v>15</v>
      </c>
      <c r="H30" s="42">
        <v>0</v>
      </c>
      <c r="I30" s="43">
        <f>ROUND(G30*H30,P4)</f>
        <v>0</v>
      </c>
      <c r="J30" s="37"/>
      <c r="O30" s="44">
        <f>I30*0.21</f>
        <v>0</v>
      </c>
      <c r="P30">
        <v>3</v>
      </c>
    </row>
    <row r="31">
      <c r="A31" s="37" t="s">
        <v>244</v>
      </c>
      <c r="B31" s="45"/>
      <c r="C31" s="46"/>
      <c r="D31" s="46"/>
      <c r="E31" s="47" t="s">
        <v>245</v>
      </c>
      <c r="F31" s="46"/>
      <c r="G31" s="46"/>
      <c r="H31" s="46"/>
      <c r="I31" s="46"/>
      <c r="J31" s="48"/>
    </row>
    <row r="32" ht="90">
      <c r="A32" s="37" t="s">
        <v>248</v>
      </c>
      <c r="B32" s="45"/>
      <c r="C32" s="46"/>
      <c r="D32" s="46"/>
      <c r="E32" s="39" t="s">
        <v>427</v>
      </c>
      <c r="F32" s="46"/>
      <c r="G32" s="46"/>
      <c r="H32" s="46"/>
      <c r="I32" s="46"/>
      <c r="J32" s="48"/>
    </row>
    <row r="33">
      <c r="A33" s="37" t="s">
        <v>240</v>
      </c>
      <c r="B33" s="37">
        <v>35</v>
      </c>
      <c r="C33" s="38" t="s">
        <v>4651</v>
      </c>
      <c r="D33" s="37" t="s">
        <v>245</v>
      </c>
      <c r="E33" s="39" t="s">
        <v>4652</v>
      </c>
      <c r="F33" s="40" t="s">
        <v>1326</v>
      </c>
      <c r="G33" s="41">
        <v>180</v>
      </c>
      <c r="H33" s="42">
        <v>0</v>
      </c>
      <c r="I33" s="43">
        <f>ROUND(G33*H33,P4)</f>
        <v>0</v>
      </c>
      <c r="J33" s="37"/>
      <c r="O33" s="44">
        <f>I33*0.21</f>
        <v>0</v>
      </c>
      <c r="P33">
        <v>3</v>
      </c>
    </row>
    <row r="34">
      <c r="A34" s="37" t="s">
        <v>244</v>
      </c>
      <c r="B34" s="45"/>
      <c r="C34" s="46"/>
      <c r="D34" s="46"/>
      <c r="E34" s="47" t="s">
        <v>245</v>
      </c>
      <c r="F34" s="46"/>
      <c r="G34" s="46"/>
      <c r="H34" s="46"/>
      <c r="I34" s="46"/>
      <c r="J34" s="48"/>
    </row>
    <row r="35" ht="90">
      <c r="A35" s="37" t="s">
        <v>248</v>
      </c>
      <c r="B35" s="45"/>
      <c r="C35" s="46"/>
      <c r="D35" s="46"/>
      <c r="E35" s="39" t="s">
        <v>427</v>
      </c>
      <c r="F35" s="46"/>
      <c r="G35" s="46"/>
      <c r="H35" s="46"/>
      <c r="I35" s="46"/>
      <c r="J35" s="48"/>
    </row>
    <row r="36">
      <c r="A36" s="37" t="s">
        <v>240</v>
      </c>
      <c r="B36" s="37">
        <v>6</v>
      </c>
      <c r="C36" s="38" t="s">
        <v>667</v>
      </c>
      <c r="D36" s="37" t="s">
        <v>245</v>
      </c>
      <c r="E36" s="39" t="s">
        <v>668</v>
      </c>
      <c r="F36" s="40" t="s">
        <v>339</v>
      </c>
      <c r="G36" s="41">
        <v>426.43000000000001</v>
      </c>
      <c r="H36" s="42">
        <v>0</v>
      </c>
      <c r="I36" s="43">
        <f>ROUND(G36*H36,P4)</f>
        <v>0</v>
      </c>
      <c r="J36" s="37"/>
      <c r="O36" s="44">
        <f>I36*0.21</f>
        <v>0</v>
      </c>
      <c r="P36">
        <v>3</v>
      </c>
    </row>
    <row r="37">
      <c r="A37" s="37" t="s">
        <v>244</v>
      </c>
      <c r="B37" s="45"/>
      <c r="C37" s="46"/>
      <c r="D37" s="46"/>
      <c r="E37" s="47" t="s">
        <v>245</v>
      </c>
      <c r="F37" s="46"/>
      <c r="G37" s="46"/>
      <c r="H37" s="46"/>
      <c r="I37" s="46"/>
      <c r="J37" s="48"/>
    </row>
    <row r="38">
      <c r="A38" s="37" t="s">
        <v>246</v>
      </c>
      <c r="B38" s="45"/>
      <c r="C38" s="46"/>
      <c r="D38" s="46"/>
      <c r="E38" s="49" t="s">
        <v>4653</v>
      </c>
      <c r="F38" s="46"/>
      <c r="G38" s="46"/>
      <c r="H38" s="46"/>
      <c r="I38" s="46"/>
      <c r="J38" s="48"/>
    </row>
    <row r="39" ht="270">
      <c r="A39" s="37" t="s">
        <v>248</v>
      </c>
      <c r="B39" s="45"/>
      <c r="C39" s="46"/>
      <c r="D39" s="46"/>
      <c r="E39" s="39" t="s">
        <v>671</v>
      </c>
      <c r="F39" s="46"/>
      <c r="G39" s="46"/>
      <c r="H39" s="46"/>
      <c r="I39" s="46"/>
      <c r="J39" s="48"/>
    </row>
    <row r="40">
      <c r="A40" s="37" t="s">
        <v>240</v>
      </c>
      <c r="B40" s="37">
        <v>7</v>
      </c>
      <c r="C40" s="38" t="s">
        <v>344</v>
      </c>
      <c r="D40" s="37" t="s">
        <v>245</v>
      </c>
      <c r="E40" s="39" t="s">
        <v>345</v>
      </c>
      <c r="F40" s="40" t="s">
        <v>339</v>
      </c>
      <c r="G40" s="41">
        <v>426</v>
      </c>
      <c r="H40" s="42">
        <v>0</v>
      </c>
      <c r="I40" s="43">
        <f>ROUND(G40*H40,P4)</f>
        <v>0</v>
      </c>
      <c r="J40" s="37"/>
      <c r="O40" s="44">
        <f>I40*0.21</f>
        <v>0</v>
      </c>
      <c r="P40">
        <v>3</v>
      </c>
    </row>
    <row r="41">
      <c r="A41" s="37" t="s">
        <v>244</v>
      </c>
      <c r="B41" s="45"/>
      <c r="C41" s="46"/>
      <c r="D41" s="46"/>
      <c r="E41" s="47" t="s">
        <v>245</v>
      </c>
      <c r="F41" s="46"/>
      <c r="G41" s="46"/>
      <c r="H41" s="46"/>
      <c r="I41" s="46"/>
      <c r="J41" s="48"/>
    </row>
    <row r="42">
      <c r="A42" s="37" t="s">
        <v>246</v>
      </c>
      <c r="B42" s="45"/>
      <c r="C42" s="46"/>
      <c r="D42" s="46"/>
      <c r="E42" s="49" t="s">
        <v>4654</v>
      </c>
      <c r="F42" s="46"/>
      <c r="G42" s="46"/>
      <c r="H42" s="46"/>
      <c r="I42" s="46"/>
      <c r="J42" s="48"/>
    </row>
    <row r="43" ht="330">
      <c r="A43" s="37" t="s">
        <v>248</v>
      </c>
      <c r="B43" s="45"/>
      <c r="C43" s="46"/>
      <c r="D43" s="46"/>
      <c r="E43" s="39" t="s">
        <v>347</v>
      </c>
      <c r="F43" s="46"/>
      <c r="G43" s="46"/>
      <c r="H43" s="46"/>
      <c r="I43" s="46"/>
      <c r="J43" s="48"/>
    </row>
    <row r="44">
      <c r="A44" s="37" t="s">
        <v>240</v>
      </c>
      <c r="B44" s="37">
        <v>8</v>
      </c>
      <c r="C44" s="38" t="s">
        <v>4655</v>
      </c>
      <c r="D44" s="37" t="s">
        <v>245</v>
      </c>
      <c r="E44" s="39" t="s">
        <v>4656</v>
      </c>
      <c r="F44" s="40" t="s">
        <v>415</v>
      </c>
      <c r="G44" s="41">
        <v>150</v>
      </c>
      <c r="H44" s="42">
        <v>0</v>
      </c>
      <c r="I44" s="43">
        <f>ROUND(G44*H44,P4)</f>
        <v>0</v>
      </c>
      <c r="J44" s="37"/>
      <c r="O44" s="44">
        <f>I44*0.21</f>
        <v>0</v>
      </c>
      <c r="P44">
        <v>3</v>
      </c>
    </row>
    <row r="45">
      <c r="A45" s="37" t="s">
        <v>244</v>
      </c>
      <c r="B45" s="45"/>
      <c r="C45" s="46"/>
      <c r="D45" s="46"/>
      <c r="E45" s="47" t="s">
        <v>245</v>
      </c>
      <c r="F45" s="46"/>
      <c r="G45" s="46"/>
      <c r="H45" s="46"/>
      <c r="I45" s="46"/>
      <c r="J45" s="48"/>
    </row>
    <row r="46">
      <c r="A46" s="37" t="s">
        <v>246</v>
      </c>
      <c r="B46" s="45"/>
      <c r="C46" s="46"/>
      <c r="D46" s="46"/>
      <c r="E46" s="49" t="s">
        <v>422</v>
      </c>
      <c r="F46" s="46"/>
      <c r="G46" s="46"/>
      <c r="H46" s="46"/>
      <c r="I46" s="46"/>
      <c r="J46" s="48"/>
    </row>
    <row r="47" ht="409.5">
      <c r="A47" s="37" t="s">
        <v>248</v>
      </c>
      <c r="B47" s="45"/>
      <c r="C47" s="46"/>
      <c r="D47" s="46"/>
      <c r="E47" s="39" t="s">
        <v>4657</v>
      </c>
      <c r="F47" s="46"/>
      <c r="G47" s="46"/>
      <c r="H47" s="46"/>
      <c r="I47" s="46"/>
      <c r="J47" s="48"/>
    </row>
    <row r="48">
      <c r="A48" s="37" t="s">
        <v>240</v>
      </c>
      <c r="B48" s="37">
        <v>9</v>
      </c>
      <c r="C48" s="38" t="s">
        <v>4658</v>
      </c>
      <c r="D48" s="37" t="s">
        <v>245</v>
      </c>
      <c r="E48" s="39" t="s">
        <v>4659</v>
      </c>
      <c r="F48" s="40" t="s">
        <v>415</v>
      </c>
      <c r="G48" s="41">
        <v>150</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422</v>
      </c>
      <c r="F50" s="46"/>
      <c r="G50" s="46"/>
      <c r="H50" s="46"/>
      <c r="I50" s="46"/>
      <c r="J50" s="48"/>
    </row>
    <row r="51" ht="60">
      <c r="A51" s="37" t="s">
        <v>248</v>
      </c>
      <c r="B51" s="45"/>
      <c r="C51" s="46"/>
      <c r="D51" s="46"/>
      <c r="E51" s="39" t="s">
        <v>4660</v>
      </c>
      <c r="F51" s="46"/>
      <c r="G51" s="46"/>
      <c r="H51" s="46"/>
      <c r="I51" s="46"/>
      <c r="J51" s="48"/>
    </row>
    <row r="52">
      <c r="A52" s="37" t="s">
        <v>240</v>
      </c>
      <c r="B52" s="37">
        <v>10</v>
      </c>
      <c r="C52" s="38" t="s">
        <v>4661</v>
      </c>
      <c r="D52" s="37" t="s">
        <v>245</v>
      </c>
      <c r="E52" s="39" t="s">
        <v>4662</v>
      </c>
      <c r="F52" s="40" t="s">
        <v>339</v>
      </c>
      <c r="G52" s="41">
        <v>249</v>
      </c>
      <c r="H52" s="42">
        <v>0</v>
      </c>
      <c r="I52" s="43">
        <f>ROUND(G52*H52,P4)</f>
        <v>0</v>
      </c>
      <c r="J52" s="37"/>
      <c r="O52" s="44">
        <f>I52*0.21</f>
        <v>0</v>
      </c>
      <c r="P52">
        <v>3</v>
      </c>
    </row>
    <row r="53">
      <c r="A53" s="37" t="s">
        <v>244</v>
      </c>
      <c r="B53" s="45"/>
      <c r="C53" s="46"/>
      <c r="D53" s="46"/>
      <c r="E53" s="47" t="s">
        <v>245</v>
      </c>
      <c r="F53" s="46"/>
      <c r="G53" s="46"/>
      <c r="H53" s="46"/>
      <c r="I53" s="46"/>
      <c r="J53" s="48"/>
    </row>
    <row r="54">
      <c r="A54" s="37" t="s">
        <v>246</v>
      </c>
      <c r="B54" s="45"/>
      <c r="C54" s="46"/>
      <c r="D54" s="46"/>
      <c r="E54" s="49" t="s">
        <v>4663</v>
      </c>
      <c r="F54" s="46"/>
      <c r="G54" s="46"/>
      <c r="H54" s="46"/>
      <c r="I54" s="46"/>
      <c r="J54" s="48"/>
    </row>
    <row r="55" ht="90">
      <c r="A55" s="37" t="s">
        <v>248</v>
      </c>
      <c r="B55" s="45"/>
      <c r="C55" s="46"/>
      <c r="D55" s="46"/>
      <c r="E55" s="39" t="s">
        <v>2668</v>
      </c>
      <c r="F55" s="46"/>
      <c r="G55" s="46"/>
      <c r="H55" s="46"/>
      <c r="I55" s="46"/>
      <c r="J55" s="48"/>
    </row>
    <row r="56">
      <c r="A56" s="37" t="s">
        <v>240</v>
      </c>
      <c r="B56" s="37">
        <v>11</v>
      </c>
      <c r="C56" s="38" t="s">
        <v>4664</v>
      </c>
      <c r="D56" s="37" t="s">
        <v>238</v>
      </c>
      <c r="E56" s="39" t="s">
        <v>4665</v>
      </c>
      <c r="F56" s="40" t="s">
        <v>339</v>
      </c>
      <c r="G56" s="41">
        <v>271</v>
      </c>
      <c r="H56" s="42">
        <v>0</v>
      </c>
      <c r="I56" s="43">
        <f>ROUND(G56*H56,P4)</f>
        <v>0</v>
      </c>
      <c r="J56" s="37"/>
      <c r="O56" s="44">
        <f>I56*0.21</f>
        <v>0</v>
      </c>
      <c r="P56">
        <v>3</v>
      </c>
    </row>
    <row r="57">
      <c r="A57" s="37" t="s">
        <v>244</v>
      </c>
      <c r="B57" s="45"/>
      <c r="C57" s="46"/>
      <c r="D57" s="46"/>
      <c r="E57" s="47" t="s">
        <v>245</v>
      </c>
      <c r="F57" s="46"/>
      <c r="G57" s="46"/>
      <c r="H57" s="46"/>
      <c r="I57" s="46"/>
      <c r="J57" s="48"/>
    </row>
    <row r="58">
      <c r="A58" s="37" t="s">
        <v>246</v>
      </c>
      <c r="B58" s="45"/>
      <c r="C58" s="46"/>
      <c r="D58" s="46"/>
      <c r="E58" s="49" t="s">
        <v>4666</v>
      </c>
      <c r="F58" s="46"/>
      <c r="G58" s="46"/>
      <c r="H58" s="46"/>
      <c r="I58" s="46"/>
      <c r="J58" s="48"/>
    </row>
    <row r="59" ht="90">
      <c r="A59" s="37" t="s">
        <v>248</v>
      </c>
      <c r="B59" s="45"/>
      <c r="C59" s="46"/>
      <c r="D59" s="46"/>
      <c r="E59" s="39" t="s">
        <v>2668</v>
      </c>
      <c r="F59" s="46"/>
      <c r="G59" s="46"/>
      <c r="H59" s="46"/>
      <c r="I59" s="46"/>
      <c r="J59" s="48"/>
    </row>
    <row r="60">
      <c r="A60" s="31" t="s">
        <v>237</v>
      </c>
      <c r="B60" s="32"/>
      <c r="C60" s="33" t="s">
        <v>926</v>
      </c>
      <c r="D60" s="34"/>
      <c r="E60" s="31" t="s">
        <v>2120</v>
      </c>
      <c r="F60" s="34"/>
      <c r="G60" s="34"/>
      <c r="H60" s="34"/>
      <c r="I60" s="35">
        <f>SUMIFS(I61:I68,A61:A68,"P")</f>
        <v>0</v>
      </c>
      <c r="J60" s="36"/>
    </row>
    <row r="61">
      <c r="A61" s="37" t="s">
        <v>240</v>
      </c>
      <c r="B61" s="37">
        <v>12</v>
      </c>
      <c r="C61" s="38" t="s">
        <v>4274</v>
      </c>
      <c r="D61" s="37" t="s">
        <v>245</v>
      </c>
      <c r="E61" s="39" t="s">
        <v>4275</v>
      </c>
      <c r="F61" s="40" t="s">
        <v>339</v>
      </c>
      <c r="G61" s="41">
        <v>1.2709999999999999</v>
      </c>
      <c r="H61" s="42">
        <v>0</v>
      </c>
      <c r="I61" s="43">
        <f>ROUND(G61*H61,P4)</f>
        <v>0</v>
      </c>
      <c r="J61" s="37"/>
      <c r="O61" s="44">
        <f>I61*0.21</f>
        <v>0</v>
      </c>
      <c r="P61">
        <v>3</v>
      </c>
    </row>
    <row r="62">
      <c r="A62" s="37" t="s">
        <v>244</v>
      </c>
      <c r="B62" s="45"/>
      <c r="C62" s="46"/>
      <c r="D62" s="46"/>
      <c r="E62" s="47" t="s">
        <v>245</v>
      </c>
      <c r="F62" s="46"/>
      <c r="G62" s="46"/>
      <c r="H62" s="46"/>
      <c r="I62" s="46"/>
      <c r="J62" s="48"/>
    </row>
    <row r="63" ht="30">
      <c r="A63" s="37" t="s">
        <v>246</v>
      </c>
      <c r="B63" s="45"/>
      <c r="C63" s="46"/>
      <c r="D63" s="46"/>
      <c r="E63" s="49" t="s">
        <v>4667</v>
      </c>
      <c r="F63" s="46"/>
      <c r="G63" s="46"/>
      <c r="H63" s="46"/>
      <c r="I63" s="46"/>
      <c r="J63" s="48"/>
    </row>
    <row r="64" ht="409.5">
      <c r="A64" s="37" t="s">
        <v>248</v>
      </c>
      <c r="B64" s="45"/>
      <c r="C64" s="46"/>
      <c r="D64" s="46"/>
      <c r="E64" s="39" t="s">
        <v>3867</v>
      </c>
      <c r="F64" s="46"/>
      <c r="G64" s="46"/>
      <c r="H64" s="46"/>
      <c r="I64" s="46"/>
      <c r="J64" s="48"/>
    </row>
    <row r="65">
      <c r="A65" s="37" t="s">
        <v>240</v>
      </c>
      <c r="B65" s="37">
        <v>13</v>
      </c>
      <c r="C65" s="38" t="s">
        <v>4664</v>
      </c>
      <c r="D65" s="37" t="s">
        <v>245</v>
      </c>
      <c r="E65" s="39" t="s">
        <v>4665</v>
      </c>
      <c r="F65" s="40" t="s">
        <v>339</v>
      </c>
      <c r="G65" s="41">
        <v>34.200000000000003</v>
      </c>
      <c r="H65" s="42">
        <v>0</v>
      </c>
      <c r="I65" s="43">
        <f>ROUND(G65*H65,P4)</f>
        <v>0</v>
      </c>
      <c r="J65" s="37"/>
      <c r="O65" s="44">
        <f>I65*0.21</f>
        <v>0</v>
      </c>
      <c r="P65">
        <v>3</v>
      </c>
    </row>
    <row r="66">
      <c r="A66" s="37" t="s">
        <v>244</v>
      </c>
      <c r="B66" s="45"/>
      <c r="C66" s="46"/>
      <c r="D66" s="46"/>
      <c r="E66" s="47" t="s">
        <v>245</v>
      </c>
      <c r="F66" s="46"/>
      <c r="G66" s="46"/>
      <c r="H66" s="46"/>
      <c r="I66" s="46"/>
      <c r="J66" s="48"/>
    </row>
    <row r="67" ht="30">
      <c r="A67" s="37" t="s">
        <v>246</v>
      </c>
      <c r="B67" s="45"/>
      <c r="C67" s="46"/>
      <c r="D67" s="46"/>
      <c r="E67" s="49" t="s">
        <v>4668</v>
      </c>
      <c r="F67" s="46"/>
      <c r="G67" s="46"/>
      <c r="H67" s="46"/>
      <c r="I67" s="46"/>
      <c r="J67" s="48"/>
    </row>
    <row r="68" ht="90">
      <c r="A68" s="37" t="s">
        <v>248</v>
      </c>
      <c r="B68" s="45"/>
      <c r="C68" s="46"/>
      <c r="D68" s="46"/>
      <c r="E68" s="39" t="s">
        <v>2668</v>
      </c>
      <c r="F68" s="46"/>
      <c r="G68" s="46"/>
      <c r="H68" s="46"/>
      <c r="I68" s="46"/>
      <c r="J68" s="48"/>
    </row>
    <row r="69">
      <c r="A69" s="31" t="s">
        <v>237</v>
      </c>
      <c r="B69" s="32"/>
      <c r="C69" s="33" t="s">
        <v>4669</v>
      </c>
      <c r="D69" s="34"/>
      <c r="E69" s="31" t="s">
        <v>4670</v>
      </c>
      <c r="F69" s="34"/>
      <c r="G69" s="34"/>
      <c r="H69" s="34"/>
      <c r="I69" s="35">
        <f>SUMIFS(I70:I113,A70:A113,"P")</f>
        <v>0</v>
      </c>
      <c r="J69" s="36"/>
    </row>
    <row r="70">
      <c r="A70" s="37" t="s">
        <v>240</v>
      </c>
      <c r="B70" s="37">
        <v>14</v>
      </c>
      <c r="C70" s="38" t="s">
        <v>357</v>
      </c>
      <c r="D70" s="37" t="s">
        <v>245</v>
      </c>
      <c r="E70" s="39" t="s">
        <v>358</v>
      </c>
      <c r="F70" s="40" t="s">
        <v>354</v>
      </c>
      <c r="G70" s="41">
        <v>465</v>
      </c>
      <c r="H70" s="42">
        <v>0</v>
      </c>
      <c r="I70" s="43">
        <f>ROUND(G70*H70,P4)</f>
        <v>0</v>
      </c>
      <c r="J70" s="37"/>
      <c r="O70" s="44">
        <f>I70*0.21</f>
        <v>0</v>
      </c>
      <c r="P70">
        <v>3</v>
      </c>
    </row>
    <row r="71">
      <c r="A71" s="37" t="s">
        <v>244</v>
      </c>
      <c r="B71" s="45"/>
      <c r="C71" s="46"/>
      <c r="D71" s="46"/>
      <c r="E71" s="47" t="s">
        <v>245</v>
      </c>
      <c r="F71" s="46"/>
      <c r="G71" s="46"/>
      <c r="H71" s="46"/>
      <c r="I71" s="46"/>
      <c r="J71" s="48"/>
    </row>
    <row r="72" ht="30">
      <c r="A72" s="37" t="s">
        <v>246</v>
      </c>
      <c r="B72" s="45"/>
      <c r="C72" s="46"/>
      <c r="D72" s="46"/>
      <c r="E72" s="49" t="s">
        <v>4671</v>
      </c>
      <c r="F72" s="46"/>
      <c r="G72" s="46"/>
      <c r="H72" s="46"/>
      <c r="I72" s="46"/>
      <c r="J72" s="48"/>
    </row>
    <row r="73" ht="90">
      <c r="A73" s="37" t="s">
        <v>248</v>
      </c>
      <c r="B73" s="45"/>
      <c r="C73" s="46"/>
      <c r="D73" s="46"/>
      <c r="E73" s="39" t="s">
        <v>356</v>
      </c>
      <c r="F73" s="46"/>
      <c r="G73" s="46"/>
      <c r="H73" s="46"/>
      <c r="I73" s="46"/>
      <c r="J73" s="48"/>
    </row>
    <row r="74">
      <c r="A74" s="37" t="s">
        <v>240</v>
      </c>
      <c r="B74" s="37">
        <v>15</v>
      </c>
      <c r="C74" s="38" t="s">
        <v>678</v>
      </c>
      <c r="D74" s="37" t="s">
        <v>245</v>
      </c>
      <c r="E74" s="39" t="s">
        <v>679</v>
      </c>
      <c r="F74" s="40" t="s">
        <v>354</v>
      </c>
      <c r="G74" s="41">
        <v>1386</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4672</v>
      </c>
      <c r="F76" s="46"/>
      <c r="G76" s="46"/>
      <c r="H76" s="46"/>
      <c r="I76" s="46"/>
      <c r="J76" s="48"/>
    </row>
    <row r="77" ht="105">
      <c r="A77" s="37" t="s">
        <v>248</v>
      </c>
      <c r="B77" s="45"/>
      <c r="C77" s="46"/>
      <c r="D77" s="46"/>
      <c r="E77" s="39" t="s">
        <v>448</v>
      </c>
      <c r="F77" s="46"/>
      <c r="G77" s="46"/>
      <c r="H77" s="46"/>
      <c r="I77" s="46"/>
      <c r="J77" s="48"/>
    </row>
    <row r="78" ht="30">
      <c r="A78" s="37" t="s">
        <v>240</v>
      </c>
      <c r="B78" s="37">
        <v>16</v>
      </c>
      <c r="C78" s="38" t="s">
        <v>4673</v>
      </c>
      <c r="D78" s="37" t="s">
        <v>245</v>
      </c>
      <c r="E78" s="39" t="s">
        <v>4674</v>
      </c>
      <c r="F78" s="40" t="s">
        <v>354</v>
      </c>
      <c r="G78" s="41">
        <v>75</v>
      </c>
      <c r="H78" s="42">
        <v>0</v>
      </c>
      <c r="I78" s="43">
        <f>ROUND(G78*H78,P4)</f>
        <v>0</v>
      </c>
      <c r="J78" s="37"/>
      <c r="O78" s="44">
        <f>I78*0.21</f>
        <v>0</v>
      </c>
      <c r="P78">
        <v>3</v>
      </c>
    </row>
    <row r="79" ht="30">
      <c r="A79" s="37" t="s">
        <v>244</v>
      </c>
      <c r="B79" s="45"/>
      <c r="C79" s="46"/>
      <c r="D79" s="46"/>
      <c r="E79" s="39" t="s">
        <v>4674</v>
      </c>
      <c r="F79" s="46"/>
      <c r="G79" s="46"/>
      <c r="H79" s="46"/>
      <c r="I79" s="46"/>
      <c r="J79" s="48"/>
    </row>
    <row r="80" ht="30">
      <c r="A80" s="37" t="s">
        <v>246</v>
      </c>
      <c r="B80" s="45"/>
      <c r="C80" s="46"/>
      <c r="D80" s="46"/>
      <c r="E80" s="49" t="s">
        <v>4675</v>
      </c>
      <c r="F80" s="46"/>
      <c r="G80" s="46"/>
      <c r="H80" s="46"/>
      <c r="I80" s="46"/>
      <c r="J80" s="48"/>
    </row>
    <row r="81" ht="90">
      <c r="A81" s="37" t="s">
        <v>248</v>
      </c>
      <c r="B81" s="45"/>
      <c r="C81" s="46"/>
      <c r="D81" s="46"/>
      <c r="E81" s="39" t="s">
        <v>4676</v>
      </c>
      <c r="F81" s="46"/>
      <c r="G81" s="46"/>
      <c r="H81" s="46"/>
      <c r="I81" s="46"/>
      <c r="J81" s="48"/>
    </row>
    <row r="82" ht="30">
      <c r="A82" s="37" t="s">
        <v>240</v>
      </c>
      <c r="B82" s="37">
        <v>17</v>
      </c>
      <c r="C82" s="38" t="s">
        <v>4673</v>
      </c>
      <c r="D82" s="37" t="s">
        <v>238</v>
      </c>
      <c r="E82" s="39" t="s">
        <v>4677</v>
      </c>
      <c r="F82" s="40" t="s">
        <v>354</v>
      </c>
      <c r="G82" s="41">
        <v>352</v>
      </c>
      <c r="H82" s="42">
        <v>0</v>
      </c>
      <c r="I82" s="43">
        <f>ROUND(G82*H82,P4)</f>
        <v>0</v>
      </c>
      <c r="J82" s="37"/>
      <c r="O82" s="44">
        <f>I82*0.21</f>
        <v>0</v>
      </c>
      <c r="P82">
        <v>3</v>
      </c>
    </row>
    <row r="83" ht="30">
      <c r="A83" s="37" t="s">
        <v>244</v>
      </c>
      <c r="B83" s="45"/>
      <c r="C83" s="46"/>
      <c r="D83" s="46"/>
      <c r="E83" s="39" t="s">
        <v>4677</v>
      </c>
      <c r="F83" s="46"/>
      <c r="G83" s="46"/>
      <c r="H83" s="46"/>
      <c r="I83" s="46"/>
      <c r="J83" s="48"/>
    </row>
    <row r="84" ht="30">
      <c r="A84" s="37" t="s">
        <v>246</v>
      </c>
      <c r="B84" s="45"/>
      <c r="C84" s="46"/>
      <c r="D84" s="46"/>
      <c r="E84" s="49" t="s">
        <v>4678</v>
      </c>
      <c r="F84" s="46"/>
      <c r="G84" s="46"/>
      <c r="H84" s="46"/>
      <c r="I84" s="46"/>
      <c r="J84" s="48"/>
    </row>
    <row r="85" ht="90">
      <c r="A85" s="37" t="s">
        <v>248</v>
      </c>
      <c r="B85" s="45"/>
      <c r="C85" s="46"/>
      <c r="D85" s="46"/>
      <c r="E85" s="39" t="s">
        <v>4676</v>
      </c>
      <c r="F85" s="46"/>
      <c r="G85" s="46"/>
      <c r="H85" s="46"/>
      <c r="I85" s="46"/>
      <c r="J85" s="48"/>
    </row>
    <row r="86">
      <c r="A86" s="37" t="s">
        <v>240</v>
      </c>
      <c r="B86" s="37">
        <v>18</v>
      </c>
      <c r="C86" s="38" t="s">
        <v>4679</v>
      </c>
      <c r="D86" s="37" t="s">
        <v>245</v>
      </c>
      <c r="E86" s="39" t="s">
        <v>4680</v>
      </c>
      <c r="F86" s="40" t="s">
        <v>243</v>
      </c>
      <c r="G86" s="41">
        <v>6</v>
      </c>
      <c r="H86" s="42">
        <v>0</v>
      </c>
      <c r="I86" s="43">
        <f>ROUND(G86*H86,P4)</f>
        <v>0</v>
      </c>
      <c r="J86" s="37"/>
      <c r="O86" s="44">
        <f>I86*0.21</f>
        <v>0</v>
      </c>
      <c r="P86">
        <v>3</v>
      </c>
    </row>
    <row r="87">
      <c r="A87" s="37" t="s">
        <v>244</v>
      </c>
      <c r="B87" s="45"/>
      <c r="C87" s="46"/>
      <c r="D87" s="46"/>
      <c r="E87" s="39" t="s">
        <v>4680</v>
      </c>
      <c r="F87" s="46"/>
      <c r="G87" s="46"/>
      <c r="H87" s="46"/>
      <c r="I87" s="46"/>
      <c r="J87" s="48"/>
    </row>
    <row r="88">
      <c r="A88" s="37" t="s">
        <v>246</v>
      </c>
      <c r="B88" s="45"/>
      <c r="C88" s="46"/>
      <c r="D88" s="46"/>
      <c r="E88" s="49" t="s">
        <v>4681</v>
      </c>
      <c r="F88" s="46"/>
      <c r="G88" s="46"/>
      <c r="H88" s="46"/>
      <c r="I88" s="46"/>
      <c r="J88" s="48"/>
    </row>
    <row r="89" ht="120">
      <c r="A89" s="37" t="s">
        <v>248</v>
      </c>
      <c r="B89" s="45"/>
      <c r="C89" s="46"/>
      <c r="D89" s="46"/>
      <c r="E89" s="39" t="s">
        <v>699</v>
      </c>
      <c r="F89" s="46"/>
      <c r="G89" s="46"/>
      <c r="H89" s="46"/>
      <c r="I89" s="46"/>
      <c r="J89" s="48"/>
    </row>
    <row r="90">
      <c r="A90" s="37" t="s">
        <v>240</v>
      </c>
      <c r="B90" s="37">
        <v>19</v>
      </c>
      <c r="C90" s="38" t="s">
        <v>4682</v>
      </c>
      <c r="D90" s="37" t="s">
        <v>245</v>
      </c>
      <c r="E90" s="39" t="s">
        <v>4683</v>
      </c>
      <c r="F90" s="40" t="s">
        <v>243</v>
      </c>
      <c r="G90" s="41">
        <v>7</v>
      </c>
      <c r="H90" s="42">
        <v>0</v>
      </c>
      <c r="I90" s="43">
        <f>ROUND(G90*H90,P4)</f>
        <v>0</v>
      </c>
      <c r="J90" s="37"/>
      <c r="O90" s="44">
        <f>I90*0.21</f>
        <v>0</v>
      </c>
      <c r="P90">
        <v>3</v>
      </c>
    </row>
    <row r="91">
      <c r="A91" s="37" t="s">
        <v>244</v>
      </c>
      <c r="B91" s="45"/>
      <c r="C91" s="46"/>
      <c r="D91" s="46"/>
      <c r="E91" s="39" t="s">
        <v>4683</v>
      </c>
      <c r="F91" s="46"/>
      <c r="G91" s="46"/>
      <c r="H91" s="46"/>
      <c r="I91" s="46"/>
      <c r="J91" s="48"/>
    </row>
    <row r="92">
      <c r="A92" s="37" t="s">
        <v>246</v>
      </c>
      <c r="B92" s="45"/>
      <c r="C92" s="46"/>
      <c r="D92" s="46"/>
      <c r="E92" s="49" t="s">
        <v>4684</v>
      </c>
      <c r="F92" s="46"/>
      <c r="G92" s="46"/>
      <c r="H92" s="46"/>
      <c r="I92" s="46"/>
      <c r="J92" s="48"/>
    </row>
    <row r="93" ht="90">
      <c r="A93" s="37" t="s">
        <v>248</v>
      </c>
      <c r="B93" s="45"/>
      <c r="C93" s="46"/>
      <c r="D93" s="46"/>
      <c r="E93" s="39" t="s">
        <v>4685</v>
      </c>
      <c r="F93" s="46"/>
      <c r="G93" s="46"/>
      <c r="H93" s="46"/>
      <c r="I93" s="46"/>
      <c r="J93" s="48"/>
    </row>
    <row r="94">
      <c r="A94" s="37" t="s">
        <v>240</v>
      </c>
      <c r="B94" s="37">
        <v>20</v>
      </c>
      <c r="C94" s="38" t="s">
        <v>4686</v>
      </c>
      <c r="D94" s="37" t="s">
        <v>245</v>
      </c>
      <c r="E94" s="39" t="s">
        <v>4687</v>
      </c>
      <c r="F94" s="40" t="s">
        <v>243</v>
      </c>
      <c r="G94" s="41">
        <v>1</v>
      </c>
      <c r="H94" s="42">
        <v>0</v>
      </c>
      <c r="I94" s="43">
        <f>ROUND(G94*H94,P4)</f>
        <v>0</v>
      </c>
      <c r="J94" s="37"/>
      <c r="O94" s="44">
        <f>I94*0.21</f>
        <v>0</v>
      </c>
      <c r="P94">
        <v>3</v>
      </c>
    </row>
    <row r="95">
      <c r="A95" s="37" t="s">
        <v>244</v>
      </c>
      <c r="B95" s="45"/>
      <c r="C95" s="46"/>
      <c r="D95" s="46"/>
      <c r="E95" s="39" t="s">
        <v>4687</v>
      </c>
      <c r="F95" s="46"/>
      <c r="G95" s="46"/>
      <c r="H95" s="46"/>
      <c r="I95" s="46"/>
      <c r="J95" s="48"/>
    </row>
    <row r="96">
      <c r="A96" s="37" t="s">
        <v>246</v>
      </c>
      <c r="B96" s="45"/>
      <c r="C96" s="46"/>
      <c r="D96" s="46"/>
      <c r="E96" s="49" t="s">
        <v>4688</v>
      </c>
      <c r="F96" s="46"/>
      <c r="G96" s="46"/>
      <c r="H96" s="46"/>
      <c r="I96" s="46"/>
      <c r="J96" s="48"/>
    </row>
    <row r="97" ht="120">
      <c r="A97" s="37" t="s">
        <v>248</v>
      </c>
      <c r="B97" s="45"/>
      <c r="C97" s="46"/>
      <c r="D97" s="46"/>
      <c r="E97" s="39" t="s">
        <v>699</v>
      </c>
      <c r="F97" s="46"/>
      <c r="G97" s="46"/>
      <c r="H97" s="46"/>
      <c r="I97" s="46"/>
      <c r="J97" s="48"/>
    </row>
    <row r="98" ht="30">
      <c r="A98" s="37" t="s">
        <v>240</v>
      </c>
      <c r="B98" s="37">
        <v>21</v>
      </c>
      <c r="C98" s="38" t="s">
        <v>4689</v>
      </c>
      <c r="D98" s="37" t="s">
        <v>245</v>
      </c>
      <c r="E98" s="39" t="s">
        <v>4690</v>
      </c>
      <c r="F98" s="40" t="s">
        <v>243</v>
      </c>
      <c r="G98" s="41">
        <v>7</v>
      </c>
      <c r="H98" s="42">
        <v>0</v>
      </c>
      <c r="I98" s="43">
        <f>ROUND(G98*H98,P4)</f>
        <v>0</v>
      </c>
      <c r="J98" s="37"/>
      <c r="O98" s="44">
        <f>I98*0.21</f>
        <v>0</v>
      </c>
      <c r="P98">
        <v>3</v>
      </c>
    </row>
    <row r="99" ht="30">
      <c r="A99" s="37" t="s">
        <v>244</v>
      </c>
      <c r="B99" s="45"/>
      <c r="C99" s="46"/>
      <c r="D99" s="46"/>
      <c r="E99" s="39" t="s">
        <v>4690</v>
      </c>
      <c r="F99" s="46"/>
      <c r="G99" s="46"/>
      <c r="H99" s="46"/>
      <c r="I99" s="46"/>
      <c r="J99" s="48"/>
    </row>
    <row r="100">
      <c r="A100" s="37" t="s">
        <v>246</v>
      </c>
      <c r="B100" s="45"/>
      <c r="C100" s="46"/>
      <c r="D100" s="46"/>
      <c r="E100" s="49" t="s">
        <v>4684</v>
      </c>
      <c r="F100" s="46"/>
      <c r="G100" s="46"/>
      <c r="H100" s="46"/>
      <c r="I100" s="46"/>
      <c r="J100" s="48"/>
    </row>
    <row r="101" ht="120">
      <c r="A101" s="37" t="s">
        <v>248</v>
      </c>
      <c r="B101" s="45"/>
      <c r="C101" s="46"/>
      <c r="D101" s="46"/>
      <c r="E101" s="39" t="s">
        <v>4691</v>
      </c>
      <c r="F101" s="46"/>
      <c r="G101" s="46"/>
      <c r="H101" s="46"/>
      <c r="I101" s="46"/>
      <c r="J101" s="48"/>
    </row>
    <row r="102" ht="30">
      <c r="A102" s="37" t="s">
        <v>240</v>
      </c>
      <c r="B102" s="37">
        <v>22</v>
      </c>
      <c r="C102" s="38" t="s">
        <v>4692</v>
      </c>
      <c r="D102" s="37" t="s">
        <v>245</v>
      </c>
      <c r="E102" s="39" t="s">
        <v>4693</v>
      </c>
      <c r="F102" s="40" t="s">
        <v>354</v>
      </c>
      <c r="G102" s="41">
        <v>465</v>
      </c>
      <c r="H102" s="42">
        <v>0</v>
      </c>
      <c r="I102" s="43">
        <f>ROUND(G102*H102,P4)</f>
        <v>0</v>
      </c>
      <c r="J102" s="37"/>
      <c r="O102" s="44">
        <f>I102*0.21</f>
        <v>0</v>
      </c>
      <c r="P102">
        <v>3</v>
      </c>
    </row>
    <row r="103" ht="45">
      <c r="A103" s="37" t="s">
        <v>244</v>
      </c>
      <c r="B103" s="45"/>
      <c r="C103" s="46"/>
      <c r="D103" s="46"/>
      <c r="E103" s="39" t="s">
        <v>4694</v>
      </c>
      <c r="F103" s="46"/>
      <c r="G103" s="46"/>
      <c r="H103" s="46"/>
      <c r="I103" s="46"/>
      <c r="J103" s="48"/>
    </row>
    <row r="104">
      <c r="A104" s="37" t="s">
        <v>246</v>
      </c>
      <c r="B104" s="45"/>
      <c r="C104" s="46"/>
      <c r="D104" s="46"/>
      <c r="E104" s="49" t="s">
        <v>4695</v>
      </c>
      <c r="F104" s="46"/>
      <c r="G104" s="46"/>
      <c r="H104" s="46"/>
      <c r="I104" s="46"/>
      <c r="J104" s="48"/>
    </row>
    <row r="105" ht="120">
      <c r="A105" s="37" t="s">
        <v>248</v>
      </c>
      <c r="B105" s="45"/>
      <c r="C105" s="46"/>
      <c r="D105" s="46"/>
      <c r="E105" s="39" t="s">
        <v>4696</v>
      </c>
      <c r="F105" s="46"/>
      <c r="G105" s="46"/>
      <c r="H105" s="46"/>
      <c r="I105" s="46"/>
      <c r="J105" s="48"/>
    </row>
    <row r="106" ht="30">
      <c r="A106" s="37" t="s">
        <v>240</v>
      </c>
      <c r="B106" s="37">
        <v>23</v>
      </c>
      <c r="C106" s="38" t="s">
        <v>4697</v>
      </c>
      <c r="D106" s="37" t="s">
        <v>245</v>
      </c>
      <c r="E106" s="39" t="s">
        <v>4698</v>
      </c>
      <c r="F106" s="40" t="s">
        <v>354</v>
      </c>
      <c r="G106" s="41">
        <v>228</v>
      </c>
      <c r="H106" s="42">
        <v>0</v>
      </c>
      <c r="I106" s="43">
        <f>ROUND(G106*H106,P4)</f>
        <v>0</v>
      </c>
      <c r="J106" s="37"/>
      <c r="O106" s="44">
        <f>I106*0.21</f>
        <v>0</v>
      </c>
      <c r="P106">
        <v>3</v>
      </c>
    </row>
    <row r="107" ht="45">
      <c r="A107" s="37" t="s">
        <v>244</v>
      </c>
      <c r="B107" s="45"/>
      <c r="C107" s="46"/>
      <c r="D107" s="46"/>
      <c r="E107" s="39" t="s">
        <v>4699</v>
      </c>
      <c r="F107" s="46"/>
      <c r="G107" s="46"/>
      <c r="H107" s="46"/>
      <c r="I107" s="46"/>
      <c r="J107" s="48"/>
    </row>
    <row r="108">
      <c r="A108" s="37" t="s">
        <v>246</v>
      </c>
      <c r="B108" s="45"/>
      <c r="C108" s="46"/>
      <c r="D108" s="46"/>
      <c r="E108" s="49" t="s">
        <v>4700</v>
      </c>
      <c r="F108" s="46"/>
      <c r="G108" s="46"/>
      <c r="H108" s="46"/>
      <c r="I108" s="46"/>
      <c r="J108" s="48"/>
    </row>
    <row r="109" ht="120">
      <c r="A109" s="37" t="s">
        <v>248</v>
      </c>
      <c r="B109" s="45"/>
      <c r="C109" s="46"/>
      <c r="D109" s="46"/>
      <c r="E109" s="39" t="s">
        <v>4691</v>
      </c>
      <c r="F109" s="46"/>
      <c r="G109" s="46"/>
      <c r="H109" s="46"/>
      <c r="I109" s="46"/>
      <c r="J109" s="48"/>
    </row>
    <row r="110">
      <c r="A110" s="37" t="s">
        <v>240</v>
      </c>
      <c r="B110" s="37">
        <v>24</v>
      </c>
      <c r="C110" s="38" t="s">
        <v>4701</v>
      </c>
      <c r="D110" s="37" t="s">
        <v>245</v>
      </c>
      <c r="E110" s="39" t="s">
        <v>4702</v>
      </c>
      <c r="F110" s="40" t="s">
        <v>415</v>
      </c>
      <c r="G110" s="41">
        <v>49</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30">
      <c r="A112" s="37" t="s">
        <v>246</v>
      </c>
      <c r="B112" s="45"/>
      <c r="C112" s="46"/>
      <c r="D112" s="46"/>
      <c r="E112" s="49" t="s">
        <v>4703</v>
      </c>
      <c r="F112" s="46"/>
      <c r="G112" s="46"/>
      <c r="H112" s="46"/>
      <c r="I112" s="46"/>
      <c r="J112" s="48"/>
    </row>
    <row r="113" ht="120">
      <c r="A113" s="37" t="s">
        <v>248</v>
      </c>
      <c r="B113" s="45"/>
      <c r="C113" s="46"/>
      <c r="D113" s="46"/>
      <c r="E113" s="39" t="s">
        <v>699</v>
      </c>
      <c r="F113" s="46"/>
      <c r="G113" s="46"/>
      <c r="H113" s="46"/>
      <c r="I113" s="46"/>
      <c r="J113" s="48"/>
    </row>
    <row r="114">
      <c r="A114" s="31" t="s">
        <v>237</v>
      </c>
      <c r="B114" s="32"/>
      <c r="C114" s="33" t="s">
        <v>1203</v>
      </c>
      <c r="D114" s="34"/>
      <c r="E114" s="31" t="s">
        <v>4704</v>
      </c>
      <c r="F114" s="34"/>
      <c r="G114" s="34"/>
      <c r="H114" s="34"/>
      <c r="I114" s="35">
        <f>SUMIFS(I115:I118,A115:A118,"P")</f>
        <v>0</v>
      </c>
      <c r="J114" s="36"/>
    </row>
    <row r="115">
      <c r="A115" s="37" t="s">
        <v>240</v>
      </c>
      <c r="B115" s="37">
        <v>25</v>
      </c>
      <c r="C115" s="38" t="s">
        <v>4705</v>
      </c>
      <c r="D115" s="37" t="s">
        <v>245</v>
      </c>
      <c r="E115" s="39" t="s">
        <v>4706</v>
      </c>
      <c r="F115" s="40" t="s">
        <v>339</v>
      </c>
      <c r="G115" s="41">
        <v>3.2799999999999998</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4707</v>
      </c>
      <c r="F117" s="46"/>
      <c r="G117" s="46"/>
      <c r="H117" s="46"/>
      <c r="I117" s="46"/>
      <c r="J117" s="48"/>
    </row>
    <row r="118" ht="409.5">
      <c r="A118" s="37" t="s">
        <v>248</v>
      </c>
      <c r="B118" s="45"/>
      <c r="C118" s="46"/>
      <c r="D118" s="46"/>
      <c r="E118" s="39" t="s">
        <v>4708</v>
      </c>
      <c r="F118" s="46"/>
      <c r="G118" s="46"/>
      <c r="H118" s="46"/>
      <c r="I118" s="46"/>
      <c r="J118" s="48"/>
    </row>
    <row r="119">
      <c r="A119" s="31" t="s">
        <v>237</v>
      </c>
      <c r="B119" s="32"/>
      <c r="C119" s="33" t="s">
        <v>4709</v>
      </c>
      <c r="D119" s="34"/>
      <c r="E119" s="31" t="s">
        <v>4710</v>
      </c>
      <c r="F119" s="34"/>
      <c r="G119" s="34"/>
      <c r="H119" s="34"/>
      <c r="I119" s="35">
        <f>SUMIFS(I120:I123,A120:A123,"P")</f>
        <v>0</v>
      </c>
      <c r="J119" s="36"/>
    </row>
    <row r="120">
      <c r="A120" s="37" t="s">
        <v>240</v>
      </c>
      <c r="B120" s="37">
        <v>26</v>
      </c>
      <c r="C120" s="38" t="s">
        <v>4711</v>
      </c>
      <c r="D120" s="37" t="s">
        <v>245</v>
      </c>
      <c r="E120" s="39" t="s">
        <v>4712</v>
      </c>
      <c r="F120" s="40" t="s">
        <v>415</v>
      </c>
      <c r="G120" s="41">
        <v>106.11</v>
      </c>
      <c r="H120" s="42">
        <v>0</v>
      </c>
      <c r="I120" s="43">
        <f>ROUND(G120*H120,P4)</f>
        <v>0</v>
      </c>
      <c r="J120" s="37"/>
      <c r="O120" s="44">
        <f>I120*0.21</f>
        <v>0</v>
      </c>
      <c r="P120">
        <v>3</v>
      </c>
    </row>
    <row r="121">
      <c r="A121" s="37" t="s">
        <v>244</v>
      </c>
      <c r="B121" s="45"/>
      <c r="C121" s="46"/>
      <c r="D121" s="46"/>
      <c r="E121" s="39" t="s">
        <v>4713</v>
      </c>
      <c r="F121" s="46"/>
      <c r="G121" s="46"/>
      <c r="H121" s="46"/>
      <c r="I121" s="46"/>
      <c r="J121" s="48"/>
    </row>
    <row r="122">
      <c r="A122" s="37" t="s">
        <v>246</v>
      </c>
      <c r="B122" s="45"/>
      <c r="C122" s="46"/>
      <c r="D122" s="46"/>
      <c r="E122" s="49" t="s">
        <v>4714</v>
      </c>
      <c r="F122" s="46"/>
      <c r="G122" s="46"/>
      <c r="H122" s="46"/>
      <c r="I122" s="46"/>
      <c r="J122" s="48"/>
    </row>
    <row r="123" ht="120">
      <c r="A123" s="37" t="s">
        <v>248</v>
      </c>
      <c r="B123" s="45"/>
      <c r="C123" s="46"/>
      <c r="D123" s="46"/>
      <c r="E123" s="39" t="s">
        <v>4715</v>
      </c>
      <c r="F123" s="46"/>
      <c r="G123" s="46"/>
      <c r="H123" s="46"/>
      <c r="I123" s="46"/>
      <c r="J123" s="48"/>
    </row>
    <row r="124">
      <c r="A124" s="31" t="s">
        <v>237</v>
      </c>
      <c r="B124" s="32"/>
      <c r="C124" s="33" t="s">
        <v>1210</v>
      </c>
      <c r="D124" s="34"/>
      <c r="E124" s="31" t="s">
        <v>4292</v>
      </c>
      <c r="F124" s="34"/>
      <c r="G124" s="34"/>
      <c r="H124" s="34"/>
      <c r="I124" s="35">
        <f>SUMIFS(I125:I147,A125:A147,"P")</f>
        <v>0</v>
      </c>
      <c r="J124" s="36"/>
    </row>
    <row r="125">
      <c r="A125" s="37" t="s">
        <v>240</v>
      </c>
      <c r="B125" s="37">
        <v>36</v>
      </c>
      <c r="C125" s="38" t="s">
        <v>4716</v>
      </c>
      <c r="D125" s="37" t="s">
        <v>245</v>
      </c>
      <c r="E125" s="39" t="s">
        <v>4717</v>
      </c>
      <c r="F125" s="40" t="s">
        <v>243</v>
      </c>
      <c r="G125" s="41">
        <v>1</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90">
      <c r="A127" s="37" t="s">
        <v>248</v>
      </c>
      <c r="B127" s="45"/>
      <c r="C127" s="46"/>
      <c r="D127" s="46"/>
      <c r="E127" s="39" t="s">
        <v>4718</v>
      </c>
      <c r="F127" s="46"/>
      <c r="G127" s="46"/>
      <c r="H127" s="46"/>
      <c r="I127" s="46"/>
      <c r="J127" s="48"/>
    </row>
    <row r="128" ht="30">
      <c r="A128" s="37" t="s">
        <v>240</v>
      </c>
      <c r="B128" s="37">
        <v>27</v>
      </c>
      <c r="C128" s="38" t="s">
        <v>4719</v>
      </c>
      <c r="D128" s="37" t="s">
        <v>245</v>
      </c>
      <c r="E128" s="39" t="s">
        <v>4720</v>
      </c>
      <c r="F128" s="40" t="s">
        <v>243</v>
      </c>
      <c r="G128" s="41">
        <v>3</v>
      </c>
      <c r="H128" s="42">
        <v>0</v>
      </c>
      <c r="I128" s="43">
        <f>ROUND(G128*H128,P4)</f>
        <v>0</v>
      </c>
      <c r="J128" s="37"/>
      <c r="O128" s="44">
        <f>I128*0.21</f>
        <v>0</v>
      </c>
      <c r="P128">
        <v>3</v>
      </c>
    </row>
    <row r="129" ht="30">
      <c r="A129" s="37" t="s">
        <v>244</v>
      </c>
      <c r="B129" s="45"/>
      <c r="C129" s="46"/>
      <c r="D129" s="46"/>
      <c r="E129" s="39" t="s">
        <v>4720</v>
      </c>
      <c r="F129" s="46"/>
      <c r="G129" s="46"/>
      <c r="H129" s="46"/>
      <c r="I129" s="46"/>
      <c r="J129" s="48"/>
    </row>
    <row r="130">
      <c r="A130" s="37" t="s">
        <v>246</v>
      </c>
      <c r="B130" s="45"/>
      <c r="C130" s="46"/>
      <c r="D130" s="46"/>
      <c r="E130" s="49" t="s">
        <v>4721</v>
      </c>
      <c r="F130" s="46"/>
      <c r="G130" s="46"/>
      <c r="H130" s="46"/>
      <c r="I130" s="46"/>
      <c r="J130" s="48"/>
    </row>
    <row r="131" ht="120">
      <c r="A131" s="37" t="s">
        <v>248</v>
      </c>
      <c r="B131" s="45"/>
      <c r="C131" s="46"/>
      <c r="D131" s="46"/>
      <c r="E131" s="39" t="s">
        <v>699</v>
      </c>
      <c r="F131" s="46"/>
      <c r="G131" s="46"/>
      <c r="H131" s="46"/>
      <c r="I131" s="46"/>
      <c r="J131" s="48"/>
    </row>
    <row r="132" ht="30">
      <c r="A132" s="37" t="s">
        <v>240</v>
      </c>
      <c r="B132" s="37">
        <v>28</v>
      </c>
      <c r="C132" s="38" t="s">
        <v>4722</v>
      </c>
      <c r="D132" s="37" t="s">
        <v>245</v>
      </c>
      <c r="E132" s="39" t="s">
        <v>4723</v>
      </c>
      <c r="F132" s="40" t="s">
        <v>354</v>
      </c>
      <c r="G132" s="41">
        <v>132</v>
      </c>
      <c r="H132" s="42">
        <v>0</v>
      </c>
      <c r="I132" s="43">
        <f>ROUND(G132*H132,P4)</f>
        <v>0</v>
      </c>
      <c r="J132" s="37"/>
      <c r="O132" s="44">
        <f>I132*0.21</f>
        <v>0</v>
      </c>
      <c r="P132">
        <v>3</v>
      </c>
    </row>
    <row r="133" ht="30">
      <c r="A133" s="37" t="s">
        <v>244</v>
      </c>
      <c r="B133" s="45"/>
      <c r="C133" s="46"/>
      <c r="D133" s="46"/>
      <c r="E133" s="39" t="s">
        <v>4723</v>
      </c>
      <c r="F133" s="46"/>
      <c r="G133" s="46"/>
      <c r="H133" s="46"/>
      <c r="I133" s="46"/>
      <c r="J133" s="48"/>
    </row>
    <row r="134" ht="60">
      <c r="A134" s="37" t="s">
        <v>246</v>
      </c>
      <c r="B134" s="45"/>
      <c r="C134" s="46"/>
      <c r="D134" s="46"/>
      <c r="E134" s="49" t="s">
        <v>4724</v>
      </c>
      <c r="F134" s="46"/>
      <c r="G134" s="46"/>
      <c r="H134" s="46"/>
      <c r="I134" s="46"/>
      <c r="J134" s="48"/>
    </row>
    <row r="135" ht="120">
      <c r="A135" s="37" t="s">
        <v>248</v>
      </c>
      <c r="B135" s="45"/>
      <c r="C135" s="46"/>
      <c r="D135" s="46"/>
      <c r="E135" s="39" t="s">
        <v>699</v>
      </c>
      <c r="F135" s="46"/>
      <c r="G135" s="46"/>
      <c r="H135" s="46"/>
      <c r="I135" s="46"/>
      <c r="J135" s="48"/>
    </row>
    <row r="136">
      <c r="A136" s="37" t="s">
        <v>240</v>
      </c>
      <c r="B136" s="37">
        <v>29</v>
      </c>
      <c r="C136" s="38" t="s">
        <v>4725</v>
      </c>
      <c r="D136" s="37" t="s">
        <v>245</v>
      </c>
      <c r="E136" s="39" t="s">
        <v>4726</v>
      </c>
      <c r="F136" s="40" t="s">
        <v>243</v>
      </c>
      <c r="G136" s="41">
        <v>3</v>
      </c>
      <c r="H136" s="42">
        <v>0</v>
      </c>
      <c r="I136" s="43">
        <f>ROUND(G136*H136,P4)</f>
        <v>0</v>
      </c>
      <c r="J136" s="37"/>
      <c r="O136" s="44">
        <f>I136*0.21</f>
        <v>0</v>
      </c>
      <c r="P136">
        <v>3</v>
      </c>
    </row>
    <row r="137">
      <c r="A137" s="37" t="s">
        <v>244</v>
      </c>
      <c r="B137" s="45"/>
      <c r="C137" s="46"/>
      <c r="D137" s="46"/>
      <c r="E137" s="39" t="s">
        <v>4726</v>
      </c>
      <c r="F137" s="46"/>
      <c r="G137" s="46"/>
      <c r="H137" s="46"/>
      <c r="I137" s="46"/>
      <c r="J137" s="48"/>
    </row>
    <row r="138">
      <c r="A138" s="37" t="s">
        <v>246</v>
      </c>
      <c r="B138" s="45"/>
      <c r="C138" s="46"/>
      <c r="D138" s="46"/>
      <c r="E138" s="49" t="s">
        <v>4727</v>
      </c>
      <c r="F138" s="46"/>
      <c r="G138" s="46"/>
      <c r="H138" s="46"/>
      <c r="I138" s="46"/>
      <c r="J138" s="48"/>
    </row>
    <row r="139" ht="120">
      <c r="A139" s="37" t="s">
        <v>248</v>
      </c>
      <c r="B139" s="45"/>
      <c r="C139" s="46"/>
      <c r="D139" s="46"/>
      <c r="E139" s="39" t="s">
        <v>699</v>
      </c>
      <c r="F139" s="46"/>
      <c r="G139" s="46"/>
      <c r="H139" s="46"/>
      <c r="I139" s="46"/>
      <c r="J139" s="48"/>
    </row>
    <row r="140">
      <c r="A140" s="37" t="s">
        <v>240</v>
      </c>
      <c r="B140" s="37">
        <v>30</v>
      </c>
      <c r="C140" s="38" t="s">
        <v>4728</v>
      </c>
      <c r="D140" s="37" t="s">
        <v>245</v>
      </c>
      <c r="E140" s="39" t="s">
        <v>4729</v>
      </c>
      <c r="F140" s="40" t="s">
        <v>243</v>
      </c>
      <c r="G140" s="41">
        <v>30</v>
      </c>
      <c r="H140" s="42">
        <v>0</v>
      </c>
      <c r="I140" s="43">
        <f>ROUND(G140*H140,P4)</f>
        <v>0</v>
      </c>
      <c r="J140" s="37"/>
      <c r="O140" s="44">
        <f>I140*0.21</f>
        <v>0</v>
      </c>
      <c r="P140">
        <v>3</v>
      </c>
    </row>
    <row r="141">
      <c r="A141" s="37" t="s">
        <v>244</v>
      </c>
      <c r="B141" s="45"/>
      <c r="C141" s="46"/>
      <c r="D141" s="46"/>
      <c r="E141" s="39" t="s">
        <v>4729</v>
      </c>
      <c r="F141" s="46"/>
      <c r="G141" s="46"/>
      <c r="H141" s="46"/>
      <c r="I141" s="46"/>
      <c r="J141" s="48"/>
    </row>
    <row r="142">
      <c r="A142" s="37" t="s">
        <v>246</v>
      </c>
      <c r="B142" s="45"/>
      <c r="C142" s="46"/>
      <c r="D142" s="46"/>
      <c r="E142" s="49" t="s">
        <v>4730</v>
      </c>
      <c r="F142" s="46"/>
      <c r="G142" s="46"/>
      <c r="H142" s="46"/>
      <c r="I142" s="46"/>
      <c r="J142" s="48"/>
    </row>
    <row r="143" ht="120">
      <c r="A143" s="37" t="s">
        <v>248</v>
      </c>
      <c r="B143" s="45"/>
      <c r="C143" s="46"/>
      <c r="D143" s="46"/>
      <c r="E143" s="39" t="s">
        <v>699</v>
      </c>
      <c r="F143" s="46"/>
      <c r="G143" s="46"/>
      <c r="H143" s="46"/>
      <c r="I143" s="46"/>
      <c r="J143" s="48"/>
    </row>
    <row r="144">
      <c r="A144" s="37" t="s">
        <v>240</v>
      </c>
      <c r="B144" s="37">
        <v>31</v>
      </c>
      <c r="C144" s="38" t="s">
        <v>4731</v>
      </c>
      <c r="D144" s="37" t="s">
        <v>245</v>
      </c>
      <c r="E144" s="39" t="s">
        <v>4732</v>
      </c>
      <c r="F144" s="40" t="s">
        <v>243</v>
      </c>
      <c r="G144" s="41">
        <v>20</v>
      </c>
      <c r="H144" s="42">
        <v>0</v>
      </c>
      <c r="I144" s="43">
        <f>ROUND(G144*H144,P4)</f>
        <v>0</v>
      </c>
      <c r="J144" s="37"/>
      <c r="O144" s="44">
        <f>I144*0.21</f>
        <v>0</v>
      </c>
      <c r="P144">
        <v>3</v>
      </c>
    </row>
    <row r="145">
      <c r="A145" s="37" t="s">
        <v>244</v>
      </c>
      <c r="B145" s="45"/>
      <c r="C145" s="46"/>
      <c r="D145" s="46"/>
      <c r="E145" s="39" t="s">
        <v>4732</v>
      </c>
      <c r="F145" s="46"/>
      <c r="G145" s="46"/>
      <c r="H145" s="46"/>
      <c r="I145" s="46"/>
      <c r="J145" s="48"/>
    </row>
    <row r="146">
      <c r="A146" s="37" t="s">
        <v>246</v>
      </c>
      <c r="B146" s="45"/>
      <c r="C146" s="46"/>
      <c r="D146" s="46"/>
      <c r="E146" s="49" t="s">
        <v>4733</v>
      </c>
      <c r="F146" s="46"/>
      <c r="G146" s="46"/>
      <c r="H146" s="46"/>
      <c r="I146" s="46"/>
      <c r="J146" s="48"/>
    </row>
    <row r="147" ht="120">
      <c r="A147" s="37" t="s">
        <v>248</v>
      </c>
      <c r="B147" s="45"/>
      <c r="C147" s="46"/>
      <c r="D147" s="46"/>
      <c r="E147" s="39" t="s">
        <v>699</v>
      </c>
      <c r="F147" s="46"/>
      <c r="G147" s="46"/>
      <c r="H147" s="46"/>
      <c r="I147" s="46"/>
      <c r="J147" s="48"/>
    </row>
    <row r="148">
      <c r="A148" s="31" t="s">
        <v>237</v>
      </c>
      <c r="B148" s="32"/>
      <c r="C148" s="33" t="s">
        <v>4734</v>
      </c>
      <c r="D148" s="34"/>
      <c r="E148" s="31" t="s">
        <v>4735</v>
      </c>
      <c r="F148" s="34"/>
      <c r="G148" s="34"/>
      <c r="H148" s="34"/>
      <c r="I148" s="35">
        <f>SUMIFS(I149:I156,A149:A156,"P")</f>
        <v>0</v>
      </c>
      <c r="J148" s="36"/>
    </row>
    <row r="149" ht="45">
      <c r="A149" s="37" t="s">
        <v>240</v>
      </c>
      <c r="B149" s="37">
        <v>32</v>
      </c>
      <c r="C149" s="38" t="s">
        <v>936</v>
      </c>
      <c r="D149" s="37" t="s">
        <v>937</v>
      </c>
      <c r="E149" s="39" t="s">
        <v>938</v>
      </c>
      <c r="F149" s="40" t="s">
        <v>939</v>
      </c>
      <c r="G149" s="41">
        <v>310</v>
      </c>
      <c r="H149" s="42">
        <v>0</v>
      </c>
      <c r="I149" s="43">
        <f>ROUND(G149*H149,P4)</f>
        <v>0</v>
      </c>
      <c r="J149" s="37"/>
      <c r="O149" s="44">
        <f>I149*0.21</f>
        <v>0</v>
      </c>
      <c r="P149">
        <v>3</v>
      </c>
    </row>
    <row r="150" ht="30">
      <c r="A150" s="37" t="s">
        <v>244</v>
      </c>
      <c r="B150" s="45"/>
      <c r="C150" s="46"/>
      <c r="D150" s="46"/>
      <c r="E150" s="39" t="s">
        <v>940</v>
      </c>
      <c r="F150" s="46"/>
      <c r="G150" s="46"/>
      <c r="H150" s="46"/>
      <c r="I150" s="46"/>
      <c r="J150" s="48"/>
    </row>
    <row r="151">
      <c r="A151" s="37" t="s">
        <v>246</v>
      </c>
      <c r="B151" s="45"/>
      <c r="C151" s="46"/>
      <c r="D151" s="46"/>
      <c r="E151" s="49" t="s">
        <v>4736</v>
      </c>
      <c r="F151" s="46"/>
      <c r="G151" s="46"/>
      <c r="H151" s="46"/>
      <c r="I151" s="46"/>
      <c r="J151" s="48"/>
    </row>
    <row r="152" ht="225">
      <c r="A152" s="37" t="s">
        <v>248</v>
      </c>
      <c r="B152" s="45"/>
      <c r="C152" s="46"/>
      <c r="D152" s="46"/>
      <c r="E152" s="39" t="s">
        <v>941</v>
      </c>
      <c r="F152" s="46"/>
      <c r="G152" s="46"/>
      <c r="H152" s="46"/>
      <c r="I152" s="46"/>
      <c r="J152" s="48"/>
    </row>
    <row r="153" ht="45">
      <c r="A153" s="37" t="s">
        <v>240</v>
      </c>
      <c r="B153" s="37">
        <v>33</v>
      </c>
      <c r="C153" s="38" t="s">
        <v>2375</v>
      </c>
      <c r="D153" s="37" t="s">
        <v>2376</v>
      </c>
      <c r="E153" s="39" t="s">
        <v>2377</v>
      </c>
      <c r="F153" s="40" t="s">
        <v>939</v>
      </c>
      <c r="G153" s="41">
        <v>375</v>
      </c>
      <c r="H153" s="42">
        <v>0</v>
      </c>
      <c r="I153" s="43">
        <f>ROUND(G153*H153,P4)</f>
        <v>0</v>
      </c>
      <c r="J153" s="37"/>
      <c r="O153" s="44">
        <f>I153*0.21</f>
        <v>0</v>
      </c>
      <c r="P153">
        <v>3</v>
      </c>
    </row>
    <row r="154" ht="30">
      <c r="A154" s="37" t="s">
        <v>244</v>
      </c>
      <c r="B154" s="45"/>
      <c r="C154" s="46"/>
      <c r="D154" s="46"/>
      <c r="E154" s="39" t="s">
        <v>940</v>
      </c>
      <c r="F154" s="46"/>
      <c r="G154" s="46"/>
      <c r="H154" s="46"/>
      <c r="I154" s="46"/>
      <c r="J154" s="48"/>
    </row>
    <row r="155">
      <c r="A155" s="37" t="s">
        <v>246</v>
      </c>
      <c r="B155" s="45"/>
      <c r="C155" s="46"/>
      <c r="D155" s="46"/>
      <c r="E155" s="49" t="s">
        <v>4737</v>
      </c>
      <c r="F155" s="46"/>
      <c r="G155" s="46"/>
      <c r="H155" s="46"/>
      <c r="I155" s="46"/>
      <c r="J155" s="48"/>
    </row>
    <row r="156" ht="225">
      <c r="A156" s="37" t="s">
        <v>248</v>
      </c>
      <c r="B156" s="50"/>
      <c r="C156" s="51"/>
      <c r="D156" s="51"/>
      <c r="E156" s="39" t="s">
        <v>941</v>
      </c>
      <c r="F156" s="51"/>
      <c r="G156" s="51"/>
      <c r="H156" s="51"/>
      <c r="I156" s="51"/>
      <c r="J156" s="52"/>
    </row>
  </sheetData>
  <sheetProtection sheet="1" objects="1" scenarios="1" spinCount="100000" saltValue="/FtfjWGfIZG6JEVOcfPrqDPq4CqdkFUbKW7GTEGQ0geJzDHA1W4RUs9VXGEC7/Kd+7tncy8f4/kGTufhMJIg9Q==" hashValue="JFYEs9fSNcHDUWkEW4BfPCZ94FngOs9E9aL7AgsUAhuuS6YTgMZ28oyiHl6BCU3L5UfskDXkkGt4iAZSY2vB8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4738</v>
      </c>
      <c r="I3" s="25">
        <f>SUMIFS(I9:I115,A9:A115,"SD")</f>
        <v>0</v>
      </c>
      <c r="J3" s="19"/>
      <c r="O3">
        <v>0</v>
      </c>
      <c r="P3">
        <v>2</v>
      </c>
    </row>
    <row r="4">
      <c r="A4" s="3" t="s">
        <v>222</v>
      </c>
      <c r="B4" s="20" t="s">
        <v>223</v>
      </c>
      <c r="C4" s="21" t="s">
        <v>153</v>
      </c>
      <c r="D4" s="22"/>
      <c r="E4" s="23" t="s">
        <v>154</v>
      </c>
      <c r="F4" s="17"/>
      <c r="G4" s="17"/>
      <c r="H4" s="17"/>
      <c r="I4" s="17"/>
      <c r="J4" s="19"/>
      <c r="O4">
        <v>0.14999999999999999</v>
      </c>
      <c r="P4">
        <v>2</v>
      </c>
    </row>
    <row r="5">
      <c r="A5" s="3" t="s">
        <v>224</v>
      </c>
      <c r="B5" s="20" t="s">
        <v>225</v>
      </c>
      <c r="C5" s="21" t="s">
        <v>4738</v>
      </c>
      <c r="D5" s="22"/>
      <c r="E5" s="23" t="s">
        <v>158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SUMIFS(I10:I50,A10:A50,"P")</f>
        <v>0</v>
      </c>
      <c r="J9" s="36"/>
    </row>
    <row r="10">
      <c r="A10" s="37" t="s">
        <v>240</v>
      </c>
      <c r="B10" s="37">
        <v>1</v>
      </c>
      <c r="C10" s="38" t="s">
        <v>1969</v>
      </c>
      <c r="D10" s="37" t="s">
        <v>245</v>
      </c>
      <c r="E10" s="39" t="s">
        <v>1970</v>
      </c>
      <c r="F10" s="40" t="s">
        <v>339</v>
      </c>
      <c r="G10" s="41">
        <v>65</v>
      </c>
      <c r="H10" s="42">
        <v>0</v>
      </c>
      <c r="I10" s="43">
        <f>ROUND(G10*H10,P4)</f>
        <v>0</v>
      </c>
      <c r="J10" s="37"/>
      <c r="O10" s="44">
        <f>I10*0.21</f>
        <v>0</v>
      </c>
      <c r="P10">
        <v>3</v>
      </c>
    </row>
    <row r="11">
      <c r="A11" s="37" t="s">
        <v>244</v>
      </c>
      <c r="B11" s="45"/>
      <c r="C11" s="46"/>
      <c r="D11" s="46"/>
      <c r="E11" s="47" t="s">
        <v>245</v>
      </c>
      <c r="F11" s="46"/>
      <c r="G11" s="46"/>
      <c r="H11" s="46"/>
      <c r="I11" s="46"/>
      <c r="J11" s="48"/>
    </row>
    <row r="12" ht="409.5">
      <c r="A12" s="37" t="s">
        <v>248</v>
      </c>
      <c r="B12" s="45"/>
      <c r="C12" s="46"/>
      <c r="D12" s="46"/>
      <c r="E12" s="39" t="s">
        <v>666</v>
      </c>
      <c r="F12" s="46"/>
      <c r="G12" s="46"/>
      <c r="H12" s="46"/>
      <c r="I12" s="46"/>
      <c r="J12" s="48"/>
    </row>
    <row r="13">
      <c r="A13" s="37" t="s">
        <v>240</v>
      </c>
      <c r="B13" s="37">
        <v>2</v>
      </c>
      <c r="C13" s="38" t="s">
        <v>3786</v>
      </c>
      <c r="D13" s="37" t="s">
        <v>245</v>
      </c>
      <c r="E13" s="39" t="s">
        <v>3787</v>
      </c>
      <c r="F13" s="40" t="s">
        <v>339</v>
      </c>
      <c r="G13" s="41">
        <v>85</v>
      </c>
      <c r="H13" s="42">
        <v>0</v>
      </c>
      <c r="I13" s="43">
        <f>ROUND(G13*H13,P4)</f>
        <v>0</v>
      </c>
      <c r="J13" s="37"/>
      <c r="O13" s="44">
        <f>I13*0.21</f>
        <v>0</v>
      </c>
      <c r="P13">
        <v>3</v>
      </c>
    </row>
    <row r="14">
      <c r="A14" s="37" t="s">
        <v>244</v>
      </c>
      <c r="B14" s="45"/>
      <c r="C14" s="46"/>
      <c r="D14" s="46"/>
      <c r="E14" s="47" t="s">
        <v>245</v>
      </c>
      <c r="F14" s="46"/>
      <c r="G14" s="46"/>
      <c r="H14" s="46"/>
      <c r="I14" s="46"/>
      <c r="J14" s="48"/>
    </row>
    <row r="15" ht="409.5">
      <c r="A15" s="37" t="s">
        <v>248</v>
      </c>
      <c r="B15" s="45"/>
      <c r="C15" s="46"/>
      <c r="D15" s="46"/>
      <c r="E15" s="39" t="s">
        <v>666</v>
      </c>
      <c r="F15" s="46"/>
      <c r="G15" s="46"/>
      <c r="H15" s="46"/>
      <c r="I15" s="46"/>
      <c r="J15" s="48"/>
    </row>
    <row r="16">
      <c r="A16" s="37" t="s">
        <v>240</v>
      </c>
      <c r="B16" s="37">
        <v>3</v>
      </c>
      <c r="C16" s="38" t="s">
        <v>663</v>
      </c>
      <c r="D16" s="37" t="s">
        <v>245</v>
      </c>
      <c r="E16" s="39" t="s">
        <v>664</v>
      </c>
      <c r="F16" s="40" t="s">
        <v>339</v>
      </c>
      <c r="G16" s="41">
        <v>172</v>
      </c>
      <c r="H16" s="42">
        <v>0</v>
      </c>
      <c r="I16" s="43">
        <f>ROUND(G16*H16,P4)</f>
        <v>0</v>
      </c>
      <c r="J16" s="37"/>
      <c r="O16" s="44">
        <f>I16*0.21</f>
        <v>0</v>
      </c>
      <c r="P16">
        <v>3</v>
      </c>
    </row>
    <row r="17">
      <c r="A17" s="37" t="s">
        <v>244</v>
      </c>
      <c r="B17" s="45"/>
      <c r="C17" s="46"/>
      <c r="D17" s="46"/>
      <c r="E17" s="47" t="s">
        <v>245</v>
      </c>
      <c r="F17" s="46"/>
      <c r="G17" s="46"/>
      <c r="H17" s="46"/>
      <c r="I17" s="46"/>
      <c r="J17" s="48"/>
    </row>
    <row r="18" ht="30">
      <c r="A18" s="37" t="s">
        <v>246</v>
      </c>
      <c r="B18" s="45"/>
      <c r="C18" s="46"/>
      <c r="D18" s="46"/>
      <c r="E18" s="49" t="s">
        <v>4739</v>
      </c>
      <c r="F18" s="46"/>
      <c r="G18" s="46"/>
      <c r="H18" s="46"/>
      <c r="I18" s="46"/>
      <c r="J18" s="48"/>
    </row>
    <row r="19" ht="409.5">
      <c r="A19" s="37" t="s">
        <v>248</v>
      </c>
      <c r="B19" s="45"/>
      <c r="C19" s="46"/>
      <c r="D19" s="46"/>
      <c r="E19" s="39" t="s">
        <v>666</v>
      </c>
      <c r="F19" s="46"/>
      <c r="G19" s="46"/>
      <c r="H19" s="46"/>
      <c r="I19" s="46"/>
      <c r="J19" s="48"/>
    </row>
    <row r="20">
      <c r="A20" s="37" t="s">
        <v>240</v>
      </c>
      <c r="B20" s="37">
        <v>4</v>
      </c>
      <c r="C20" s="38" t="s">
        <v>4649</v>
      </c>
      <c r="D20" s="37" t="s">
        <v>245</v>
      </c>
      <c r="E20" s="39" t="s">
        <v>4650</v>
      </c>
      <c r="F20" s="40" t="s">
        <v>339</v>
      </c>
      <c r="G20" s="41">
        <v>172</v>
      </c>
      <c r="H20" s="42">
        <v>0</v>
      </c>
      <c r="I20" s="43">
        <f>ROUND(G20*H20,P4)</f>
        <v>0</v>
      </c>
      <c r="J20" s="37"/>
      <c r="O20" s="44">
        <f>I20*0.21</f>
        <v>0</v>
      </c>
      <c r="P20">
        <v>3</v>
      </c>
    </row>
    <row r="21">
      <c r="A21" s="37" t="s">
        <v>244</v>
      </c>
      <c r="B21" s="45"/>
      <c r="C21" s="46"/>
      <c r="D21" s="46"/>
      <c r="E21" s="47" t="s">
        <v>245</v>
      </c>
      <c r="F21" s="46"/>
      <c r="G21" s="46"/>
      <c r="H21" s="46"/>
      <c r="I21" s="46"/>
      <c r="J21" s="48"/>
    </row>
    <row r="22" ht="30">
      <c r="A22" s="37" t="s">
        <v>246</v>
      </c>
      <c r="B22" s="45"/>
      <c r="C22" s="46"/>
      <c r="D22" s="46"/>
      <c r="E22" s="49" t="s">
        <v>4739</v>
      </c>
      <c r="F22" s="46"/>
      <c r="G22" s="46"/>
      <c r="H22" s="46"/>
      <c r="I22" s="46"/>
      <c r="J22" s="48"/>
    </row>
    <row r="23" ht="409.5">
      <c r="A23" s="37" t="s">
        <v>248</v>
      </c>
      <c r="B23" s="45"/>
      <c r="C23" s="46"/>
      <c r="D23" s="46"/>
      <c r="E23" s="39" t="s">
        <v>666</v>
      </c>
      <c r="F23" s="46"/>
      <c r="G23" s="46"/>
      <c r="H23" s="46"/>
      <c r="I23" s="46"/>
      <c r="J23" s="48"/>
    </row>
    <row r="24">
      <c r="A24" s="37" t="s">
        <v>240</v>
      </c>
      <c r="B24" s="37">
        <v>5</v>
      </c>
      <c r="C24" s="38" t="s">
        <v>1826</v>
      </c>
      <c r="D24" s="37" t="s">
        <v>245</v>
      </c>
      <c r="E24" s="39" t="s">
        <v>1827</v>
      </c>
      <c r="F24" s="40" t="s">
        <v>339</v>
      </c>
      <c r="G24" s="41">
        <v>64</v>
      </c>
      <c r="H24" s="42">
        <v>0</v>
      </c>
      <c r="I24" s="43">
        <f>ROUND(G24*H24,P4)</f>
        <v>0</v>
      </c>
      <c r="J24" s="37"/>
      <c r="O24" s="44">
        <f>I24*0.21</f>
        <v>0</v>
      </c>
      <c r="P24">
        <v>3</v>
      </c>
    </row>
    <row r="25">
      <c r="A25" s="37" t="s">
        <v>244</v>
      </c>
      <c r="B25" s="45"/>
      <c r="C25" s="46"/>
      <c r="D25" s="46"/>
      <c r="E25" s="47" t="s">
        <v>245</v>
      </c>
      <c r="F25" s="46"/>
      <c r="G25" s="46"/>
      <c r="H25" s="46"/>
      <c r="I25" s="46"/>
      <c r="J25" s="48"/>
    </row>
    <row r="26" ht="409.5">
      <c r="A26" s="37" t="s">
        <v>248</v>
      </c>
      <c r="B26" s="45"/>
      <c r="C26" s="46"/>
      <c r="D26" s="46"/>
      <c r="E26" s="39" t="s">
        <v>666</v>
      </c>
      <c r="F26" s="46"/>
      <c r="G26" s="46"/>
      <c r="H26" s="46"/>
      <c r="I26" s="46"/>
      <c r="J26" s="48"/>
    </row>
    <row r="27">
      <c r="A27" s="37" t="s">
        <v>240</v>
      </c>
      <c r="B27" s="37">
        <v>28</v>
      </c>
      <c r="C27" s="38" t="s">
        <v>424</v>
      </c>
      <c r="D27" s="37" t="s">
        <v>245</v>
      </c>
      <c r="E27" s="39" t="s">
        <v>425</v>
      </c>
      <c r="F27" s="40" t="s">
        <v>1326</v>
      </c>
      <c r="G27" s="41">
        <v>60</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248</v>
      </c>
      <c r="B29" s="45"/>
      <c r="C29" s="46"/>
      <c r="D29" s="46"/>
      <c r="E29" s="39" t="s">
        <v>427</v>
      </c>
      <c r="F29" s="46"/>
      <c r="G29" s="46"/>
      <c r="H29" s="46"/>
      <c r="I29" s="46"/>
      <c r="J29" s="48"/>
    </row>
    <row r="30">
      <c r="A30" s="37" t="s">
        <v>240</v>
      </c>
      <c r="B30" s="37">
        <v>27</v>
      </c>
      <c r="C30" s="38" t="s">
        <v>4651</v>
      </c>
      <c r="D30" s="37" t="s">
        <v>245</v>
      </c>
      <c r="E30" s="39" t="s">
        <v>4652</v>
      </c>
      <c r="F30" s="40" t="s">
        <v>1326</v>
      </c>
      <c r="G30" s="41">
        <v>720</v>
      </c>
      <c r="H30" s="42">
        <v>0</v>
      </c>
      <c r="I30" s="43">
        <f>ROUND(G30*H30,P4)</f>
        <v>0</v>
      </c>
      <c r="J30" s="37"/>
      <c r="O30" s="44">
        <f>I30*0.21</f>
        <v>0</v>
      </c>
      <c r="P30">
        <v>3</v>
      </c>
    </row>
    <row r="31">
      <c r="A31" s="37" t="s">
        <v>244</v>
      </c>
      <c r="B31" s="45"/>
      <c r="C31" s="46"/>
      <c r="D31" s="46"/>
      <c r="E31" s="47" t="s">
        <v>245</v>
      </c>
      <c r="F31" s="46"/>
      <c r="G31" s="46"/>
      <c r="H31" s="46"/>
      <c r="I31" s="46"/>
      <c r="J31" s="48"/>
    </row>
    <row r="32" ht="90">
      <c r="A32" s="37" t="s">
        <v>248</v>
      </c>
      <c r="B32" s="45"/>
      <c r="C32" s="46"/>
      <c r="D32" s="46"/>
      <c r="E32" s="39" t="s">
        <v>427</v>
      </c>
      <c r="F32" s="46"/>
      <c r="G32" s="46"/>
      <c r="H32" s="46"/>
      <c r="I32" s="46"/>
      <c r="J32" s="48"/>
    </row>
    <row r="33">
      <c r="A33" s="37" t="s">
        <v>240</v>
      </c>
      <c r="B33" s="37">
        <v>6</v>
      </c>
      <c r="C33" s="38" t="s">
        <v>667</v>
      </c>
      <c r="D33" s="37" t="s">
        <v>245</v>
      </c>
      <c r="E33" s="39" t="s">
        <v>668</v>
      </c>
      <c r="F33" s="40" t="s">
        <v>339</v>
      </c>
      <c r="G33" s="41">
        <v>172</v>
      </c>
      <c r="H33" s="42">
        <v>0</v>
      </c>
      <c r="I33" s="43">
        <f>ROUND(G33*H33,P4)</f>
        <v>0</v>
      </c>
      <c r="J33" s="37"/>
      <c r="O33" s="44">
        <f>I33*0.21</f>
        <v>0</v>
      </c>
      <c r="P33">
        <v>3</v>
      </c>
    </row>
    <row r="34">
      <c r="A34" s="37" t="s">
        <v>244</v>
      </c>
      <c r="B34" s="45"/>
      <c r="C34" s="46"/>
      <c r="D34" s="46"/>
      <c r="E34" s="47" t="s">
        <v>245</v>
      </c>
      <c r="F34" s="46"/>
      <c r="G34" s="46"/>
      <c r="H34" s="46"/>
      <c r="I34" s="46"/>
      <c r="J34" s="48"/>
    </row>
    <row r="35" ht="270">
      <c r="A35" s="37" t="s">
        <v>248</v>
      </c>
      <c r="B35" s="45"/>
      <c r="C35" s="46"/>
      <c r="D35" s="46"/>
      <c r="E35" s="39" t="s">
        <v>671</v>
      </c>
      <c r="F35" s="46"/>
      <c r="G35" s="46"/>
      <c r="H35" s="46"/>
      <c r="I35" s="46"/>
      <c r="J35" s="48"/>
    </row>
    <row r="36">
      <c r="A36" s="37" t="s">
        <v>240</v>
      </c>
      <c r="B36" s="37">
        <v>7</v>
      </c>
      <c r="C36" s="38" t="s">
        <v>344</v>
      </c>
      <c r="D36" s="37" t="s">
        <v>245</v>
      </c>
      <c r="E36" s="39" t="s">
        <v>345</v>
      </c>
      <c r="F36" s="40" t="s">
        <v>339</v>
      </c>
      <c r="G36" s="41">
        <v>172</v>
      </c>
      <c r="H36" s="42">
        <v>0</v>
      </c>
      <c r="I36" s="43">
        <f>ROUND(G36*H36,P4)</f>
        <v>0</v>
      </c>
      <c r="J36" s="37"/>
      <c r="O36" s="44">
        <f>I36*0.21</f>
        <v>0</v>
      </c>
      <c r="P36">
        <v>3</v>
      </c>
    </row>
    <row r="37">
      <c r="A37" s="37" t="s">
        <v>244</v>
      </c>
      <c r="B37" s="45"/>
      <c r="C37" s="46"/>
      <c r="D37" s="46"/>
      <c r="E37" s="47" t="s">
        <v>245</v>
      </c>
      <c r="F37" s="46"/>
      <c r="G37" s="46"/>
      <c r="H37" s="46"/>
      <c r="I37" s="46"/>
      <c r="J37" s="48"/>
    </row>
    <row r="38" ht="330">
      <c r="A38" s="37" t="s">
        <v>248</v>
      </c>
      <c r="B38" s="45"/>
      <c r="C38" s="46"/>
      <c r="D38" s="46"/>
      <c r="E38" s="39" t="s">
        <v>347</v>
      </c>
      <c r="F38" s="46"/>
      <c r="G38" s="46"/>
      <c r="H38" s="46"/>
      <c r="I38" s="46"/>
      <c r="J38" s="48"/>
    </row>
    <row r="39">
      <c r="A39" s="37" t="s">
        <v>240</v>
      </c>
      <c r="B39" s="37">
        <v>8</v>
      </c>
      <c r="C39" s="38" t="s">
        <v>4655</v>
      </c>
      <c r="D39" s="37" t="s">
        <v>245</v>
      </c>
      <c r="E39" s="39" t="s">
        <v>4656</v>
      </c>
      <c r="F39" s="40" t="s">
        <v>415</v>
      </c>
      <c r="G39" s="41">
        <v>134</v>
      </c>
      <c r="H39" s="42">
        <v>0</v>
      </c>
      <c r="I39" s="43">
        <f>ROUND(G39*H39,P4)</f>
        <v>0</v>
      </c>
      <c r="J39" s="37"/>
      <c r="O39" s="44">
        <f>I39*0.21</f>
        <v>0</v>
      </c>
      <c r="P39">
        <v>3</v>
      </c>
    </row>
    <row r="40">
      <c r="A40" s="37" t="s">
        <v>244</v>
      </c>
      <c r="B40" s="45"/>
      <c r="C40" s="46"/>
      <c r="D40" s="46"/>
      <c r="E40" s="47" t="s">
        <v>245</v>
      </c>
      <c r="F40" s="46"/>
      <c r="G40" s="46"/>
      <c r="H40" s="46"/>
      <c r="I40" s="46"/>
      <c r="J40" s="48"/>
    </row>
    <row r="41" ht="409.5">
      <c r="A41" s="37" t="s">
        <v>248</v>
      </c>
      <c r="B41" s="45"/>
      <c r="C41" s="46"/>
      <c r="D41" s="46"/>
      <c r="E41" s="39" t="s">
        <v>4657</v>
      </c>
      <c r="F41" s="46"/>
      <c r="G41" s="46"/>
      <c r="H41" s="46"/>
      <c r="I41" s="46"/>
      <c r="J41" s="48"/>
    </row>
    <row r="42">
      <c r="A42" s="37" t="s">
        <v>240</v>
      </c>
      <c r="B42" s="37">
        <v>9</v>
      </c>
      <c r="C42" s="38" t="s">
        <v>4658</v>
      </c>
      <c r="D42" s="37" t="s">
        <v>245</v>
      </c>
      <c r="E42" s="39" t="s">
        <v>4659</v>
      </c>
      <c r="F42" s="40" t="s">
        <v>415</v>
      </c>
      <c r="G42" s="41">
        <v>134</v>
      </c>
      <c r="H42" s="42">
        <v>0</v>
      </c>
      <c r="I42" s="43">
        <f>ROUND(G42*H42,P4)</f>
        <v>0</v>
      </c>
      <c r="J42" s="37"/>
      <c r="O42" s="44">
        <f>I42*0.21</f>
        <v>0</v>
      </c>
      <c r="P42">
        <v>3</v>
      </c>
    </row>
    <row r="43">
      <c r="A43" s="37" t="s">
        <v>244</v>
      </c>
      <c r="B43" s="45"/>
      <c r="C43" s="46"/>
      <c r="D43" s="46"/>
      <c r="E43" s="47" t="s">
        <v>245</v>
      </c>
      <c r="F43" s="46"/>
      <c r="G43" s="46"/>
      <c r="H43" s="46"/>
      <c r="I43" s="46"/>
      <c r="J43" s="48"/>
    </row>
    <row r="44" ht="60">
      <c r="A44" s="37" t="s">
        <v>248</v>
      </c>
      <c r="B44" s="45"/>
      <c r="C44" s="46"/>
      <c r="D44" s="46"/>
      <c r="E44" s="39" t="s">
        <v>4660</v>
      </c>
      <c r="F44" s="46"/>
      <c r="G44" s="46"/>
      <c r="H44" s="46"/>
      <c r="I44" s="46"/>
      <c r="J44" s="48"/>
    </row>
    <row r="45">
      <c r="A45" s="37" t="s">
        <v>240</v>
      </c>
      <c r="B45" s="37">
        <v>10</v>
      </c>
      <c r="C45" s="38" t="s">
        <v>4661</v>
      </c>
      <c r="D45" s="37" t="s">
        <v>245</v>
      </c>
      <c r="E45" s="39" t="s">
        <v>4662</v>
      </c>
      <c r="F45" s="40" t="s">
        <v>339</v>
      </c>
      <c r="G45" s="41">
        <v>249</v>
      </c>
      <c r="H45" s="42">
        <v>0</v>
      </c>
      <c r="I45" s="43">
        <f>ROUND(G45*H45,P4)</f>
        <v>0</v>
      </c>
      <c r="J45" s="37"/>
      <c r="O45" s="44">
        <f>I45*0.21</f>
        <v>0</v>
      </c>
      <c r="P45">
        <v>3</v>
      </c>
    </row>
    <row r="46">
      <c r="A46" s="37" t="s">
        <v>244</v>
      </c>
      <c r="B46" s="45"/>
      <c r="C46" s="46"/>
      <c r="D46" s="46"/>
      <c r="E46" s="47" t="s">
        <v>245</v>
      </c>
      <c r="F46" s="46"/>
      <c r="G46" s="46"/>
      <c r="H46" s="46"/>
      <c r="I46" s="46"/>
      <c r="J46" s="48"/>
    </row>
    <row r="47" ht="90">
      <c r="A47" s="37" t="s">
        <v>248</v>
      </c>
      <c r="B47" s="45"/>
      <c r="C47" s="46"/>
      <c r="D47" s="46"/>
      <c r="E47" s="39" t="s">
        <v>2668</v>
      </c>
      <c r="F47" s="46"/>
      <c r="G47" s="46"/>
      <c r="H47" s="46"/>
      <c r="I47" s="46"/>
      <c r="J47" s="48"/>
    </row>
    <row r="48">
      <c r="A48" s="37" t="s">
        <v>240</v>
      </c>
      <c r="B48" s="37">
        <v>11</v>
      </c>
      <c r="C48" s="38" t="s">
        <v>4664</v>
      </c>
      <c r="D48" s="37" t="s">
        <v>245</v>
      </c>
      <c r="E48" s="39" t="s">
        <v>4665</v>
      </c>
      <c r="F48" s="40" t="s">
        <v>339</v>
      </c>
      <c r="G48" s="41">
        <v>271</v>
      </c>
      <c r="H48" s="42">
        <v>0</v>
      </c>
      <c r="I48" s="43">
        <f>ROUND(G48*H48,P4)</f>
        <v>0</v>
      </c>
      <c r="J48" s="37"/>
      <c r="O48" s="44">
        <f>I48*0.21</f>
        <v>0</v>
      </c>
      <c r="P48">
        <v>3</v>
      </c>
    </row>
    <row r="49">
      <c r="A49" s="37" t="s">
        <v>244</v>
      </c>
      <c r="B49" s="45"/>
      <c r="C49" s="46"/>
      <c r="D49" s="46"/>
      <c r="E49" s="47" t="s">
        <v>245</v>
      </c>
      <c r="F49" s="46"/>
      <c r="G49" s="46"/>
      <c r="H49" s="46"/>
      <c r="I49" s="46"/>
      <c r="J49" s="48"/>
    </row>
    <row r="50" ht="90">
      <c r="A50" s="37" t="s">
        <v>248</v>
      </c>
      <c r="B50" s="45"/>
      <c r="C50" s="46"/>
      <c r="D50" s="46"/>
      <c r="E50" s="39" t="s">
        <v>2668</v>
      </c>
      <c r="F50" s="46"/>
      <c r="G50" s="46"/>
      <c r="H50" s="46"/>
      <c r="I50" s="46"/>
      <c r="J50" s="48"/>
    </row>
    <row r="51">
      <c r="A51" s="31" t="s">
        <v>237</v>
      </c>
      <c r="B51" s="32"/>
      <c r="C51" s="33" t="s">
        <v>4669</v>
      </c>
      <c r="D51" s="34"/>
      <c r="E51" s="31" t="s">
        <v>4670</v>
      </c>
      <c r="F51" s="34"/>
      <c r="G51" s="34"/>
      <c r="H51" s="34"/>
      <c r="I51" s="35">
        <f>SUMIFS(I52:I74,A52:A74,"P")</f>
        <v>0</v>
      </c>
      <c r="J51" s="36"/>
    </row>
    <row r="52">
      <c r="A52" s="37" t="s">
        <v>240</v>
      </c>
      <c r="B52" s="37">
        <v>12</v>
      </c>
      <c r="C52" s="38" t="s">
        <v>357</v>
      </c>
      <c r="D52" s="37" t="s">
        <v>245</v>
      </c>
      <c r="E52" s="39" t="s">
        <v>358</v>
      </c>
      <c r="F52" s="40" t="s">
        <v>354</v>
      </c>
      <c r="G52" s="41">
        <v>1120</v>
      </c>
      <c r="H52" s="42">
        <v>0</v>
      </c>
      <c r="I52" s="43">
        <f>ROUND(G52*H52,P4)</f>
        <v>0</v>
      </c>
      <c r="J52" s="37"/>
      <c r="O52" s="44">
        <f>I52*0.21</f>
        <v>0</v>
      </c>
      <c r="P52">
        <v>3</v>
      </c>
    </row>
    <row r="53">
      <c r="A53" s="37" t="s">
        <v>244</v>
      </c>
      <c r="B53" s="45"/>
      <c r="C53" s="46"/>
      <c r="D53" s="46"/>
      <c r="E53" s="47" t="s">
        <v>245</v>
      </c>
      <c r="F53" s="46"/>
      <c r="G53" s="46"/>
      <c r="H53" s="46"/>
      <c r="I53" s="46"/>
      <c r="J53" s="48"/>
    </row>
    <row r="54" ht="45">
      <c r="A54" s="37" t="s">
        <v>246</v>
      </c>
      <c r="B54" s="45"/>
      <c r="C54" s="46"/>
      <c r="D54" s="46"/>
      <c r="E54" s="49" t="s">
        <v>4740</v>
      </c>
      <c r="F54" s="46"/>
      <c r="G54" s="46"/>
      <c r="H54" s="46"/>
      <c r="I54" s="46"/>
      <c r="J54" s="48"/>
    </row>
    <row r="55" ht="90">
      <c r="A55" s="37" t="s">
        <v>248</v>
      </c>
      <c r="B55" s="45"/>
      <c r="C55" s="46"/>
      <c r="D55" s="46"/>
      <c r="E55" s="39" t="s">
        <v>356</v>
      </c>
      <c r="F55" s="46"/>
      <c r="G55" s="46"/>
      <c r="H55" s="46"/>
      <c r="I55" s="46"/>
      <c r="J55" s="48"/>
    </row>
    <row r="56">
      <c r="A56" s="37" t="s">
        <v>240</v>
      </c>
      <c r="B56" s="37">
        <v>13</v>
      </c>
      <c r="C56" s="38" t="s">
        <v>678</v>
      </c>
      <c r="D56" s="37" t="s">
        <v>245</v>
      </c>
      <c r="E56" s="39" t="s">
        <v>679</v>
      </c>
      <c r="F56" s="40" t="s">
        <v>354</v>
      </c>
      <c r="G56" s="41">
        <v>354</v>
      </c>
      <c r="H56" s="42">
        <v>0</v>
      </c>
      <c r="I56" s="43">
        <f>ROUND(G56*H56,P4)</f>
        <v>0</v>
      </c>
      <c r="J56" s="37"/>
      <c r="O56" s="44">
        <f>I56*0.21</f>
        <v>0</v>
      </c>
      <c r="P56">
        <v>3</v>
      </c>
    </row>
    <row r="57">
      <c r="A57" s="37" t="s">
        <v>244</v>
      </c>
      <c r="B57" s="45"/>
      <c r="C57" s="46"/>
      <c r="D57" s="46"/>
      <c r="E57" s="47" t="s">
        <v>245</v>
      </c>
      <c r="F57" s="46"/>
      <c r="G57" s="46"/>
      <c r="H57" s="46"/>
      <c r="I57" s="46"/>
      <c r="J57" s="48"/>
    </row>
    <row r="58" ht="105">
      <c r="A58" s="37" t="s">
        <v>248</v>
      </c>
      <c r="B58" s="45"/>
      <c r="C58" s="46"/>
      <c r="D58" s="46"/>
      <c r="E58" s="39" t="s">
        <v>448</v>
      </c>
      <c r="F58" s="46"/>
      <c r="G58" s="46"/>
      <c r="H58" s="46"/>
      <c r="I58" s="46"/>
      <c r="J58" s="48"/>
    </row>
    <row r="59" ht="30">
      <c r="A59" s="37" t="s">
        <v>240</v>
      </c>
      <c r="B59" s="37">
        <v>14</v>
      </c>
      <c r="C59" s="38" t="s">
        <v>4673</v>
      </c>
      <c r="D59" s="37" t="s">
        <v>245</v>
      </c>
      <c r="E59" s="39" t="s">
        <v>4674</v>
      </c>
      <c r="F59" s="40" t="s">
        <v>354</v>
      </c>
      <c r="G59" s="41">
        <v>132</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4741</v>
      </c>
      <c r="F61" s="46"/>
      <c r="G61" s="46"/>
      <c r="H61" s="46"/>
      <c r="I61" s="46"/>
      <c r="J61" s="48"/>
    </row>
    <row r="62" ht="90">
      <c r="A62" s="37" t="s">
        <v>248</v>
      </c>
      <c r="B62" s="45"/>
      <c r="C62" s="46"/>
      <c r="D62" s="46"/>
      <c r="E62" s="39" t="s">
        <v>4742</v>
      </c>
      <c r="F62" s="46"/>
      <c r="G62" s="46"/>
      <c r="H62" s="46"/>
      <c r="I62" s="46"/>
      <c r="J62" s="48"/>
    </row>
    <row r="63">
      <c r="A63" s="37" t="s">
        <v>240</v>
      </c>
      <c r="B63" s="37">
        <v>15</v>
      </c>
      <c r="C63" s="38" t="s">
        <v>4679</v>
      </c>
      <c r="D63" s="37" t="s">
        <v>245</v>
      </c>
      <c r="E63" s="39" t="s">
        <v>4680</v>
      </c>
      <c r="F63" s="40" t="s">
        <v>243</v>
      </c>
      <c r="G63" s="41">
        <v>8</v>
      </c>
      <c r="H63" s="42">
        <v>0</v>
      </c>
      <c r="I63" s="43">
        <f>ROUND(G63*H63,P4)</f>
        <v>0</v>
      </c>
      <c r="J63" s="37"/>
      <c r="O63" s="44">
        <f>I63*0.21</f>
        <v>0</v>
      </c>
      <c r="P63">
        <v>3</v>
      </c>
    </row>
    <row r="64">
      <c r="A64" s="37" t="s">
        <v>244</v>
      </c>
      <c r="B64" s="45"/>
      <c r="C64" s="46"/>
      <c r="D64" s="46"/>
      <c r="E64" s="47" t="s">
        <v>245</v>
      </c>
      <c r="F64" s="46"/>
      <c r="G64" s="46"/>
      <c r="H64" s="46"/>
      <c r="I64" s="46"/>
      <c r="J64" s="48"/>
    </row>
    <row r="65" ht="30">
      <c r="A65" s="37" t="s">
        <v>246</v>
      </c>
      <c r="B65" s="45"/>
      <c r="C65" s="46"/>
      <c r="D65" s="46"/>
      <c r="E65" s="49" t="s">
        <v>4743</v>
      </c>
      <c r="F65" s="46"/>
      <c r="G65" s="46"/>
      <c r="H65" s="46"/>
      <c r="I65" s="46"/>
      <c r="J65" s="48"/>
    </row>
    <row r="66" ht="90">
      <c r="A66" s="37" t="s">
        <v>248</v>
      </c>
      <c r="B66" s="45"/>
      <c r="C66" s="46"/>
      <c r="D66" s="46"/>
      <c r="E66" s="39" t="s">
        <v>4742</v>
      </c>
      <c r="F66" s="46"/>
      <c r="G66" s="46"/>
      <c r="H66" s="46"/>
      <c r="I66" s="46"/>
      <c r="J66" s="48"/>
    </row>
    <row r="67" ht="30">
      <c r="A67" s="37" t="s">
        <v>240</v>
      </c>
      <c r="B67" s="37">
        <v>16</v>
      </c>
      <c r="C67" s="38" t="s">
        <v>4692</v>
      </c>
      <c r="D67" s="37" t="s">
        <v>245</v>
      </c>
      <c r="E67" s="39" t="s">
        <v>4693</v>
      </c>
      <c r="F67" s="40" t="s">
        <v>354</v>
      </c>
      <c r="G67" s="41">
        <v>1120</v>
      </c>
      <c r="H67" s="42">
        <v>0</v>
      </c>
      <c r="I67" s="43">
        <f>ROUND(G67*H67,P4)</f>
        <v>0</v>
      </c>
      <c r="J67" s="37"/>
      <c r="O67" s="44">
        <f>I67*0.21</f>
        <v>0</v>
      </c>
      <c r="P67">
        <v>3</v>
      </c>
    </row>
    <row r="68" ht="45">
      <c r="A68" s="37" t="s">
        <v>244</v>
      </c>
      <c r="B68" s="45"/>
      <c r="C68" s="46"/>
      <c r="D68" s="46"/>
      <c r="E68" s="39" t="s">
        <v>4694</v>
      </c>
      <c r="F68" s="46"/>
      <c r="G68" s="46"/>
      <c r="H68" s="46"/>
      <c r="I68" s="46"/>
      <c r="J68" s="48"/>
    </row>
    <row r="69" ht="30">
      <c r="A69" s="37" t="s">
        <v>246</v>
      </c>
      <c r="B69" s="45"/>
      <c r="C69" s="46"/>
      <c r="D69" s="46"/>
      <c r="E69" s="49" t="s">
        <v>4744</v>
      </c>
      <c r="F69" s="46"/>
      <c r="G69" s="46"/>
      <c r="H69" s="46"/>
      <c r="I69" s="46"/>
      <c r="J69" s="48"/>
    </row>
    <row r="70" ht="105">
      <c r="A70" s="37" t="s">
        <v>248</v>
      </c>
      <c r="B70" s="45"/>
      <c r="C70" s="46"/>
      <c r="D70" s="46"/>
      <c r="E70" s="39" t="s">
        <v>1205</v>
      </c>
      <c r="F70" s="46"/>
      <c r="G70" s="46"/>
      <c r="H70" s="46"/>
      <c r="I70" s="46"/>
      <c r="J70" s="48"/>
    </row>
    <row r="71" ht="30">
      <c r="A71" s="37" t="s">
        <v>240</v>
      </c>
      <c r="B71" s="37">
        <v>17</v>
      </c>
      <c r="C71" s="38" t="s">
        <v>4697</v>
      </c>
      <c r="D71" s="37" t="s">
        <v>245</v>
      </c>
      <c r="E71" s="39" t="s">
        <v>4698</v>
      </c>
      <c r="F71" s="40" t="s">
        <v>354</v>
      </c>
      <c r="G71" s="41">
        <v>132</v>
      </c>
      <c r="H71" s="42">
        <v>0</v>
      </c>
      <c r="I71" s="43">
        <f>ROUND(G71*H71,P4)</f>
        <v>0</v>
      </c>
      <c r="J71" s="37"/>
      <c r="O71" s="44">
        <f>I71*0.21</f>
        <v>0</v>
      </c>
      <c r="P71">
        <v>3</v>
      </c>
    </row>
    <row r="72" ht="45">
      <c r="A72" s="37" t="s">
        <v>244</v>
      </c>
      <c r="B72" s="45"/>
      <c r="C72" s="46"/>
      <c r="D72" s="46"/>
      <c r="E72" s="39" t="s">
        <v>4699</v>
      </c>
      <c r="F72" s="46"/>
      <c r="G72" s="46"/>
      <c r="H72" s="46"/>
      <c r="I72" s="46"/>
      <c r="J72" s="48"/>
    </row>
    <row r="73" ht="30">
      <c r="A73" s="37" t="s">
        <v>246</v>
      </c>
      <c r="B73" s="45"/>
      <c r="C73" s="46"/>
      <c r="D73" s="46"/>
      <c r="E73" s="49" t="s">
        <v>4745</v>
      </c>
      <c r="F73" s="46"/>
      <c r="G73" s="46"/>
      <c r="H73" s="46"/>
      <c r="I73" s="46"/>
      <c r="J73" s="48"/>
    </row>
    <row r="74" ht="105">
      <c r="A74" s="37" t="s">
        <v>248</v>
      </c>
      <c r="B74" s="45"/>
      <c r="C74" s="46"/>
      <c r="D74" s="46"/>
      <c r="E74" s="39" t="s">
        <v>1205</v>
      </c>
      <c r="F74" s="46"/>
      <c r="G74" s="46"/>
      <c r="H74" s="46"/>
      <c r="I74" s="46"/>
      <c r="J74" s="48"/>
    </row>
    <row r="75">
      <c r="A75" s="31" t="s">
        <v>237</v>
      </c>
      <c r="B75" s="32"/>
      <c r="C75" s="33" t="s">
        <v>1203</v>
      </c>
      <c r="D75" s="34"/>
      <c r="E75" s="31" t="s">
        <v>4704</v>
      </c>
      <c r="F75" s="34"/>
      <c r="G75" s="34"/>
      <c r="H75" s="34"/>
      <c r="I75" s="35">
        <f>SUMIFS(I76:I79,A76:A79,"P")</f>
        <v>0</v>
      </c>
      <c r="J75" s="36"/>
    </row>
    <row r="76">
      <c r="A76" s="37" t="s">
        <v>240</v>
      </c>
      <c r="B76" s="37">
        <v>18</v>
      </c>
      <c r="C76" s="38" t="s">
        <v>4705</v>
      </c>
      <c r="D76" s="37" t="s">
        <v>245</v>
      </c>
      <c r="E76" s="39" t="s">
        <v>4706</v>
      </c>
      <c r="F76" s="40" t="s">
        <v>339</v>
      </c>
      <c r="G76" s="41">
        <v>8.7479999999999993</v>
      </c>
      <c r="H76" s="42">
        <v>0</v>
      </c>
      <c r="I76" s="43">
        <f>ROUND(G76*H76,P4)</f>
        <v>0</v>
      </c>
      <c r="J76" s="37"/>
      <c r="O76" s="44">
        <f>I76*0.21</f>
        <v>0</v>
      </c>
      <c r="P76">
        <v>3</v>
      </c>
    </row>
    <row r="77">
      <c r="A77" s="37" t="s">
        <v>244</v>
      </c>
      <c r="B77" s="45"/>
      <c r="C77" s="46"/>
      <c r="D77" s="46"/>
      <c r="E77" s="47" t="s">
        <v>245</v>
      </c>
      <c r="F77" s="46"/>
      <c r="G77" s="46"/>
      <c r="H77" s="46"/>
      <c r="I77" s="46"/>
      <c r="J77" s="48"/>
    </row>
    <row r="78" ht="45">
      <c r="A78" s="37" t="s">
        <v>246</v>
      </c>
      <c r="B78" s="45"/>
      <c r="C78" s="46"/>
      <c r="D78" s="46"/>
      <c r="E78" s="49" t="s">
        <v>4746</v>
      </c>
      <c r="F78" s="46"/>
      <c r="G78" s="46"/>
      <c r="H78" s="46"/>
      <c r="I78" s="46"/>
      <c r="J78" s="48"/>
    </row>
    <row r="79" ht="409.5">
      <c r="A79" s="37" t="s">
        <v>248</v>
      </c>
      <c r="B79" s="45"/>
      <c r="C79" s="46"/>
      <c r="D79" s="46"/>
      <c r="E79" s="39" t="s">
        <v>4708</v>
      </c>
      <c r="F79" s="46"/>
      <c r="G79" s="46"/>
      <c r="H79" s="46"/>
      <c r="I79" s="46"/>
      <c r="J79" s="48"/>
    </row>
    <row r="80">
      <c r="A80" s="31" t="s">
        <v>237</v>
      </c>
      <c r="B80" s="32"/>
      <c r="C80" s="33" t="s">
        <v>4709</v>
      </c>
      <c r="D80" s="34"/>
      <c r="E80" s="31" t="s">
        <v>4710</v>
      </c>
      <c r="F80" s="34"/>
      <c r="G80" s="34"/>
      <c r="H80" s="34"/>
      <c r="I80" s="35">
        <f>SUMIFS(I81:I84,A81:A84,"P")</f>
        <v>0</v>
      </c>
      <c r="J80" s="36"/>
    </row>
    <row r="81">
      <c r="A81" s="37" t="s">
        <v>240</v>
      </c>
      <c r="B81" s="37">
        <v>19</v>
      </c>
      <c r="C81" s="38" t="s">
        <v>4711</v>
      </c>
      <c r="D81" s="37" t="s">
        <v>245</v>
      </c>
      <c r="E81" s="39" t="s">
        <v>4747</v>
      </c>
      <c r="F81" s="40" t="s">
        <v>415</v>
      </c>
      <c r="G81" s="41">
        <v>425</v>
      </c>
      <c r="H81" s="42">
        <v>0</v>
      </c>
      <c r="I81" s="43">
        <f>ROUND(G81*H81,P4)</f>
        <v>0</v>
      </c>
      <c r="J81" s="37"/>
      <c r="O81" s="44">
        <f>I81*0.21</f>
        <v>0</v>
      </c>
      <c r="P81">
        <v>3</v>
      </c>
    </row>
    <row r="82">
      <c r="A82" s="37" t="s">
        <v>244</v>
      </c>
      <c r="B82" s="45"/>
      <c r="C82" s="46"/>
      <c r="D82" s="46"/>
      <c r="E82" s="47" t="s">
        <v>245</v>
      </c>
      <c r="F82" s="46"/>
      <c r="G82" s="46"/>
      <c r="H82" s="46"/>
      <c r="I82" s="46"/>
      <c r="J82" s="48"/>
    </row>
    <row r="83" ht="30">
      <c r="A83" s="37" t="s">
        <v>246</v>
      </c>
      <c r="B83" s="45"/>
      <c r="C83" s="46"/>
      <c r="D83" s="46"/>
      <c r="E83" s="49" t="s">
        <v>4748</v>
      </c>
      <c r="F83" s="46"/>
      <c r="G83" s="46"/>
      <c r="H83" s="46"/>
      <c r="I83" s="46"/>
      <c r="J83" s="48"/>
    </row>
    <row r="84" ht="120">
      <c r="A84" s="37" t="s">
        <v>248</v>
      </c>
      <c r="B84" s="45"/>
      <c r="C84" s="46"/>
      <c r="D84" s="46"/>
      <c r="E84" s="39" t="s">
        <v>4749</v>
      </c>
      <c r="F84" s="46"/>
      <c r="G84" s="46"/>
      <c r="H84" s="46"/>
      <c r="I84" s="46"/>
      <c r="J84" s="48"/>
    </row>
    <row r="85">
      <c r="A85" s="31" t="s">
        <v>237</v>
      </c>
      <c r="B85" s="32"/>
      <c r="C85" s="33" t="s">
        <v>1210</v>
      </c>
      <c r="D85" s="34"/>
      <c r="E85" s="31" t="s">
        <v>4292</v>
      </c>
      <c r="F85" s="34"/>
      <c r="G85" s="34"/>
      <c r="H85" s="34"/>
      <c r="I85" s="35">
        <f>SUMIFS(I86:I108,A86:A108,"P")</f>
        <v>0</v>
      </c>
      <c r="J85" s="36"/>
    </row>
    <row r="86">
      <c r="A86" s="37" t="s">
        <v>240</v>
      </c>
      <c r="B86" s="37">
        <v>29</v>
      </c>
      <c r="C86" s="38" t="s">
        <v>4716</v>
      </c>
      <c r="D86" s="37" t="s">
        <v>245</v>
      </c>
      <c r="E86" s="39" t="s">
        <v>4717</v>
      </c>
      <c r="F86" s="40" t="s">
        <v>243</v>
      </c>
      <c r="G86" s="41">
        <v>1</v>
      </c>
      <c r="H86" s="42">
        <v>0</v>
      </c>
      <c r="I86" s="43">
        <f>ROUND(G86*H86,P4)</f>
        <v>0</v>
      </c>
      <c r="J86" s="37"/>
      <c r="O86" s="44">
        <f>I86*0.21</f>
        <v>0</v>
      </c>
      <c r="P86">
        <v>3</v>
      </c>
    </row>
    <row r="87">
      <c r="A87" s="37" t="s">
        <v>244</v>
      </c>
      <c r="B87" s="45"/>
      <c r="C87" s="46"/>
      <c r="D87" s="46"/>
      <c r="E87" s="47" t="s">
        <v>245</v>
      </c>
      <c r="F87" s="46"/>
      <c r="G87" s="46"/>
      <c r="H87" s="46"/>
      <c r="I87" s="46"/>
      <c r="J87" s="48"/>
    </row>
    <row r="88" ht="90">
      <c r="A88" s="37" t="s">
        <v>248</v>
      </c>
      <c r="B88" s="45"/>
      <c r="C88" s="46"/>
      <c r="D88" s="46"/>
      <c r="E88" s="39" t="s">
        <v>4718</v>
      </c>
      <c r="F88" s="46"/>
      <c r="G88" s="46"/>
      <c r="H88" s="46"/>
      <c r="I88" s="46"/>
      <c r="J88" s="48"/>
    </row>
    <row r="89" ht="30">
      <c r="A89" s="37" t="s">
        <v>240</v>
      </c>
      <c r="B89" s="37">
        <v>20</v>
      </c>
      <c r="C89" s="38" t="s">
        <v>4719</v>
      </c>
      <c r="D89" s="37" t="s">
        <v>245</v>
      </c>
      <c r="E89" s="39" t="s">
        <v>4750</v>
      </c>
      <c r="F89" s="40" t="s">
        <v>243</v>
      </c>
      <c r="G89" s="41">
        <v>8</v>
      </c>
      <c r="H89" s="42">
        <v>0</v>
      </c>
      <c r="I89" s="43">
        <f>ROUND(G89*H89,P4)</f>
        <v>0</v>
      </c>
      <c r="J89" s="37"/>
      <c r="O89" s="44">
        <f>I89*0.21</f>
        <v>0</v>
      </c>
      <c r="P89">
        <v>3</v>
      </c>
    </row>
    <row r="90">
      <c r="A90" s="37" t="s">
        <v>244</v>
      </c>
      <c r="B90" s="45"/>
      <c r="C90" s="46"/>
      <c r="D90" s="46"/>
      <c r="E90" s="47" t="s">
        <v>245</v>
      </c>
      <c r="F90" s="46"/>
      <c r="G90" s="46"/>
      <c r="H90" s="46"/>
      <c r="I90" s="46"/>
      <c r="J90" s="48"/>
    </row>
    <row r="91" ht="30">
      <c r="A91" s="37" t="s">
        <v>246</v>
      </c>
      <c r="B91" s="45"/>
      <c r="C91" s="46"/>
      <c r="D91" s="46"/>
      <c r="E91" s="49" t="s">
        <v>4751</v>
      </c>
      <c r="F91" s="46"/>
      <c r="G91" s="46"/>
      <c r="H91" s="46"/>
      <c r="I91" s="46"/>
      <c r="J91" s="48"/>
    </row>
    <row r="92" ht="120">
      <c r="A92" s="37" t="s">
        <v>248</v>
      </c>
      <c r="B92" s="45"/>
      <c r="C92" s="46"/>
      <c r="D92" s="46"/>
      <c r="E92" s="39" t="s">
        <v>1191</v>
      </c>
      <c r="F92" s="46"/>
      <c r="G92" s="46"/>
      <c r="H92" s="46"/>
      <c r="I92" s="46"/>
      <c r="J92" s="48"/>
    </row>
    <row r="93" ht="30">
      <c r="A93" s="37" t="s">
        <v>240</v>
      </c>
      <c r="B93" s="37">
        <v>21</v>
      </c>
      <c r="C93" s="38" t="s">
        <v>4722</v>
      </c>
      <c r="D93" s="37" t="s">
        <v>245</v>
      </c>
      <c r="E93" s="39" t="s">
        <v>4723</v>
      </c>
      <c r="F93" s="40" t="s">
        <v>354</v>
      </c>
      <c r="G93" s="41">
        <v>360</v>
      </c>
      <c r="H93" s="42">
        <v>0</v>
      </c>
      <c r="I93" s="43">
        <f>ROUND(G93*H93,P4)</f>
        <v>0</v>
      </c>
      <c r="J93" s="37"/>
      <c r="O93" s="44">
        <f>I93*0.21</f>
        <v>0</v>
      </c>
      <c r="P93">
        <v>3</v>
      </c>
    </row>
    <row r="94">
      <c r="A94" s="37" t="s">
        <v>244</v>
      </c>
      <c r="B94" s="45"/>
      <c r="C94" s="46"/>
      <c r="D94" s="46"/>
      <c r="E94" s="47" t="s">
        <v>245</v>
      </c>
      <c r="F94" s="46"/>
      <c r="G94" s="46"/>
      <c r="H94" s="46"/>
      <c r="I94" s="46"/>
      <c r="J94" s="48"/>
    </row>
    <row r="95" ht="75">
      <c r="A95" s="37" t="s">
        <v>246</v>
      </c>
      <c r="B95" s="45"/>
      <c r="C95" s="46"/>
      <c r="D95" s="46"/>
      <c r="E95" s="49" t="s">
        <v>4752</v>
      </c>
      <c r="F95" s="46"/>
      <c r="G95" s="46"/>
      <c r="H95" s="46"/>
      <c r="I95" s="46"/>
      <c r="J95" s="48"/>
    </row>
    <row r="96" ht="120">
      <c r="A96" s="37" t="s">
        <v>248</v>
      </c>
      <c r="B96" s="45"/>
      <c r="C96" s="46"/>
      <c r="D96" s="46"/>
      <c r="E96" s="39" t="s">
        <v>1191</v>
      </c>
      <c r="F96" s="46"/>
      <c r="G96" s="46"/>
      <c r="H96" s="46"/>
      <c r="I96" s="46"/>
      <c r="J96" s="48"/>
    </row>
    <row r="97">
      <c r="A97" s="37" t="s">
        <v>240</v>
      </c>
      <c r="B97" s="37">
        <v>22</v>
      </c>
      <c r="C97" s="38" t="s">
        <v>4725</v>
      </c>
      <c r="D97" s="37" t="s">
        <v>245</v>
      </c>
      <c r="E97" s="39" t="s">
        <v>4726</v>
      </c>
      <c r="F97" s="40" t="s">
        <v>243</v>
      </c>
      <c r="G97" s="41">
        <v>8</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4753</v>
      </c>
      <c r="F99" s="46"/>
      <c r="G99" s="46"/>
      <c r="H99" s="46"/>
      <c r="I99" s="46"/>
      <c r="J99" s="48"/>
    </row>
    <row r="100" ht="120">
      <c r="A100" s="37" t="s">
        <v>248</v>
      </c>
      <c r="B100" s="45"/>
      <c r="C100" s="46"/>
      <c r="D100" s="46"/>
      <c r="E100" s="39" t="s">
        <v>1191</v>
      </c>
      <c r="F100" s="46"/>
      <c r="G100" s="46"/>
      <c r="H100" s="46"/>
      <c r="I100" s="46"/>
      <c r="J100" s="48"/>
    </row>
    <row r="101">
      <c r="A101" s="37" t="s">
        <v>240</v>
      </c>
      <c r="B101" s="37">
        <v>23</v>
      </c>
      <c r="C101" s="38" t="s">
        <v>4728</v>
      </c>
      <c r="D101" s="37" t="s">
        <v>245</v>
      </c>
      <c r="E101" s="39" t="s">
        <v>4729</v>
      </c>
      <c r="F101" s="40" t="s">
        <v>243</v>
      </c>
      <c r="G101" s="41">
        <v>90</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4754</v>
      </c>
      <c r="F103" s="46"/>
      <c r="G103" s="46"/>
      <c r="H103" s="46"/>
      <c r="I103" s="46"/>
      <c r="J103" s="48"/>
    </row>
    <row r="104" ht="120">
      <c r="A104" s="37" t="s">
        <v>248</v>
      </c>
      <c r="B104" s="45"/>
      <c r="C104" s="46"/>
      <c r="D104" s="46"/>
      <c r="E104" s="39" t="s">
        <v>1191</v>
      </c>
      <c r="F104" s="46"/>
      <c r="G104" s="46"/>
      <c r="H104" s="46"/>
      <c r="I104" s="46"/>
      <c r="J104" s="48"/>
    </row>
    <row r="105">
      <c r="A105" s="37" t="s">
        <v>240</v>
      </c>
      <c r="B105" s="37">
        <v>24</v>
      </c>
      <c r="C105" s="38" t="s">
        <v>4731</v>
      </c>
      <c r="D105" s="37" t="s">
        <v>245</v>
      </c>
      <c r="E105" s="39" t="s">
        <v>4732</v>
      </c>
      <c r="F105" s="40" t="s">
        <v>243</v>
      </c>
      <c r="G105" s="41">
        <v>90</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4755</v>
      </c>
      <c r="F107" s="46"/>
      <c r="G107" s="46"/>
      <c r="H107" s="46"/>
      <c r="I107" s="46"/>
      <c r="J107" s="48"/>
    </row>
    <row r="108" ht="120">
      <c r="A108" s="37" t="s">
        <v>248</v>
      </c>
      <c r="B108" s="45"/>
      <c r="C108" s="46"/>
      <c r="D108" s="46"/>
      <c r="E108" s="39" t="s">
        <v>1191</v>
      </c>
      <c r="F108" s="46"/>
      <c r="G108" s="46"/>
      <c r="H108" s="46"/>
      <c r="I108" s="46"/>
      <c r="J108" s="48"/>
    </row>
    <row r="109">
      <c r="A109" s="31" t="s">
        <v>237</v>
      </c>
      <c r="B109" s="32"/>
      <c r="C109" s="33" t="s">
        <v>4734</v>
      </c>
      <c r="D109" s="34"/>
      <c r="E109" s="31" t="s">
        <v>4735</v>
      </c>
      <c r="F109" s="34"/>
      <c r="G109" s="34"/>
      <c r="H109" s="34"/>
      <c r="I109" s="35">
        <f>SUMIFS(I110:I115,A110:A115,"P")</f>
        <v>0</v>
      </c>
      <c r="J109" s="36"/>
    </row>
    <row r="110" ht="45">
      <c r="A110" s="37" t="s">
        <v>240</v>
      </c>
      <c r="B110" s="37">
        <v>25</v>
      </c>
      <c r="C110" s="38" t="s">
        <v>936</v>
      </c>
      <c r="D110" s="37" t="s">
        <v>937</v>
      </c>
      <c r="E110" s="39" t="s">
        <v>938</v>
      </c>
      <c r="F110" s="40" t="s">
        <v>939</v>
      </c>
      <c r="G110" s="41">
        <v>300</v>
      </c>
      <c r="H110" s="42">
        <v>0</v>
      </c>
      <c r="I110" s="43">
        <f>ROUND(G110*H110,P4)</f>
        <v>0</v>
      </c>
      <c r="J110" s="37"/>
      <c r="O110" s="44">
        <f>I110*0.21</f>
        <v>0</v>
      </c>
      <c r="P110">
        <v>3</v>
      </c>
    </row>
    <row r="111" ht="30">
      <c r="A111" s="37" t="s">
        <v>244</v>
      </c>
      <c r="B111" s="45"/>
      <c r="C111" s="46"/>
      <c r="D111" s="46"/>
      <c r="E111" s="39" t="s">
        <v>940</v>
      </c>
      <c r="F111" s="46"/>
      <c r="G111" s="46"/>
      <c r="H111" s="46"/>
      <c r="I111" s="46"/>
      <c r="J111" s="48"/>
    </row>
    <row r="112" ht="225">
      <c r="A112" s="37" t="s">
        <v>248</v>
      </c>
      <c r="B112" s="45"/>
      <c r="C112" s="46"/>
      <c r="D112" s="46"/>
      <c r="E112" s="39" t="s">
        <v>941</v>
      </c>
      <c r="F112" s="46"/>
      <c r="G112" s="46"/>
      <c r="H112" s="46"/>
      <c r="I112" s="46"/>
      <c r="J112" s="48"/>
    </row>
    <row r="113" ht="45">
      <c r="A113" s="37" t="s">
        <v>240</v>
      </c>
      <c r="B113" s="37">
        <v>26</v>
      </c>
      <c r="C113" s="38" t="s">
        <v>2375</v>
      </c>
      <c r="D113" s="37" t="s">
        <v>2376</v>
      </c>
      <c r="E113" s="39" t="s">
        <v>2377</v>
      </c>
      <c r="F113" s="40" t="s">
        <v>939</v>
      </c>
      <c r="G113" s="41">
        <v>322</v>
      </c>
      <c r="H113" s="42">
        <v>0</v>
      </c>
      <c r="I113" s="43">
        <f>ROUND(G113*H113,P4)</f>
        <v>0</v>
      </c>
      <c r="J113" s="37"/>
      <c r="O113" s="44">
        <f>I113*0.21</f>
        <v>0</v>
      </c>
      <c r="P113">
        <v>3</v>
      </c>
    </row>
    <row r="114" ht="30">
      <c r="A114" s="37" t="s">
        <v>244</v>
      </c>
      <c r="B114" s="45"/>
      <c r="C114" s="46"/>
      <c r="D114" s="46"/>
      <c r="E114" s="39" t="s">
        <v>940</v>
      </c>
      <c r="F114" s="46"/>
      <c r="G114" s="46"/>
      <c r="H114" s="46"/>
      <c r="I114" s="46"/>
      <c r="J114" s="48"/>
    </row>
    <row r="115" ht="225">
      <c r="A115" s="37" t="s">
        <v>248</v>
      </c>
      <c r="B115" s="50"/>
      <c r="C115" s="51"/>
      <c r="D115" s="51"/>
      <c r="E115" s="39" t="s">
        <v>941</v>
      </c>
      <c r="F115" s="51"/>
      <c r="G115" s="51"/>
      <c r="H115" s="51"/>
      <c r="I115" s="51"/>
      <c r="J115" s="52"/>
    </row>
  </sheetData>
  <sheetProtection sheet="1" objects="1" scenarios="1" spinCount="100000" saltValue="tfI1WproZl+DTH/kZqQLSmI2TIHDj7ZU4ZedyosjW8R/YRxbDu53Auw7v9MTYKCWtPoV1NqKvCfRlEbcpEdXug==" hashValue="0vdCvJgOL01nix4ysxUEWlDon2a4JVwlgXWZag8X1NYGHdWgLIaXbv3XGxbgeXyorwFb9h4WlqrXuKnv6MPj5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4756</v>
      </c>
      <c r="I3" s="25">
        <f>SUMIFS(I9:I91,A9:A91,"SD")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4756</v>
      </c>
      <c r="D5" s="22"/>
      <c r="E5" s="23" t="s">
        <v>162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ht="45">
      <c r="A10" s="37" t="s">
        <v>240</v>
      </c>
      <c r="B10" s="37">
        <v>1</v>
      </c>
      <c r="C10" s="38" t="s">
        <v>942</v>
      </c>
      <c r="D10" s="37" t="s">
        <v>943</v>
      </c>
      <c r="E10" s="39" t="s">
        <v>944</v>
      </c>
      <c r="F10" s="40" t="s">
        <v>939</v>
      </c>
      <c r="G10" s="41">
        <v>264.25</v>
      </c>
      <c r="H10" s="42">
        <v>0</v>
      </c>
      <c r="I10" s="43">
        <f>ROUND(G10*H10,P4)</f>
        <v>0</v>
      </c>
      <c r="J10" s="37"/>
      <c r="O10" s="44">
        <f>I10*0.21</f>
        <v>0</v>
      </c>
      <c r="P10">
        <v>3</v>
      </c>
    </row>
    <row r="11" ht="30">
      <c r="A11" s="37" t="s">
        <v>244</v>
      </c>
      <c r="B11" s="45"/>
      <c r="C11" s="46"/>
      <c r="D11" s="46"/>
      <c r="E11" s="39" t="s">
        <v>940</v>
      </c>
      <c r="F11" s="46"/>
      <c r="G11" s="46"/>
      <c r="H11" s="46"/>
      <c r="I11" s="46"/>
      <c r="J11" s="48"/>
    </row>
    <row r="12">
      <c r="A12" s="37" t="s">
        <v>246</v>
      </c>
      <c r="B12" s="45"/>
      <c r="C12" s="46"/>
      <c r="D12" s="46"/>
      <c r="E12" s="49" t="s">
        <v>4757</v>
      </c>
      <c r="F12" s="46"/>
      <c r="G12" s="46"/>
      <c r="H12" s="46"/>
      <c r="I12" s="46"/>
      <c r="J12" s="48"/>
    </row>
    <row r="13" ht="225">
      <c r="A13" s="37" t="s">
        <v>248</v>
      </c>
      <c r="B13" s="45"/>
      <c r="C13" s="46"/>
      <c r="D13" s="46"/>
      <c r="E13" s="39" t="s">
        <v>941</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344</v>
      </c>
      <c r="D15" s="37" t="s">
        <v>245</v>
      </c>
      <c r="E15" s="39" t="s">
        <v>345</v>
      </c>
      <c r="F15" s="40" t="s">
        <v>339</v>
      </c>
      <c r="G15" s="41">
        <v>64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4758</v>
      </c>
      <c r="F17" s="46"/>
      <c r="G17" s="46"/>
      <c r="H17" s="46"/>
      <c r="I17" s="46"/>
      <c r="J17" s="48"/>
    </row>
    <row r="18" ht="330">
      <c r="A18" s="37" t="s">
        <v>248</v>
      </c>
      <c r="B18" s="45"/>
      <c r="C18" s="46"/>
      <c r="D18" s="46"/>
      <c r="E18" s="39" t="s">
        <v>347</v>
      </c>
      <c r="F18" s="46"/>
      <c r="G18" s="46"/>
      <c r="H18" s="46"/>
      <c r="I18" s="46"/>
      <c r="J18" s="48"/>
    </row>
    <row r="19">
      <c r="A19" s="37" t="s">
        <v>240</v>
      </c>
      <c r="B19" s="37">
        <v>3</v>
      </c>
      <c r="C19" s="38" t="s">
        <v>4759</v>
      </c>
      <c r="D19" s="37" t="s">
        <v>245</v>
      </c>
      <c r="E19" s="39" t="s">
        <v>4760</v>
      </c>
      <c r="F19" s="40" t="s">
        <v>415</v>
      </c>
      <c r="G19" s="41">
        <v>152.15000000000001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4761</v>
      </c>
      <c r="F21" s="46"/>
      <c r="G21" s="46"/>
      <c r="H21" s="46"/>
      <c r="I21" s="46"/>
      <c r="J21" s="48"/>
    </row>
    <row r="22" ht="75">
      <c r="A22" s="37" t="s">
        <v>248</v>
      </c>
      <c r="B22" s="45"/>
      <c r="C22" s="46"/>
      <c r="D22" s="46"/>
      <c r="E22" s="39" t="s">
        <v>4762</v>
      </c>
      <c r="F22" s="46"/>
      <c r="G22" s="46"/>
      <c r="H22" s="46"/>
      <c r="I22" s="46"/>
      <c r="J22" s="48"/>
    </row>
    <row r="23">
      <c r="A23" s="31" t="s">
        <v>237</v>
      </c>
      <c r="B23" s="32"/>
      <c r="C23" s="33" t="s">
        <v>402</v>
      </c>
      <c r="D23" s="34"/>
      <c r="E23" s="31" t="s">
        <v>2645</v>
      </c>
      <c r="F23" s="34"/>
      <c r="G23" s="34"/>
      <c r="H23" s="34"/>
      <c r="I23" s="35">
        <f>SUMIFS(I24:I27,A24:A27,"P")</f>
        <v>0</v>
      </c>
      <c r="J23" s="36"/>
    </row>
    <row r="24">
      <c r="A24" s="37" t="s">
        <v>240</v>
      </c>
      <c r="B24" s="37">
        <v>4</v>
      </c>
      <c r="C24" s="38" t="s">
        <v>4763</v>
      </c>
      <c r="D24" s="37" t="s">
        <v>245</v>
      </c>
      <c r="E24" s="39" t="s">
        <v>4764</v>
      </c>
      <c r="F24" s="40" t="s">
        <v>339</v>
      </c>
      <c r="G24" s="41">
        <v>4.7690000000000001</v>
      </c>
      <c r="H24" s="42">
        <v>0</v>
      </c>
      <c r="I24" s="43">
        <f>ROUND(G24*H24,P4)</f>
        <v>0</v>
      </c>
      <c r="J24" s="37"/>
      <c r="O24" s="44">
        <f>I24*0.21</f>
        <v>0</v>
      </c>
      <c r="P24">
        <v>3</v>
      </c>
    </row>
    <row r="25">
      <c r="A25" s="37" t="s">
        <v>244</v>
      </c>
      <c r="B25" s="45"/>
      <c r="C25" s="46"/>
      <c r="D25" s="46"/>
      <c r="E25" s="47" t="s">
        <v>245</v>
      </c>
      <c r="F25" s="46"/>
      <c r="G25" s="46"/>
      <c r="H25" s="46"/>
      <c r="I25" s="46"/>
      <c r="J25" s="48"/>
    </row>
    <row r="26" ht="135">
      <c r="A26" s="37" t="s">
        <v>246</v>
      </c>
      <c r="B26" s="45"/>
      <c r="C26" s="46"/>
      <c r="D26" s="46"/>
      <c r="E26" s="49" t="s">
        <v>4765</v>
      </c>
      <c r="F26" s="46"/>
      <c r="G26" s="46"/>
      <c r="H26" s="46"/>
      <c r="I26" s="46"/>
      <c r="J26" s="48"/>
    </row>
    <row r="27" ht="120">
      <c r="A27" s="37" t="s">
        <v>248</v>
      </c>
      <c r="B27" s="45"/>
      <c r="C27" s="46"/>
      <c r="D27" s="46"/>
      <c r="E27" s="39" t="s">
        <v>4766</v>
      </c>
      <c r="F27" s="46"/>
      <c r="G27" s="46"/>
      <c r="H27" s="46"/>
      <c r="I27" s="46"/>
      <c r="J27" s="48"/>
    </row>
    <row r="28">
      <c r="A28" s="31" t="s">
        <v>237</v>
      </c>
      <c r="B28" s="32"/>
      <c r="C28" s="33" t="s">
        <v>926</v>
      </c>
      <c r="D28" s="34"/>
      <c r="E28" s="31" t="s">
        <v>2120</v>
      </c>
      <c r="F28" s="34"/>
      <c r="G28" s="34"/>
      <c r="H28" s="34"/>
      <c r="I28" s="35">
        <f>SUMIFS(I29:I32,A29:A32,"P")</f>
        <v>0</v>
      </c>
      <c r="J28" s="36"/>
    </row>
    <row r="29">
      <c r="A29" s="37" t="s">
        <v>240</v>
      </c>
      <c r="B29" s="37">
        <v>5</v>
      </c>
      <c r="C29" s="38" t="s">
        <v>4767</v>
      </c>
      <c r="D29" s="37" t="s">
        <v>245</v>
      </c>
      <c r="E29" s="39" t="s">
        <v>4768</v>
      </c>
      <c r="F29" s="40" t="s">
        <v>339</v>
      </c>
      <c r="G29" s="41">
        <v>1.7549999999999999</v>
      </c>
      <c r="H29" s="42">
        <v>0</v>
      </c>
      <c r="I29" s="43">
        <f>ROUND(G29*H29,P4)</f>
        <v>0</v>
      </c>
      <c r="J29" s="37"/>
      <c r="O29" s="44">
        <f>I29*0.21</f>
        <v>0</v>
      </c>
      <c r="P29">
        <v>3</v>
      </c>
    </row>
    <row r="30">
      <c r="A30" s="37" t="s">
        <v>244</v>
      </c>
      <c r="B30" s="45"/>
      <c r="C30" s="46"/>
      <c r="D30" s="46"/>
      <c r="E30" s="47" t="s">
        <v>245</v>
      </c>
      <c r="F30" s="46"/>
      <c r="G30" s="46"/>
      <c r="H30" s="46"/>
      <c r="I30" s="46"/>
      <c r="J30" s="48"/>
    </row>
    <row r="31">
      <c r="A31" s="37" t="s">
        <v>246</v>
      </c>
      <c r="B31" s="45"/>
      <c r="C31" s="46"/>
      <c r="D31" s="46"/>
      <c r="E31" s="49" t="s">
        <v>4769</v>
      </c>
      <c r="F31" s="46"/>
      <c r="G31" s="46"/>
      <c r="H31" s="46"/>
      <c r="I31" s="46"/>
      <c r="J31" s="48"/>
    </row>
    <row r="32" ht="409.5">
      <c r="A32" s="37" t="s">
        <v>248</v>
      </c>
      <c r="B32" s="45"/>
      <c r="C32" s="46"/>
      <c r="D32" s="46"/>
      <c r="E32" s="39" t="s">
        <v>1835</v>
      </c>
      <c r="F32" s="46"/>
      <c r="G32" s="46"/>
      <c r="H32" s="46"/>
      <c r="I32" s="46"/>
      <c r="J32" s="48"/>
    </row>
    <row r="33">
      <c r="A33" s="31" t="s">
        <v>237</v>
      </c>
      <c r="B33" s="32"/>
      <c r="C33" s="33" t="s">
        <v>1203</v>
      </c>
      <c r="D33" s="34"/>
      <c r="E33" s="31" t="s">
        <v>2866</v>
      </c>
      <c r="F33" s="34"/>
      <c r="G33" s="34"/>
      <c r="H33" s="34"/>
      <c r="I33" s="35">
        <f>SUMIFS(I34:I37,A34:A37,"P")</f>
        <v>0</v>
      </c>
      <c r="J33" s="36"/>
    </row>
    <row r="34">
      <c r="A34" s="37" t="s">
        <v>240</v>
      </c>
      <c r="B34" s="37">
        <v>6</v>
      </c>
      <c r="C34" s="38" t="s">
        <v>4770</v>
      </c>
      <c r="D34" s="37" t="s">
        <v>245</v>
      </c>
      <c r="E34" s="39" t="s">
        <v>4771</v>
      </c>
      <c r="F34" s="40" t="s">
        <v>415</v>
      </c>
      <c r="G34" s="41">
        <v>35.880000000000003</v>
      </c>
      <c r="H34" s="42">
        <v>0</v>
      </c>
      <c r="I34" s="43">
        <f>ROUND(G34*H34,P4)</f>
        <v>0</v>
      </c>
      <c r="J34" s="37"/>
      <c r="O34" s="44">
        <f>I34*0.21</f>
        <v>0</v>
      </c>
      <c r="P34">
        <v>3</v>
      </c>
    </row>
    <row r="35">
      <c r="A35" s="37" t="s">
        <v>244</v>
      </c>
      <c r="B35" s="45"/>
      <c r="C35" s="46"/>
      <c r="D35" s="46"/>
      <c r="E35" s="47" t="s">
        <v>245</v>
      </c>
      <c r="F35" s="46"/>
      <c r="G35" s="46"/>
      <c r="H35" s="46"/>
      <c r="I35" s="46"/>
      <c r="J35" s="48"/>
    </row>
    <row r="36" ht="45">
      <c r="A36" s="37" t="s">
        <v>246</v>
      </c>
      <c r="B36" s="45"/>
      <c r="C36" s="46"/>
      <c r="D36" s="46"/>
      <c r="E36" s="49" t="s">
        <v>4772</v>
      </c>
      <c r="F36" s="46"/>
      <c r="G36" s="46"/>
      <c r="H36" s="46"/>
      <c r="I36" s="46"/>
      <c r="J36" s="48"/>
    </row>
    <row r="37" ht="120">
      <c r="A37" s="37" t="s">
        <v>248</v>
      </c>
      <c r="B37" s="45"/>
      <c r="C37" s="46"/>
      <c r="D37" s="46"/>
      <c r="E37" s="39" t="s">
        <v>2870</v>
      </c>
      <c r="F37" s="46"/>
      <c r="G37" s="46"/>
      <c r="H37" s="46"/>
      <c r="I37" s="46"/>
      <c r="J37" s="48"/>
    </row>
    <row r="38">
      <c r="A38" s="31" t="s">
        <v>237</v>
      </c>
      <c r="B38" s="32"/>
      <c r="C38" s="33" t="s">
        <v>644</v>
      </c>
      <c r="D38" s="34"/>
      <c r="E38" s="31" t="s">
        <v>645</v>
      </c>
      <c r="F38" s="34"/>
      <c r="G38" s="34"/>
      <c r="H38" s="34"/>
      <c r="I38" s="35">
        <f>SUMIFS(I39:I86,A39:A86,"P")</f>
        <v>0</v>
      </c>
      <c r="J38" s="36"/>
    </row>
    <row r="39" ht="30">
      <c r="A39" s="37" t="s">
        <v>240</v>
      </c>
      <c r="B39" s="37">
        <v>7</v>
      </c>
      <c r="C39" s="38" t="s">
        <v>2902</v>
      </c>
      <c r="D39" s="37" t="s">
        <v>245</v>
      </c>
      <c r="E39" s="39" t="s">
        <v>2903</v>
      </c>
      <c r="F39" s="40" t="s">
        <v>415</v>
      </c>
      <c r="G39" s="41">
        <v>13.35</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4773</v>
      </c>
      <c r="F41" s="46"/>
      <c r="G41" s="46"/>
      <c r="H41" s="46"/>
      <c r="I41" s="46"/>
      <c r="J41" s="48"/>
    </row>
    <row r="42" ht="285">
      <c r="A42" s="37" t="s">
        <v>248</v>
      </c>
      <c r="B42" s="45"/>
      <c r="C42" s="46"/>
      <c r="D42" s="46"/>
      <c r="E42" s="39" t="s">
        <v>2905</v>
      </c>
      <c r="F42" s="46"/>
      <c r="G42" s="46"/>
      <c r="H42" s="46"/>
      <c r="I42" s="46"/>
      <c r="J42" s="48"/>
    </row>
    <row r="43" ht="30">
      <c r="A43" s="37" t="s">
        <v>240</v>
      </c>
      <c r="B43" s="37">
        <v>8</v>
      </c>
      <c r="C43" s="38" t="s">
        <v>4123</v>
      </c>
      <c r="D43" s="37" t="s">
        <v>245</v>
      </c>
      <c r="E43" s="39" t="s">
        <v>4124</v>
      </c>
      <c r="F43" s="40" t="s">
        <v>415</v>
      </c>
      <c r="G43" s="41">
        <v>13.35</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4773</v>
      </c>
      <c r="F45" s="46"/>
      <c r="G45" s="46"/>
      <c r="H45" s="46"/>
      <c r="I45" s="46"/>
      <c r="J45" s="48"/>
    </row>
    <row r="46" ht="285">
      <c r="A46" s="37" t="s">
        <v>248</v>
      </c>
      <c r="B46" s="45"/>
      <c r="C46" s="46"/>
      <c r="D46" s="46"/>
      <c r="E46" s="39" t="s">
        <v>2905</v>
      </c>
      <c r="F46" s="46"/>
      <c r="G46" s="46"/>
      <c r="H46" s="46"/>
      <c r="I46" s="46"/>
      <c r="J46" s="48"/>
    </row>
    <row r="47">
      <c r="A47" s="37" t="s">
        <v>240</v>
      </c>
      <c r="B47" s="37">
        <v>10</v>
      </c>
      <c r="C47" s="38" t="s">
        <v>2914</v>
      </c>
      <c r="D47" s="37" t="s">
        <v>245</v>
      </c>
      <c r="E47" s="39" t="s">
        <v>2915</v>
      </c>
      <c r="F47" s="40" t="s">
        <v>415</v>
      </c>
      <c r="G47" s="41">
        <v>13.35</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4773</v>
      </c>
      <c r="F49" s="46"/>
      <c r="G49" s="46"/>
      <c r="H49" s="46"/>
      <c r="I49" s="46"/>
      <c r="J49" s="48"/>
    </row>
    <row r="50" ht="120">
      <c r="A50" s="37" t="s">
        <v>248</v>
      </c>
      <c r="B50" s="45"/>
      <c r="C50" s="46"/>
      <c r="D50" s="46"/>
      <c r="E50" s="39" t="s">
        <v>2917</v>
      </c>
      <c r="F50" s="46"/>
      <c r="G50" s="46"/>
      <c r="H50" s="46"/>
      <c r="I50" s="46"/>
      <c r="J50" s="48"/>
    </row>
    <row r="51">
      <c r="A51" s="37" t="s">
        <v>240</v>
      </c>
      <c r="B51" s="37">
        <v>11</v>
      </c>
      <c r="C51" s="38" t="s">
        <v>4774</v>
      </c>
      <c r="D51" s="37" t="s">
        <v>245</v>
      </c>
      <c r="E51" s="39" t="s">
        <v>4775</v>
      </c>
      <c r="F51" s="40" t="s">
        <v>339</v>
      </c>
      <c r="G51" s="41">
        <v>27.829999999999998</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4776</v>
      </c>
      <c r="F53" s="46"/>
      <c r="G53" s="46"/>
      <c r="H53" s="46"/>
      <c r="I53" s="46"/>
      <c r="J53" s="48"/>
    </row>
    <row r="54" ht="135">
      <c r="A54" s="37" t="s">
        <v>248</v>
      </c>
      <c r="B54" s="45"/>
      <c r="C54" s="46"/>
      <c r="D54" s="46"/>
      <c r="E54" s="39" t="s">
        <v>4777</v>
      </c>
      <c r="F54" s="46"/>
      <c r="G54" s="46"/>
      <c r="H54" s="46"/>
      <c r="I54" s="46"/>
      <c r="J54" s="48"/>
    </row>
    <row r="55">
      <c r="A55" s="37" t="s">
        <v>240</v>
      </c>
      <c r="B55" s="37">
        <v>12</v>
      </c>
      <c r="C55" s="38" t="s">
        <v>4778</v>
      </c>
      <c r="D55" s="37" t="s">
        <v>245</v>
      </c>
      <c r="E55" s="39" t="s">
        <v>4779</v>
      </c>
      <c r="F55" s="40" t="s">
        <v>415</v>
      </c>
      <c r="G55" s="41">
        <v>7.8300000000000001</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4780</v>
      </c>
      <c r="F57" s="46"/>
      <c r="G57" s="46"/>
      <c r="H57" s="46"/>
      <c r="I57" s="46"/>
      <c r="J57" s="48"/>
    </row>
    <row r="58" ht="195">
      <c r="A58" s="37" t="s">
        <v>248</v>
      </c>
      <c r="B58" s="45"/>
      <c r="C58" s="46"/>
      <c r="D58" s="46"/>
      <c r="E58" s="39" t="s">
        <v>4781</v>
      </c>
      <c r="F58" s="46"/>
      <c r="G58" s="46"/>
      <c r="H58" s="46"/>
      <c r="I58" s="46"/>
      <c r="J58" s="48"/>
    </row>
    <row r="59">
      <c r="A59" s="37" t="s">
        <v>240</v>
      </c>
      <c r="B59" s="37">
        <v>13</v>
      </c>
      <c r="C59" s="38" t="s">
        <v>4782</v>
      </c>
      <c r="D59" s="37" t="s">
        <v>245</v>
      </c>
      <c r="E59" s="39" t="s">
        <v>4783</v>
      </c>
      <c r="F59" s="40" t="s">
        <v>415</v>
      </c>
      <c r="G59" s="41">
        <v>9.048</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4784</v>
      </c>
      <c r="F61" s="46"/>
      <c r="G61" s="46"/>
      <c r="H61" s="46"/>
      <c r="I61" s="46"/>
      <c r="J61" s="48"/>
    </row>
    <row r="62" ht="195">
      <c r="A62" s="37" t="s">
        <v>248</v>
      </c>
      <c r="B62" s="45"/>
      <c r="C62" s="46"/>
      <c r="D62" s="46"/>
      <c r="E62" s="39" t="s">
        <v>4781</v>
      </c>
      <c r="F62" s="46"/>
      <c r="G62" s="46"/>
      <c r="H62" s="46"/>
      <c r="I62" s="46"/>
      <c r="J62" s="48"/>
    </row>
    <row r="63">
      <c r="A63" s="37" t="s">
        <v>240</v>
      </c>
      <c r="B63" s="37">
        <v>15</v>
      </c>
      <c r="C63" s="38" t="s">
        <v>4785</v>
      </c>
      <c r="D63" s="37" t="s">
        <v>245</v>
      </c>
      <c r="E63" s="39" t="s">
        <v>4786</v>
      </c>
      <c r="F63" s="40" t="s">
        <v>354</v>
      </c>
      <c r="G63" s="41">
        <v>3.6000000000000001</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4787</v>
      </c>
      <c r="F65" s="46"/>
      <c r="G65" s="46"/>
      <c r="H65" s="46"/>
      <c r="I65" s="46"/>
      <c r="J65" s="48"/>
    </row>
    <row r="66" ht="225">
      <c r="A66" s="37" t="s">
        <v>248</v>
      </c>
      <c r="B66" s="45"/>
      <c r="C66" s="46"/>
      <c r="D66" s="46"/>
      <c r="E66" s="39" t="s">
        <v>4788</v>
      </c>
      <c r="F66" s="46"/>
      <c r="G66" s="46"/>
      <c r="H66" s="46"/>
      <c r="I66" s="46"/>
      <c r="J66" s="48"/>
    </row>
    <row r="67">
      <c r="A67" s="37" t="s">
        <v>240</v>
      </c>
      <c r="B67" s="37">
        <v>16</v>
      </c>
      <c r="C67" s="38" t="s">
        <v>4789</v>
      </c>
      <c r="D67" s="37" t="s">
        <v>245</v>
      </c>
      <c r="E67" s="39" t="s">
        <v>4790</v>
      </c>
      <c r="F67" s="40" t="s">
        <v>415</v>
      </c>
      <c r="G67" s="41">
        <v>13</v>
      </c>
      <c r="H67" s="42">
        <v>0</v>
      </c>
      <c r="I67" s="43">
        <f>ROUND(G67*H67,P4)</f>
        <v>0</v>
      </c>
      <c r="J67" s="37"/>
      <c r="O67" s="44">
        <f>I67*0.21</f>
        <v>0</v>
      </c>
      <c r="P67">
        <v>3</v>
      </c>
    </row>
    <row r="68">
      <c r="A68" s="37" t="s">
        <v>244</v>
      </c>
      <c r="B68" s="45"/>
      <c r="C68" s="46"/>
      <c r="D68" s="46"/>
      <c r="E68" s="47" t="s">
        <v>245</v>
      </c>
      <c r="F68" s="46"/>
      <c r="G68" s="46"/>
      <c r="H68" s="46"/>
      <c r="I68" s="46"/>
      <c r="J68" s="48"/>
    </row>
    <row r="69" ht="45">
      <c r="A69" s="37" t="s">
        <v>246</v>
      </c>
      <c r="B69" s="45"/>
      <c r="C69" s="46"/>
      <c r="D69" s="46"/>
      <c r="E69" s="49" t="s">
        <v>4791</v>
      </c>
      <c r="F69" s="46"/>
      <c r="G69" s="46"/>
      <c r="H69" s="46"/>
      <c r="I69" s="46"/>
      <c r="J69" s="48"/>
    </row>
    <row r="70" ht="90">
      <c r="A70" s="37" t="s">
        <v>248</v>
      </c>
      <c r="B70" s="45"/>
      <c r="C70" s="46"/>
      <c r="D70" s="46"/>
      <c r="E70" s="39" t="s">
        <v>4792</v>
      </c>
      <c r="F70" s="46"/>
      <c r="G70" s="46"/>
      <c r="H70" s="46"/>
      <c r="I70" s="46"/>
      <c r="J70" s="48"/>
    </row>
    <row r="71">
      <c r="A71" s="37" t="s">
        <v>240</v>
      </c>
      <c r="B71" s="37">
        <v>17</v>
      </c>
      <c r="C71" s="38" t="s">
        <v>4793</v>
      </c>
      <c r="D71" s="37" t="s">
        <v>245</v>
      </c>
      <c r="E71" s="39" t="s">
        <v>4794</v>
      </c>
      <c r="F71" s="40" t="s">
        <v>415</v>
      </c>
      <c r="G71" s="41">
        <v>436.32999999999998</v>
      </c>
      <c r="H71" s="42">
        <v>0</v>
      </c>
      <c r="I71" s="43">
        <f>ROUND(G71*H71,P4)</f>
        <v>0</v>
      </c>
      <c r="J71" s="37"/>
      <c r="O71" s="44">
        <f>I71*0.21</f>
        <v>0</v>
      </c>
      <c r="P71">
        <v>3</v>
      </c>
    </row>
    <row r="72">
      <c r="A72" s="37" t="s">
        <v>244</v>
      </c>
      <c r="B72" s="45"/>
      <c r="C72" s="46"/>
      <c r="D72" s="46"/>
      <c r="E72" s="47" t="s">
        <v>245</v>
      </c>
      <c r="F72" s="46"/>
      <c r="G72" s="46"/>
      <c r="H72" s="46"/>
      <c r="I72" s="46"/>
      <c r="J72" s="48"/>
    </row>
    <row r="73" ht="75">
      <c r="A73" s="37" t="s">
        <v>246</v>
      </c>
      <c r="B73" s="45"/>
      <c r="C73" s="46"/>
      <c r="D73" s="46"/>
      <c r="E73" s="49" t="s">
        <v>4795</v>
      </c>
      <c r="F73" s="46"/>
      <c r="G73" s="46"/>
      <c r="H73" s="46"/>
      <c r="I73" s="46"/>
      <c r="J73" s="48"/>
    </row>
    <row r="74" ht="120">
      <c r="A74" s="37" t="s">
        <v>248</v>
      </c>
      <c r="B74" s="45"/>
      <c r="C74" s="46"/>
      <c r="D74" s="46"/>
      <c r="E74" s="39" t="s">
        <v>2923</v>
      </c>
      <c r="F74" s="46"/>
      <c r="G74" s="46"/>
      <c r="H74" s="46"/>
      <c r="I74" s="46"/>
      <c r="J74" s="48"/>
    </row>
    <row r="75">
      <c r="A75" s="37" t="s">
        <v>240</v>
      </c>
      <c r="B75" s="37">
        <v>18</v>
      </c>
      <c r="C75" s="38" t="s">
        <v>4796</v>
      </c>
      <c r="D75" s="37" t="s">
        <v>245</v>
      </c>
      <c r="E75" s="39" t="s">
        <v>4797</v>
      </c>
      <c r="F75" s="40" t="s">
        <v>415</v>
      </c>
      <c r="G75" s="41">
        <v>42.728000000000002</v>
      </c>
      <c r="H75" s="42">
        <v>0</v>
      </c>
      <c r="I75" s="43">
        <f>ROUND(G75*H75,P4)</f>
        <v>0</v>
      </c>
      <c r="J75" s="37"/>
      <c r="O75" s="44">
        <f>I75*0.21</f>
        <v>0</v>
      </c>
      <c r="P75">
        <v>3</v>
      </c>
    </row>
    <row r="76">
      <c r="A76" s="37" t="s">
        <v>244</v>
      </c>
      <c r="B76" s="45"/>
      <c r="C76" s="46"/>
      <c r="D76" s="46"/>
      <c r="E76" s="47" t="s">
        <v>245</v>
      </c>
      <c r="F76" s="46"/>
      <c r="G76" s="46"/>
      <c r="H76" s="46"/>
      <c r="I76" s="46"/>
      <c r="J76" s="48"/>
    </row>
    <row r="77">
      <c r="A77" s="37" t="s">
        <v>246</v>
      </c>
      <c r="B77" s="45"/>
      <c r="C77" s="46"/>
      <c r="D77" s="46"/>
      <c r="E77" s="49" t="s">
        <v>4798</v>
      </c>
      <c r="F77" s="46"/>
      <c r="G77" s="46"/>
      <c r="H77" s="46"/>
      <c r="I77" s="46"/>
      <c r="J77" s="48"/>
    </row>
    <row r="78" ht="90">
      <c r="A78" s="37" t="s">
        <v>248</v>
      </c>
      <c r="B78" s="45"/>
      <c r="C78" s="46"/>
      <c r="D78" s="46"/>
      <c r="E78" s="39" t="s">
        <v>4799</v>
      </c>
      <c r="F78" s="46"/>
      <c r="G78" s="46"/>
      <c r="H78" s="46"/>
      <c r="I78" s="46"/>
      <c r="J78" s="48"/>
    </row>
    <row r="79">
      <c r="A79" s="37" t="s">
        <v>240</v>
      </c>
      <c r="B79" s="37">
        <v>9</v>
      </c>
      <c r="C79" s="38" t="s">
        <v>4800</v>
      </c>
      <c r="D79" s="37" t="s">
        <v>245</v>
      </c>
      <c r="E79" s="39" t="s">
        <v>4801</v>
      </c>
      <c r="F79" s="40" t="s">
        <v>415</v>
      </c>
      <c r="G79" s="41">
        <v>2.7000000000000002</v>
      </c>
      <c r="H79" s="42">
        <v>0</v>
      </c>
      <c r="I79" s="43">
        <f>ROUND(G79*H79,P4)</f>
        <v>0</v>
      </c>
      <c r="J79" s="37"/>
      <c r="O79" s="44">
        <f>I79*0.21</f>
        <v>0</v>
      </c>
      <c r="P79">
        <v>3</v>
      </c>
    </row>
    <row r="80">
      <c r="A80" s="37" t="s">
        <v>244</v>
      </c>
      <c r="B80" s="45"/>
      <c r="C80" s="46"/>
      <c r="D80" s="46"/>
      <c r="E80" s="39" t="s">
        <v>4801</v>
      </c>
      <c r="F80" s="46"/>
      <c r="G80" s="46"/>
      <c r="H80" s="46"/>
      <c r="I80" s="46"/>
      <c r="J80" s="48"/>
    </row>
    <row r="81">
      <c r="A81" s="37" t="s">
        <v>246</v>
      </c>
      <c r="B81" s="45"/>
      <c r="C81" s="46"/>
      <c r="D81" s="46"/>
      <c r="E81" s="49" t="s">
        <v>4802</v>
      </c>
      <c r="F81" s="46"/>
      <c r="G81" s="46"/>
      <c r="H81" s="46"/>
      <c r="I81" s="46"/>
      <c r="J81" s="48"/>
    </row>
    <row r="82" ht="285">
      <c r="A82" s="37" t="s">
        <v>248</v>
      </c>
      <c r="B82" s="45"/>
      <c r="C82" s="46"/>
      <c r="D82" s="46"/>
      <c r="E82" s="39" t="s">
        <v>4803</v>
      </c>
      <c r="F82" s="46"/>
      <c r="G82" s="46"/>
      <c r="H82" s="46"/>
      <c r="I82" s="46"/>
      <c r="J82" s="48"/>
    </row>
    <row r="83">
      <c r="A83" s="37" t="s">
        <v>240</v>
      </c>
      <c r="B83" s="37">
        <v>14</v>
      </c>
      <c r="C83" s="38" t="s">
        <v>4804</v>
      </c>
      <c r="D83" s="37" t="s">
        <v>245</v>
      </c>
      <c r="E83" s="39" t="s">
        <v>4805</v>
      </c>
      <c r="F83" s="40" t="s">
        <v>354</v>
      </c>
      <c r="G83" s="41">
        <v>1.8</v>
      </c>
      <c r="H83" s="42">
        <v>0</v>
      </c>
      <c r="I83" s="43">
        <f>ROUND(G83*H83,P4)</f>
        <v>0</v>
      </c>
      <c r="J83" s="37"/>
      <c r="O83" s="44">
        <f>I83*0.21</f>
        <v>0</v>
      </c>
      <c r="P83">
        <v>3</v>
      </c>
    </row>
    <row r="84">
      <c r="A84" s="37" t="s">
        <v>244</v>
      </c>
      <c r="B84" s="45"/>
      <c r="C84" s="46"/>
      <c r="D84" s="46"/>
      <c r="E84" s="39" t="s">
        <v>4805</v>
      </c>
      <c r="F84" s="46"/>
      <c r="G84" s="46"/>
      <c r="H84" s="46"/>
      <c r="I84" s="46"/>
      <c r="J84" s="48"/>
    </row>
    <row r="85">
      <c r="A85" s="37" t="s">
        <v>246</v>
      </c>
      <c r="B85" s="45"/>
      <c r="C85" s="46"/>
      <c r="D85" s="46"/>
      <c r="E85" s="49" t="s">
        <v>4806</v>
      </c>
      <c r="F85" s="46"/>
      <c r="G85" s="46"/>
      <c r="H85" s="46"/>
      <c r="I85" s="46"/>
      <c r="J85" s="48"/>
    </row>
    <row r="86" ht="225">
      <c r="A86" s="37" t="s">
        <v>248</v>
      </c>
      <c r="B86" s="45"/>
      <c r="C86" s="46"/>
      <c r="D86" s="46"/>
      <c r="E86" s="39" t="s">
        <v>4807</v>
      </c>
      <c r="F86" s="46"/>
      <c r="G86" s="46"/>
      <c r="H86" s="46"/>
      <c r="I86" s="46"/>
      <c r="J86" s="48"/>
    </row>
    <row r="87">
      <c r="A87" s="31" t="s">
        <v>237</v>
      </c>
      <c r="B87" s="32"/>
      <c r="C87" s="33" t="s">
        <v>1213</v>
      </c>
      <c r="D87" s="34"/>
      <c r="E87" s="31" t="s">
        <v>2355</v>
      </c>
      <c r="F87" s="34"/>
      <c r="G87" s="34"/>
      <c r="H87" s="34"/>
      <c r="I87" s="35">
        <f>SUMIFS(I88:I91,A88:A91,"P")</f>
        <v>0</v>
      </c>
      <c r="J87" s="36"/>
    </row>
    <row r="88" ht="30">
      <c r="A88" s="37" t="s">
        <v>240</v>
      </c>
      <c r="B88" s="37">
        <v>19</v>
      </c>
      <c r="C88" s="38" t="s">
        <v>4808</v>
      </c>
      <c r="D88" s="37" t="s">
        <v>245</v>
      </c>
      <c r="E88" s="39" t="s">
        <v>4809</v>
      </c>
      <c r="F88" s="40" t="s">
        <v>2947</v>
      </c>
      <c r="G88" s="41">
        <v>755</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4810</v>
      </c>
      <c r="F90" s="46"/>
      <c r="G90" s="46"/>
      <c r="H90" s="46"/>
      <c r="I90" s="46"/>
      <c r="J90" s="48"/>
    </row>
    <row r="91" ht="315">
      <c r="A91" s="37" t="s">
        <v>248</v>
      </c>
      <c r="B91" s="50"/>
      <c r="C91" s="51"/>
      <c r="D91" s="51"/>
      <c r="E91" s="39" t="s">
        <v>4811</v>
      </c>
      <c r="F91" s="51"/>
      <c r="G91" s="51"/>
      <c r="H91" s="51"/>
      <c r="I91" s="51"/>
      <c r="J91" s="52"/>
    </row>
  </sheetData>
  <sheetProtection sheet="1" objects="1" scenarios="1" spinCount="100000" saltValue="1Rdf/uILqv8LgPt0R54KzTUPzhi9SyKQr9c85YmhW5ODHUuupm/AXhx5d8NyHmSe85ACk7oHWO+4FRPE2XsqfA==" hashValue="qmC9aea2OK0RhStYBrNlvnDgiJ7HrXPNh+sgz9AH02ldodhxvmosb7CV5cPXZVyCApsVYqdesA7ON5m5UgVve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4812</v>
      </c>
      <c r="I3" s="25">
        <f>SUMIFS(I9:I60,A9:A60,"SD")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4812</v>
      </c>
      <c r="D5" s="22"/>
      <c r="E5" s="23" t="s">
        <v>164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ht="45">
      <c r="A10" s="37" t="s">
        <v>240</v>
      </c>
      <c r="B10" s="37">
        <v>1</v>
      </c>
      <c r="C10" s="38" t="s">
        <v>936</v>
      </c>
      <c r="D10" s="37" t="s">
        <v>937</v>
      </c>
      <c r="E10" s="39" t="s">
        <v>938</v>
      </c>
      <c r="F10" s="40" t="s">
        <v>939</v>
      </c>
      <c r="G10" s="41">
        <v>35.700000000000003</v>
      </c>
      <c r="H10" s="42">
        <v>0</v>
      </c>
      <c r="I10" s="43">
        <f>ROUND(G10*H10,P4)</f>
        <v>0</v>
      </c>
      <c r="J10" s="37"/>
      <c r="O10" s="44">
        <f>I10*0.21</f>
        <v>0</v>
      </c>
      <c r="P10">
        <v>3</v>
      </c>
    </row>
    <row r="11" ht="30">
      <c r="A11" s="37" t="s">
        <v>244</v>
      </c>
      <c r="B11" s="45"/>
      <c r="C11" s="46"/>
      <c r="D11" s="46"/>
      <c r="E11" s="39" t="s">
        <v>940</v>
      </c>
      <c r="F11" s="46"/>
      <c r="G11" s="46"/>
      <c r="H11" s="46"/>
      <c r="I11" s="46"/>
      <c r="J11" s="48"/>
    </row>
    <row r="12">
      <c r="A12" s="37" t="s">
        <v>246</v>
      </c>
      <c r="B12" s="45"/>
      <c r="C12" s="46"/>
      <c r="D12" s="46"/>
      <c r="E12" s="49" t="s">
        <v>4813</v>
      </c>
      <c r="F12" s="46"/>
      <c r="G12" s="46"/>
      <c r="H12" s="46"/>
      <c r="I12" s="46"/>
      <c r="J12" s="48"/>
    </row>
    <row r="13" ht="225">
      <c r="A13" s="37" t="s">
        <v>248</v>
      </c>
      <c r="B13" s="45"/>
      <c r="C13" s="46"/>
      <c r="D13" s="46"/>
      <c r="E13" s="39" t="s">
        <v>941</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337</v>
      </c>
      <c r="D15" s="37" t="s">
        <v>245</v>
      </c>
      <c r="E15" s="39" t="s">
        <v>338</v>
      </c>
      <c r="F15" s="40" t="s">
        <v>339</v>
      </c>
      <c r="G15" s="41">
        <v>82.546999999999997</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4814</v>
      </c>
      <c r="F17" s="46"/>
      <c r="G17" s="46"/>
      <c r="H17" s="46"/>
      <c r="I17" s="46"/>
      <c r="J17" s="48"/>
    </row>
    <row r="18" ht="409.5">
      <c r="A18" s="37" t="s">
        <v>248</v>
      </c>
      <c r="B18" s="45"/>
      <c r="C18" s="46"/>
      <c r="D18" s="46"/>
      <c r="E18" s="39" t="s">
        <v>340</v>
      </c>
      <c r="F18" s="46"/>
      <c r="G18" s="46"/>
      <c r="H18" s="46"/>
      <c r="I18" s="46"/>
      <c r="J18" s="48"/>
    </row>
    <row r="19">
      <c r="A19" s="37" t="s">
        <v>240</v>
      </c>
      <c r="B19" s="37">
        <v>3</v>
      </c>
      <c r="C19" s="38" t="s">
        <v>344</v>
      </c>
      <c r="D19" s="37" t="s">
        <v>245</v>
      </c>
      <c r="E19" s="39" t="s">
        <v>345</v>
      </c>
      <c r="F19" s="40" t="s">
        <v>339</v>
      </c>
      <c r="G19" s="41">
        <v>61.546999999999997</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4815</v>
      </c>
      <c r="F21" s="46"/>
      <c r="G21" s="46"/>
      <c r="H21" s="46"/>
      <c r="I21" s="46"/>
      <c r="J21" s="48"/>
    </row>
    <row r="22" ht="330">
      <c r="A22" s="37" t="s">
        <v>248</v>
      </c>
      <c r="B22" s="45"/>
      <c r="C22" s="46"/>
      <c r="D22" s="46"/>
      <c r="E22" s="39" t="s">
        <v>347</v>
      </c>
      <c r="F22" s="46"/>
      <c r="G22" s="46"/>
      <c r="H22" s="46"/>
      <c r="I22" s="46"/>
      <c r="J22" s="48"/>
    </row>
    <row r="23">
      <c r="A23" s="31" t="s">
        <v>237</v>
      </c>
      <c r="B23" s="32"/>
      <c r="C23" s="33" t="s">
        <v>320</v>
      </c>
      <c r="D23" s="34"/>
      <c r="E23" s="31" t="s">
        <v>2433</v>
      </c>
      <c r="F23" s="34"/>
      <c r="G23" s="34"/>
      <c r="H23" s="34"/>
      <c r="I23" s="35">
        <f>SUMIFS(I24:I35,A24:A35,"P")</f>
        <v>0</v>
      </c>
      <c r="J23" s="36"/>
    </row>
    <row r="24">
      <c r="A24" s="37" t="s">
        <v>240</v>
      </c>
      <c r="B24" s="37">
        <v>4</v>
      </c>
      <c r="C24" s="38" t="s">
        <v>4816</v>
      </c>
      <c r="D24" s="37" t="s">
        <v>245</v>
      </c>
      <c r="E24" s="39" t="s">
        <v>4817</v>
      </c>
      <c r="F24" s="40" t="s">
        <v>339</v>
      </c>
      <c r="G24" s="41">
        <v>1.157</v>
      </c>
      <c r="H24" s="42">
        <v>0</v>
      </c>
      <c r="I24" s="43">
        <f>ROUND(G24*H24,P4)</f>
        <v>0</v>
      </c>
      <c r="J24" s="37"/>
      <c r="O24" s="44">
        <f>I24*0.21</f>
        <v>0</v>
      </c>
      <c r="P24">
        <v>3</v>
      </c>
    </row>
    <row r="25">
      <c r="A25" s="37" t="s">
        <v>244</v>
      </c>
      <c r="B25" s="45"/>
      <c r="C25" s="46"/>
      <c r="D25" s="46"/>
      <c r="E25" s="47" t="s">
        <v>245</v>
      </c>
      <c r="F25" s="46"/>
      <c r="G25" s="46"/>
      <c r="H25" s="46"/>
      <c r="I25" s="46"/>
      <c r="J25" s="48"/>
    </row>
    <row r="26">
      <c r="A26" s="37" t="s">
        <v>246</v>
      </c>
      <c r="B26" s="45"/>
      <c r="C26" s="46"/>
      <c r="D26" s="46"/>
      <c r="E26" s="49" t="s">
        <v>4818</v>
      </c>
      <c r="F26" s="46"/>
      <c r="G26" s="46"/>
      <c r="H26" s="46"/>
      <c r="I26" s="46"/>
      <c r="J26" s="48"/>
    </row>
    <row r="27" ht="409.5">
      <c r="A27" s="37" t="s">
        <v>248</v>
      </c>
      <c r="B27" s="45"/>
      <c r="C27" s="46"/>
      <c r="D27" s="46"/>
      <c r="E27" s="39" t="s">
        <v>2076</v>
      </c>
      <c r="F27" s="46"/>
      <c r="G27" s="46"/>
      <c r="H27" s="46"/>
      <c r="I27" s="46"/>
      <c r="J27" s="48"/>
    </row>
    <row r="28">
      <c r="A28" s="37" t="s">
        <v>240</v>
      </c>
      <c r="B28" s="37">
        <v>5</v>
      </c>
      <c r="C28" s="38" t="s">
        <v>2170</v>
      </c>
      <c r="D28" s="37" t="s">
        <v>245</v>
      </c>
      <c r="E28" s="39" t="s">
        <v>2171</v>
      </c>
      <c r="F28" s="40" t="s">
        <v>339</v>
      </c>
      <c r="G28" s="41">
        <v>7.9299999999999997</v>
      </c>
      <c r="H28" s="42">
        <v>0</v>
      </c>
      <c r="I28" s="43">
        <f>ROUND(G28*H28,P4)</f>
        <v>0</v>
      </c>
      <c r="J28" s="37"/>
      <c r="O28" s="44">
        <f>I28*0.21</f>
        <v>0</v>
      </c>
      <c r="P28">
        <v>3</v>
      </c>
    </row>
    <row r="29">
      <c r="A29" s="37" t="s">
        <v>244</v>
      </c>
      <c r="B29" s="45"/>
      <c r="C29" s="46"/>
      <c r="D29" s="46"/>
      <c r="E29" s="47" t="s">
        <v>245</v>
      </c>
      <c r="F29" s="46"/>
      <c r="G29" s="46"/>
      <c r="H29" s="46"/>
      <c r="I29" s="46"/>
      <c r="J29" s="48"/>
    </row>
    <row r="30" ht="45">
      <c r="A30" s="37" t="s">
        <v>246</v>
      </c>
      <c r="B30" s="45"/>
      <c r="C30" s="46"/>
      <c r="D30" s="46"/>
      <c r="E30" s="49" t="s">
        <v>4819</v>
      </c>
      <c r="F30" s="46"/>
      <c r="G30" s="46"/>
      <c r="H30" s="46"/>
      <c r="I30" s="46"/>
      <c r="J30" s="48"/>
    </row>
    <row r="31" ht="409.5">
      <c r="A31" s="37" t="s">
        <v>248</v>
      </c>
      <c r="B31" s="45"/>
      <c r="C31" s="46"/>
      <c r="D31" s="46"/>
      <c r="E31" s="39" t="s">
        <v>1835</v>
      </c>
      <c r="F31" s="46"/>
      <c r="G31" s="46"/>
      <c r="H31" s="46"/>
      <c r="I31" s="46"/>
      <c r="J31" s="48"/>
    </row>
    <row r="32">
      <c r="A32" s="37" t="s">
        <v>240</v>
      </c>
      <c r="B32" s="37">
        <v>6</v>
      </c>
      <c r="C32" s="38" t="s">
        <v>2077</v>
      </c>
      <c r="D32" s="37" t="s">
        <v>245</v>
      </c>
      <c r="E32" s="39" t="s">
        <v>2078</v>
      </c>
      <c r="F32" s="40" t="s">
        <v>939</v>
      </c>
      <c r="G32" s="41">
        <v>0.45600000000000002</v>
      </c>
      <c r="H32" s="42">
        <v>0</v>
      </c>
      <c r="I32" s="43">
        <f>ROUND(G32*H32,P4)</f>
        <v>0</v>
      </c>
      <c r="J32" s="37"/>
      <c r="O32" s="44">
        <f>I32*0.21</f>
        <v>0</v>
      </c>
      <c r="P32">
        <v>3</v>
      </c>
    </row>
    <row r="33">
      <c r="A33" s="37" t="s">
        <v>244</v>
      </c>
      <c r="B33" s="45"/>
      <c r="C33" s="46"/>
      <c r="D33" s="46"/>
      <c r="E33" s="47" t="s">
        <v>245</v>
      </c>
      <c r="F33" s="46"/>
      <c r="G33" s="46"/>
      <c r="H33" s="46"/>
      <c r="I33" s="46"/>
      <c r="J33" s="48"/>
    </row>
    <row r="34" ht="45">
      <c r="A34" s="37" t="s">
        <v>246</v>
      </c>
      <c r="B34" s="45"/>
      <c r="C34" s="46"/>
      <c r="D34" s="46"/>
      <c r="E34" s="49" t="s">
        <v>4820</v>
      </c>
      <c r="F34" s="46"/>
      <c r="G34" s="46"/>
      <c r="H34" s="46"/>
      <c r="I34" s="46"/>
      <c r="J34" s="48"/>
    </row>
    <row r="35" ht="375">
      <c r="A35" s="37" t="s">
        <v>248</v>
      </c>
      <c r="B35" s="45"/>
      <c r="C35" s="46"/>
      <c r="D35" s="46"/>
      <c r="E35" s="39" t="s">
        <v>2080</v>
      </c>
      <c r="F35" s="46"/>
      <c r="G35" s="46"/>
      <c r="H35" s="46"/>
      <c r="I35" s="46"/>
      <c r="J35" s="48"/>
    </row>
    <row r="36">
      <c r="A36" s="31" t="s">
        <v>237</v>
      </c>
      <c r="B36" s="32"/>
      <c r="C36" s="33" t="s">
        <v>644</v>
      </c>
      <c r="D36" s="34"/>
      <c r="E36" s="31" t="s">
        <v>645</v>
      </c>
      <c r="F36" s="34"/>
      <c r="G36" s="34"/>
      <c r="H36" s="34"/>
      <c r="I36" s="35">
        <f>SUMIFS(I37:I60,A37:A60,"P")</f>
        <v>0</v>
      </c>
      <c r="J36" s="36"/>
    </row>
    <row r="37" ht="30">
      <c r="A37" s="37" t="s">
        <v>240</v>
      </c>
      <c r="B37" s="37">
        <v>7</v>
      </c>
      <c r="C37" s="38" t="s">
        <v>2902</v>
      </c>
      <c r="D37" s="37" t="s">
        <v>245</v>
      </c>
      <c r="E37" s="39" t="s">
        <v>2903</v>
      </c>
      <c r="F37" s="40" t="s">
        <v>415</v>
      </c>
      <c r="G37" s="41">
        <v>128.60599999999999</v>
      </c>
      <c r="H37" s="42">
        <v>0</v>
      </c>
      <c r="I37" s="43">
        <f>ROUND(G37*H37,P4)</f>
        <v>0</v>
      </c>
      <c r="J37" s="37"/>
      <c r="O37" s="44">
        <f>I37*0.21</f>
        <v>0</v>
      </c>
      <c r="P37">
        <v>3</v>
      </c>
    </row>
    <row r="38">
      <c r="A38" s="37" t="s">
        <v>244</v>
      </c>
      <c r="B38" s="45"/>
      <c r="C38" s="46"/>
      <c r="D38" s="46"/>
      <c r="E38" s="47" t="s">
        <v>245</v>
      </c>
      <c r="F38" s="46"/>
      <c r="G38" s="46"/>
      <c r="H38" s="46"/>
      <c r="I38" s="46"/>
      <c r="J38" s="48"/>
    </row>
    <row r="39" ht="45">
      <c r="A39" s="37" t="s">
        <v>246</v>
      </c>
      <c r="B39" s="45"/>
      <c r="C39" s="46"/>
      <c r="D39" s="46"/>
      <c r="E39" s="49" t="s">
        <v>4821</v>
      </c>
      <c r="F39" s="46"/>
      <c r="G39" s="46"/>
      <c r="H39" s="46"/>
      <c r="I39" s="46"/>
      <c r="J39" s="48"/>
    </row>
    <row r="40" ht="285">
      <c r="A40" s="37" t="s">
        <v>248</v>
      </c>
      <c r="B40" s="45"/>
      <c r="C40" s="46"/>
      <c r="D40" s="46"/>
      <c r="E40" s="39" t="s">
        <v>2905</v>
      </c>
      <c r="F40" s="46"/>
      <c r="G40" s="46"/>
      <c r="H40" s="46"/>
      <c r="I40" s="46"/>
      <c r="J40" s="48"/>
    </row>
    <row r="41" ht="30">
      <c r="A41" s="37" t="s">
        <v>240</v>
      </c>
      <c r="B41" s="37">
        <v>8</v>
      </c>
      <c r="C41" s="38" t="s">
        <v>4123</v>
      </c>
      <c r="D41" s="37" t="s">
        <v>245</v>
      </c>
      <c r="E41" s="39" t="s">
        <v>4124</v>
      </c>
      <c r="F41" s="40" t="s">
        <v>415</v>
      </c>
      <c r="G41" s="41">
        <v>128.60599999999999</v>
      </c>
      <c r="H41" s="42">
        <v>0</v>
      </c>
      <c r="I41" s="43">
        <f>ROUND(G41*H41,P4)</f>
        <v>0</v>
      </c>
      <c r="J41" s="37"/>
      <c r="O41" s="44">
        <f>I41*0.21</f>
        <v>0</v>
      </c>
      <c r="P41">
        <v>3</v>
      </c>
    </row>
    <row r="42">
      <c r="A42" s="37" t="s">
        <v>244</v>
      </c>
      <c r="B42" s="45"/>
      <c r="C42" s="46"/>
      <c r="D42" s="46"/>
      <c r="E42" s="47" t="s">
        <v>245</v>
      </c>
      <c r="F42" s="46"/>
      <c r="G42" s="46"/>
      <c r="H42" s="46"/>
      <c r="I42" s="46"/>
      <c r="J42" s="48"/>
    </row>
    <row r="43" ht="45">
      <c r="A43" s="37" t="s">
        <v>246</v>
      </c>
      <c r="B43" s="45"/>
      <c r="C43" s="46"/>
      <c r="D43" s="46"/>
      <c r="E43" s="49" t="s">
        <v>4821</v>
      </c>
      <c r="F43" s="46"/>
      <c r="G43" s="46"/>
      <c r="H43" s="46"/>
      <c r="I43" s="46"/>
      <c r="J43" s="48"/>
    </row>
    <row r="44" ht="285">
      <c r="A44" s="37" t="s">
        <v>248</v>
      </c>
      <c r="B44" s="45"/>
      <c r="C44" s="46"/>
      <c r="D44" s="46"/>
      <c r="E44" s="39" t="s">
        <v>2905</v>
      </c>
      <c r="F44" s="46"/>
      <c r="G44" s="46"/>
      <c r="H44" s="46"/>
      <c r="I44" s="46"/>
      <c r="J44" s="48"/>
    </row>
    <row r="45">
      <c r="A45" s="37" t="s">
        <v>240</v>
      </c>
      <c r="B45" s="37">
        <v>9</v>
      </c>
      <c r="C45" s="38" t="s">
        <v>2914</v>
      </c>
      <c r="D45" s="37" t="s">
        <v>245</v>
      </c>
      <c r="E45" s="39" t="s">
        <v>2915</v>
      </c>
      <c r="F45" s="40" t="s">
        <v>415</v>
      </c>
      <c r="G45" s="41">
        <v>27.039999999999999</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4822</v>
      </c>
      <c r="F47" s="46"/>
      <c r="G47" s="46"/>
      <c r="H47" s="46"/>
      <c r="I47" s="46"/>
      <c r="J47" s="48"/>
    </row>
    <row r="48" ht="120">
      <c r="A48" s="37" t="s">
        <v>248</v>
      </c>
      <c r="B48" s="45"/>
      <c r="C48" s="46"/>
      <c r="D48" s="46"/>
      <c r="E48" s="39" t="s">
        <v>2917</v>
      </c>
      <c r="F48" s="46"/>
      <c r="G48" s="46"/>
      <c r="H48" s="46"/>
      <c r="I48" s="46"/>
      <c r="J48" s="48"/>
    </row>
    <row r="49" ht="30">
      <c r="A49" s="37" t="s">
        <v>240</v>
      </c>
      <c r="B49" s="37">
        <v>10</v>
      </c>
      <c r="C49" s="38" t="s">
        <v>4823</v>
      </c>
      <c r="D49" s="37" t="s">
        <v>245</v>
      </c>
      <c r="E49" s="39" t="s">
        <v>4824</v>
      </c>
      <c r="F49" s="40" t="s">
        <v>243</v>
      </c>
      <c r="G49" s="41">
        <v>1</v>
      </c>
      <c r="H49" s="42">
        <v>0</v>
      </c>
      <c r="I49" s="43">
        <f>ROUND(G49*H49,P4)</f>
        <v>0</v>
      </c>
      <c r="J49" s="37"/>
      <c r="O49" s="44">
        <f>I49*0.21</f>
        <v>0</v>
      </c>
      <c r="P49">
        <v>3</v>
      </c>
    </row>
    <row r="50">
      <c r="A50" s="37" t="s">
        <v>244</v>
      </c>
      <c r="B50" s="45"/>
      <c r="C50" s="46"/>
      <c r="D50" s="46"/>
      <c r="E50" s="47" t="s">
        <v>245</v>
      </c>
      <c r="F50" s="46"/>
      <c r="G50" s="46"/>
      <c r="H50" s="46"/>
      <c r="I50" s="46"/>
      <c r="J50" s="48"/>
    </row>
    <row r="51">
      <c r="A51" s="37" t="s">
        <v>246</v>
      </c>
      <c r="B51" s="45"/>
      <c r="C51" s="46"/>
      <c r="D51" s="46"/>
      <c r="E51" s="49" t="s">
        <v>247</v>
      </c>
      <c r="F51" s="46"/>
      <c r="G51" s="46"/>
      <c r="H51" s="46"/>
      <c r="I51" s="46"/>
      <c r="J51" s="48"/>
    </row>
    <row r="52" ht="150">
      <c r="A52" s="37" t="s">
        <v>248</v>
      </c>
      <c r="B52" s="45"/>
      <c r="C52" s="46"/>
      <c r="D52" s="46"/>
      <c r="E52" s="39" t="s">
        <v>4825</v>
      </c>
      <c r="F52" s="46"/>
      <c r="G52" s="46"/>
      <c r="H52" s="46"/>
      <c r="I52" s="46"/>
      <c r="J52" s="48"/>
    </row>
    <row r="53">
      <c r="A53" s="37" t="s">
        <v>240</v>
      </c>
      <c r="B53" s="37">
        <v>11</v>
      </c>
      <c r="C53" s="38" t="s">
        <v>4826</v>
      </c>
      <c r="D53" s="37" t="s">
        <v>245</v>
      </c>
      <c r="E53" s="39" t="s">
        <v>4827</v>
      </c>
      <c r="F53" s="40" t="s">
        <v>243</v>
      </c>
      <c r="G53" s="41">
        <v>1</v>
      </c>
      <c r="H53" s="42">
        <v>0</v>
      </c>
      <c r="I53" s="43">
        <f>ROUND(G53*H53,P4)</f>
        <v>0</v>
      </c>
      <c r="J53" s="37"/>
      <c r="O53" s="44">
        <f>I53*0.21</f>
        <v>0</v>
      </c>
      <c r="P53">
        <v>3</v>
      </c>
    </row>
    <row r="54">
      <c r="A54" s="37" t="s">
        <v>244</v>
      </c>
      <c r="B54" s="45"/>
      <c r="C54" s="46"/>
      <c r="D54" s="46"/>
      <c r="E54" s="47" t="s">
        <v>245</v>
      </c>
      <c r="F54" s="46"/>
      <c r="G54" s="46"/>
      <c r="H54" s="46"/>
      <c r="I54" s="46"/>
      <c r="J54" s="48"/>
    </row>
    <row r="55">
      <c r="A55" s="37" t="s">
        <v>246</v>
      </c>
      <c r="B55" s="45"/>
      <c r="C55" s="46"/>
      <c r="D55" s="46"/>
      <c r="E55" s="49" t="s">
        <v>247</v>
      </c>
      <c r="F55" s="46"/>
      <c r="G55" s="46"/>
      <c r="H55" s="46"/>
      <c r="I55" s="46"/>
      <c r="J55" s="48"/>
    </row>
    <row r="56" ht="210">
      <c r="A56" s="37" t="s">
        <v>248</v>
      </c>
      <c r="B56" s="45"/>
      <c r="C56" s="46"/>
      <c r="D56" s="46"/>
      <c r="E56" s="39" t="s">
        <v>4828</v>
      </c>
      <c r="F56" s="46"/>
      <c r="G56" s="46"/>
      <c r="H56" s="46"/>
      <c r="I56" s="46"/>
      <c r="J56" s="48"/>
    </row>
    <row r="57">
      <c r="A57" s="37" t="s">
        <v>240</v>
      </c>
      <c r="B57" s="37">
        <v>13</v>
      </c>
      <c r="C57" s="38" t="s">
        <v>4829</v>
      </c>
      <c r="D57" s="37" t="s">
        <v>245</v>
      </c>
      <c r="E57" s="39" t="s">
        <v>4830</v>
      </c>
      <c r="F57" s="40" t="s">
        <v>415</v>
      </c>
      <c r="G57" s="41">
        <v>18.550000000000001</v>
      </c>
      <c r="H57" s="42">
        <v>0</v>
      </c>
      <c r="I57" s="43">
        <f>ROUND(G57*H57,P4)</f>
        <v>0</v>
      </c>
      <c r="J57" s="37"/>
      <c r="O57" s="44">
        <f>I57*0.21</f>
        <v>0</v>
      </c>
      <c r="P57">
        <v>3</v>
      </c>
    </row>
    <row r="58">
      <c r="A58" s="37" t="s">
        <v>244</v>
      </c>
      <c r="B58" s="45"/>
      <c r="C58" s="46"/>
      <c r="D58" s="46"/>
      <c r="E58" s="39" t="s">
        <v>4831</v>
      </c>
      <c r="F58" s="46"/>
      <c r="G58" s="46"/>
      <c r="H58" s="46"/>
      <c r="I58" s="46"/>
      <c r="J58" s="48"/>
    </row>
    <row r="59">
      <c r="A59" s="37" t="s">
        <v>246</v>
      </c>
      <c r="B59" s="45"/>
      <c r="C59" s="46"/>
      <c r="D59" s="46"/>
      <c r="E59" s="49" t="s">
        <v>4832</v>
      </c>
      <c r="F59" s="46"/>
      <c r="G59" s="46"/>
      <c r="H59" s="46"/>
      <c r="I59" s="46"/>
      <c r="J59" s="48"/>
    </row>
    <row r="60" ht="120">
      <c r="A60" s="37" t="s">
        <v>248</v>
      </c>
      <c r="B60" s="50"/>
      <c r="C60" s="51"/>
      <c r="D60" s="51"/>
      <c r="E60" s="39" t="s">
        <v>2923</v>
      </c>
      <c r="F60" s="51"/>
      <c r="G60" s="51"/>
      <c r="H60" s="51"/>
      <c r="I60" s="51"/>
      <c r="J60" s="52"/>
    </row>
  </sheetData>
  <sheetProtection sheet="1" objects="1" scenarios="1" spinCount="100000" saltValue="4Imr7AjJnRz68RFkLc8ybIMpDNwUxGC2CkRW8xb4Inp+XrPA/bciZhgsleX7tLvXdekHJYPzltgxcpVxiGo9oA==" hashValue="/F2B4CWfkAE7LmCVp3A5gt2fukSvUo8AjHrdUYlvqj16ymzLsz2N02kZKuoOAeKM3IsMSeLhDAB6rFIzAvzay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4833</v>
      </c>
      <c r="I3" s="25">
        <f>SUMIFS(I9:I84,A9:A84,"SD")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4833</v>
      </c>
      <c r="D5" s="22"/>
      <c r="E5" s="23" t="s">
        <v>166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ht="45">
      <c r="A10" s="37" t="s">
        <v>240</v>
      </c>
      <c r="B10" s="37">
        <v>1</v>
      </c>
      <c r="C10" s="38" t="s">
        <v>936</v>
      </c>
      <c r="D10" s="37" t="s">
        <v>937</v>
      </c>
      <c r="E10" s="39" t="s">
        <v>938</v>
      </c>
      <c r="F10" s="40" t="s">
        <v>939</v>
      </c>
      <c r="G10" s="41">
        <v>77.963999999999999</v>
      </c>
      <c r="H10" s="42">
        <v>0</v>
      </c>
      <c r="I10" s="43">
        <f>ROUND(G10*H10,P4)</f>
        <v>0</v>
      </c>
      <c r="J10" s="37"/>
      <c r="O10" s="44">
        <f>I10*0.21</f>
        <v>0</v>
      </c>
      <c r="P10">
        <v>3</v>
      </c>
    </row>
    <row r="11" ht="30">
      <c r="A11" s="37" t="s">
        <v>244</v>
      </c>
      <c r="B11" s="45"/>
      <c r="C11" s="46"/>
      <c r="D11" s="46"/>
      <c r="E11" s="39" t="s">
        <v>940</v>
      </c>
      <c r="F11" s="46"/>
      <c r="G11" s="46"/>
      <c r="H11" s="46"/>
      <c r="I11" s="46"/>
      <c r="J11" s="48"/>
    </row>
    <row r="12" ht="30">
      <c r="A12" s="37" t="s">
        <v>246</v>
      </c>
      <c r="B12" s="45"/>
      <c r="C12" s="46"/>
      <c r="D12" s="46"/>
      <c r="E12" s="49" t="s">
        <v>4834</v>
      </c>
      <c r="F12" s="46"/>
      <c r="G12" s="46"/>
      <c r="H12" s="46"/>
      <c r="I12" s="46"/>
      <c r="J12" s="48"/>
    </row>
    <row r="13" ht="225">
      <c r="A13" s="37" t="s">
        <v>248</v>
      </c>
      <c r="B13" s="45"/>
      <c r="C13" s="46"/>
      <c r="D13" s="46"/>
      <c r="E13" s="39" t="s">
        <v>941</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337</v>
      </c>
      <c r="D15" s="37" t="s">
        <v>245</v>
      </c>
      <c r="E15" s="39" t="s">
        <v>338</v>
      </c>
      <c r="F15" s="40" t="s">
        <v>339</v>
      </c>
      <c r="G15" s="41">
        <v>122.694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4835</v>
      </c>
      <c r="F17" s="46"/>
      <c r="G17" s="46"/>
      <c r="H17" s="46"/>
      <c r="I17" s="46"/>
      <c r="J17" s="48"/>
    </row>
    <row r="18" ht="409.5">
      <c r="A18" s="37" t="s">
        <v>248</v>
      </c>
      <c r="B18" s="45"/>
      <c r="C18" s="46"/>
      <c r="D18" s="46"/>
      <c r="E18" s="39" t="s">
        <v>340</v>
      </c>
      <c r="F18" s="46"/>
      <c r="G18" s="46"/>
      <c r="H18" s="46"/>
      <c r="I18" s="46"/>
      <c r="J18" s="48"/>
    </row>
    <row r="19">
      <c r="A19" s="37" t="s">
        <v>240</v>
      </c>
      <c r="B19" s="37">
        <v>3</v>
      </c>
      <c r="C19" s="38" t="s">
        <v>344</v>
      </c>
      <c r="D19" s="37" t="s">
        <v>245</v>
      </c>
      <c r="E19" s="39" t="s">
        <v>345</v>
      </c>
      <c r="F19" s="40" t="s">
        <v>339</v>
      </c>
      <c r="G19" s="41">
        <v>76.832999999999998</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4836</v>
      </c>
      <c r="F21" s="46"/>
      <c r="G21" s="46"/>
      <c r="H21" s="46"/>
      <c r="I21" s="46"/>
      <c r="J21" s="48"/>
    </row>
    <row r="22" ht="330">
      <c r="A22" s="37" t="s">
        <v>248</v>
      </c>
      <c r="B22" s="45"/>
      <c r="C22" s="46"/>
      <c r="D22" s="46"/>
      <c r="E22" s="39" t="s">
        <v>347</v>
      </c>
      <c r="F22" s="46"/>
      <c r="G22" s="46"/>
      <c r="H22" s="46"/>
      <c r="I22" s="46"/>
      <c r="J22" s="48"/>
    </row>
    <row r="23">
      <c r="A23" s="31" t="s">
        <v>237</v>
      </c>
      <c r="B23" s="32"/>
      <c r="C23" s="33" t="s">
        <v>320</v>
      </c>
      <c r="D23" s="34"/>
      <c r="E23" s="31" t="s">
        <v>2433</v>
      </c>
      <c r="F23" s="34"/>
      <c r="G23" s="34"/>
      <c r="H23" s="34"/>
      <c r="I23" s="35">
        <f>SUMIFS(I24:I35,A24:A35,"P")</f>
        <v>0</v>
      </c>
      <c r="J23" s="36"/>
    </row>
    <row r="24">
      <c r="A24" s="37" t="s">
        <v>240</v>
      </c>
      <c r="B24" s="37">
        <v>4</v>
      </c>
      <c r="C24" s="38" t="s">
        <v>4837</v>
      </c>
      <c r="D24" s="37" t="s">
        <v>245</v>
      </c>
      <c r="E24" s="39" t="s">
        <v>4838</v>
      </c>
      <c r="F24" s="40" t="s">
        <v>339</v>
      </c>
      <c r="G24" s="41">
        <v>2.6360000000000001</v>
      </c>
      <c r="H24" s="42">
        <v>0</v>
      </c>
      <c r="I24" s="43">
        <f>ROUND(G24*H24,P4)</f>
        <v>0</v>
      </c>
      <c r="J24" s="37"/>
      <c r="O24" s="44">
        <f>I24*0.21</f>
        <v>0</v>
      </c>
      <c r="P24">
        <v>3</v>
      </c>
    </row>
    <row r="25">
      <c r="A25" s="37" t="s">
        <v>244</v>
      </c>
      <c r="B25" s="45"/>
      <c r="C25" s="46"/>
      <c r="D25" s="46"/>
      <c r="E25" s="47" t="s">
        <v>245</v>
      </c>
      <c r="F25" s="46"/>
      <c r="G25" s="46"/>
      <c r="H25" s="46"/>
      <c r="I25" s="46"/>
      <c r="J25" s="48"/>
    </row>
    <row r="26">
      <c r="A26" s="37" t="s">
        <v>246</v>
      </c>
      <c r="B26" s="45"/>
      <c r="C26" s="46"/>
      <c r="D26" s="46"/>
      <c r="E26" s="49" t="s">
        <v>4839</v>
      </c>
      <c r="F26" s="46"/>
      <c r="G26" s="46"/>
      <c r="H26" s="46"/>
      <c r="I26" s="46"/>
      <c r="J26" s="48"/>
    </row>
    <row r="27" ht="105">
      <c r="A27" s="37" t="s">
        <v>248</v>
      </c>
      <c r="B27" s="45"/>
      <c r="C27" s="46"/>
      <c r="D27" s="46"/>
      <c r="E27" s="39" t="s">
        <v>4840</v>
      </c>
      <c r="F27" s="46"/>
      <c r="G27" s="46"/>
      <c r="H27" s="46"/>
      <c r="I27" s="46"/>
      <c r="J27" s="48"/>
    </row>
    <row r="28">
      <c r="A28" s="37" t="s">
        <v>240</v>
      </c>
      <c r="B28" s="37">
        <v>5</v>
      </c>
      <c r="C28" s="38" t="s">
        <v>2170</v>
      </c>
      <c r="D28" s="37" t="s">
        <v>245</v>
      </c>
      <c r="E28" s="39" t="s">
        <v>2171</v>
      </c>
      <c r="F28" s="40" t="s">
        <v>339</v>
      </c>
      <c r="G28" s="41">
        <v>3.52</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4841</v>
      </c>
      <c r="F30" s="46"/>
      <c r="G30" s="46"/>
      <c r="H30" s="46"/>
      <c r="I30" s="46"/>
      <c r="J30" s="48"/>
    </row>
    <row r="31" ht="409.5">
      <c r="A31" s="37" t="s">
        <v>248</v>
      </c>
      <c r="B31" s="45"/>
      <c r="C31" s="46"/>
      <c r="D31" s="46"/>
      <c r="E31" s="39" t="s">
        <v>1835</v>
      </c>
      <c r="F31" s="46"/>
      <c r="G31" s="46"/>
      <c r="H31" s="46"/>
      <c r="I31" s="46"/>
      <c r="J31" s="48"/>
    </row>
    <row r="32">
      <c r="A32" s="37" t="s">
        <v>240</v>
      </c>
      <c r="B32" s="37">
        <v>6</v>
      </c>
      <c r="C32" s="38" t="s">
        <v>2077</v>
      </c>
      <c r="D32" s="37" t="s">
        <v>245</v>
      </c>
      <c r="E32" s="39" t="s">
        <v>2078</v>
      </c>
      <c r="F32" s="40" t="s">
        <v>939</v>
      </c>
      <c r="G32" s="41">
        <v>0.59799999999999998</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4842</v>
      </c>
      <c r="F34" s="46"/>
      <c r="G34" s="46"/>
      <c r="H34" s="46"/>
      <c r="I34" s="46"/>
      <c r="J34" s="48"/>
    </row>
    <row r="35" ht="375">
      <c r="A35" s="37" t="s">
        <v>248</v>
      </c>
      <c r="B35" s="45"/>
      <c r="C35" s="46"/>
      <c r="D35" s="46"/>
      <c r="E35" s="39" t="s">
        <v>2080</v>
      </c>
      <c r="F35" s="46"/>
      <c r="G35" s="46"/>
      <c r="H35" s="46"/>
      <c r="I35" s="46"/>
      <c r="J35" s="48"/>
    </row>
    <row r="36">
      <c r="A36" s="31" t="s">
        <v>237</v>
      </c>
      <c r="B36" s="32"/>
      <c r="C36" s="33" t="s">
        <v>644</v>
      </c>
      <c r="D36" s="34"/>
      <c r="E36" s="31" t="s">
        <v>645</v>
      </c>
      <c r="F36" s="34"/>
      <c r="G36" s="34"/>
      <c r="H36" s="34"/>
      <c r="I36" s="35">
        <f>SUMIFS(I37:I84,A37:A84,"P")</f>
        <v>0</v>
      </c>
      <c r="J36" s="36"/>
    </row>
    <row r="37" ht="30">
      <c r="A37" s="37" t="s">
        <v>240</v>
      </c>
      <c r="B37" s="37">
        <v>7</v>
      </c>
      <c r="C37" s="38" t="s">
        <v>2902</v>
      </c>
      <c r="D37" s="37" t="s">
        <v>245</v>
      </c>
      <c r="E37" s="39" t="s">
        <v>2903</v>
      </c>
      <c r="F37" s="40" t="s">
        <v>415</v>
      </c>
      <c r="G37" s="41">
        <v>40.119999999999997</v>
      </c>
      <c r="H37" s="42">
        <v>0</v>
      </c>
      <c r="I37" s="43">
        <f>ROUND(G37*H37,P4)</f>
        <v>0</v>
      </c>
      <c r="J37" s="37"/>
      <c r="O37" s="44">
        <f>I37*0.21</f>
        <v>0</v>
      </c>
      <c r="P37">
        <v>3</v>
      </c>
    </row>
    <row r="38">
      <c r="A38" s="37" t="s">
        <v>244</v>
      </c>
      <c r="B38" s="45"/>
      <c r="C38" s="46"/>
      <c r="D38" s="46"/>
      <c r="E38" s="47" t="s">
        <v>245</v>
      </c>
      <c r="F38" s="46"/>
      <c r="G38" s="46"/>
      <c r="H38" s="46"/>
      <c r="I38" s="46"/>
      <c r="J38" s="48"/>
    </row>
    <row r="39">
      <c r="A39" s="37" t="s">
        <v>246</v>
      </c>
      <c r="B39" s="45"/>
      <c r="C39" s="46"/>
      <c r="D39" s="46"/>
      <c r="E39" s="49" t="s">
        <v>4843</v>
      </c>
      <c r="F39" s="46"/>
      <c r="G39" s="46"/>
      <c r="H39" s="46"/>
      <c r="I39" s="46"/>
      <c r="J39" s="48"/>
    </row>
    <row r="40" ht="285">
      <c r="A40" s="37" t="s">
        <v>248</v>
      </c>
      <c r="B40" s="45"/>
      <c r="C40" s="46"/>
      <c r="D40" s="46"/>
      <c r="E40" s="39" t="s">
        <v>2905</v>
      </c>
      <c r="F40" s="46"/>
      <c r="G40" s="46"/>
      <c r="H40" s="46"/>
      <c r="I40" s="46"/>
      <c r="J40" s="48"/>
    </row>
    <row r="41" ht="30">
      <c r="A41" s="37" t="s">
        <v>240</v>
      </c>
      <c r="B41" s="37">
        <v>8</v>
      </c>
      <c r="C41" s="38" t="s">
        <v>4123</v>
      </c>
      <c r="D41" s="37" t="s">
        <v>245</v>
      </c>
      <c r="E41" s="39" t="s">
        <v>4124</v>
      </c>
      <c r="F41" s="40" t="s">
        <v>415</v>
      </c>
      <c r="G41" s="41">
        <v>80.239999999999995</v>
      </c>
      <c r="H41" s="42">
        <v>0</v>
      </c>
      <c r="I41" s="43">
        <f>ROUND(G41*H41,P4)</f>
        <v>0</v>
      </c>
      <c r="J41" s="37"/>
      <c r="O41" s="44">
        <f>I41*0.21</f>
        <v>0</v>
      </c>
      <c r="P41">
        <v>3</v>
      </c>
    </row>
    <row r="42">
      <c r="A42" s="37" t="s">
        <v>244</v>
      </c>
      <c r="B42" s="45"/>
      <c r="C42" s="46"/>
      <c r="D42" s="46"/>
      <c r="E42" s="47" t="s">
        <v>245</v>
      </c>
      <c r="F42" s="46"/>
      <c r="G42" s="46"/>
      <c r="H42" s="46"/>
      <c r="I42" s="46"/>
      <c r="J42" s="48"/>
    </row>
    <row r="43" ht="75">
      <c r="A43" s="37" t="s">
        <v>246</v>
      </c>
      <c r="B43" s="45"/>
      <c r="C43" s="46"/>
      <c r="D43" s="46"/>
      <c r="E43" s="49" t="s">
        <v>4844</v>
      </c>
      <c r="F43" s="46"/>
      <c r="G43" s="46"/>
      <c r="H43" s="46"/>
      <c r="I43" s="46"/>
      <c r="J43" s="48"/>
    </row>
    <row r="44" ht="285">
      <c r="A44" s="37" t="s">
        <v>248</v>
      </c>
      <c r="B44" s="45"/>
      <c r="C44" s="46"/>
      <c r="D44" s="46"/>
      <c r="E44" s="39" t="s">
        <v>2905</v>
      </c>
      <c r="F44" s="46"/>
      <c r="G44" s="46"/>
      <c r="H44" s="46"/>
      <c r="I44" s="46"/>
      <c r="J44" s="48"/>
    </row>
    <row r="45">
      <c r="A45" s="37" t="s">
        <v>240</v>
      </c>
      <c r="B45" s="37">
        <v>9</v>
      </c>
      <c r="C45" s="38" t="s">
        <v>4845</v>
      </c>
      <c r="D45" s="37" t="s">
        <v>245</v>
      </c>
      <c r="E45" s="39" t="s">
        <v>4846</v>
      </c>
      <c r="F45" s="40" t="s">
        <v>415</v>
      </c>
      <c r="G45" s="41">
        <v>26.690000000000001</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4847</v>
      </c>
      <c r="F47" s="46"/>
      <c r="G47" s="46"/>
      <c r="H47" s="46"/>
      <c r="I47" s="46"/>
      <c r="J47" s="48"/>
    </row>
    <row r="48" ht="285">
      <c r="A48" s="37" t="s">
        <v>248</v>
      </c>
      <c r="B48" s="45"/>
      <c r="C48" s="46"/>
      <c r="D48" s="46"/>
      <c r="E48" s="39" t="s">
        <v>2905</v>
      </c>
      <c r="F48" s="46"/>
      <c r="G48" s="46"/>
      <c r="H48" s="46"/>
      <c r="I48" s="46"/>
      <c r="J48" s="48"/>
    </row>
    <row r="49">
      <c r="A49" s="37" t="s">
        <v>240</v>
      </c>
      <c r="B49" s="37">
        <v>10</v>
      </c>
      <c r="C49" s="38" t="s">
        <v>3053</v>
      </c>
      <c r="D49" s="37" t="s">
        <v>245</v>
      </c>
      <c r="E49" s="39" t="s">
        <v>3054</v>
      </c>
      <c r="F49" s="40" t="s">
        <v>415</v>
      </c>
      <c r="G49" s="41">
        <v>26.690000000000001</v>
      </c>
      <c r="H49" s="42">
        <v>0</v>
      </c>
      <c r="I49" s="43">
        <f>ROUND(G49*H49,P4)</f>
        <v>0</v>
      </c>
      <c r="J49" s="37"/>
      <c r="O49" s="44">
        <f>I49*0.21</f>
        <v>0</v>
      </c>
      <c r="P49">
        <v>3</v>
      </c>
    </row>
    <row r="50">
      <c r="A50" s="37" t="s">
        <v>244</v>
      </c>
      <c r="B50" s="45"/>
      <c r="C50" s="46"/>
      <c r="D50" s="46"/>
      <c r="E50" s="47" t="s">
        <v>245</v>
      </c>
      <c r="F50" s="46"/>
      <c r="G50" s="46"/>
      <c r="H50" s="46"/>
      <c r="I50" s="46"/>
      <c r="J50" s="48"/>
    </row>
    <row r="51">
      <c r="A51" s="37" t="s">
        <v>246</v>
      </c>
      <c r="B51" s="45"/>
      <c r="C51" s="46"/>
      <c r="D51" s="46"/>
      <c r="E51" s="49" t="s">
        <v>4848</v>
      </c>
      <c r="F51" s="46"/>
      <c r="G51" s="46"/>
      <c r="H51" s="46"/>
      <c r="I51" s="46"/>
      <c r="J51" s="48"/>
    </row>
    <row r="52" ht="75">
      <c r="A52" s="37" t="s">
        <v>248</v>
      </c>
      <c r="B52" s="45"/>
      <c r="C52" s="46"/>
      <c r="D52" s="46"/>
      <c r="E52" s="39" t="s">
        <v>2913</v>
      </c>
      <c r="F52" s="46"/>
      <c r="G52" s="46"/>
      <c r="H52" s="46"/>
      <c r="I52" s="46"/>
      <c r="J52" s="48"/>
    </row>
    <row r="53">
      <c r="A53" s="37" t="s">
        <v>240</v>
      </c>
      <c r="B53" s="37">
        <v>12</v>
      </c>
      <c r="C53" s="38" t="s">
        <v>3056</v>
      </c>
      <c r="D53" s="37" t="s">
        <v>245</v>
      </c>
      <c r="E53" s="39" t="s">
        <v>3057</v>
      </c>
      <c r="F53" s="40" t="s">
        <v>415</v>
      </c>
      <c r="G53" s="41">
        <v>40.119999999999997</v>
      </c>
      <c r="H53" s="42">
        <v>0</v>
      </c>
      <c r="I53" s="43">
        <f>ROUND(G53*H53,P4)</f>
        <v>0</v>
      </c>
      <c r="J53" s="37"/>
      <c r="O53" s="44">
        <f>I53*0.21</f>
        <v>0</v>
      </c>
      <c r="P53">
        <v>3</v>
      </c>
    </row>
    <row r="54">
      <c r="A54" s="37" t="s">
        <v>244</v>
      </c>
      <c r="B54" s="45"/>
      <c r="C54" s="46"/>
      <c r="D54" s="46"/>
      <c r="E54" s="47" t="s">
        <v>245</v>
      </c>
      <c r="F54" s="46"/>
      <c r="G54" s="46"/>
      <c r="H54" s="46"/>
      <c r="I54" s="46"/>
      <c r="J54" s="48"/>
    </row>
    <row r="55" ht="30">
      <c r="A55" s="37" t="s">
        <v>246</v>
      </c>
      <c r="B55" s="45"/>
      <c r="C55" s="46"/>
      <c r="D55" s="46"/>
      <c r="E55" s="49" t="s">
        <v>4849</v>
      </c>
      <c r="F55" s="46"/>
      <c r="G55" s="46"/>
      <c r="H55" s="46"/>
      <c r="I55" s="46"/>
      <c r="J55" s="48"/>
    </row>
    <row r="56" ht="75">
      <c r="A56" s="37" t="s">
        <v>248</v>
      </c>
      <c r="B56" s="45"/>
      <c r="C56" s="46"/>
      <c r="D56" s="46"/>
      <c r="E56" s="39" t="s">
        <v>2913</v>
      </c>
      <c r="F56" s="46"/>
      <c r="G56" s="46"/>
      <c r="H56" s="46"/>
      <c r="I56" s="46"/>
      <c r="J56" s="48"/>
    </row>
    <row r="57">
      <c r="A57" s="37" t="s">
        <v>240</v>
      </c>
      <c r="B57" s="37">
        <v>13</v>
      </c>
      <c r="C57" s="38" t="s">
        <v>2910</v>
      </c>
      <c r="D57" s="37" t="s">
        <v>245</v>
      </c>
      <c r="E57" s="39" t="s">
        <v>2911</v>
      </c>
      <c r="F57" s="40" t="s">
        <v>415</v>
      </c>
      <c r="G57" s="41">
        <v>18.827999999999999</v>
      </c>
      <c r="H57" s="42">
        <v>0</v>
      </c>
      <c r="I57" s="43">
        <f>ROUND(G57*H57,P4)</f>
        <v>0</v>
      </c>
      <c r="J57" s="37"/>
      <c r="O57" s="44">
        <f>I57*0.21</f>
        <v>0</v>
      </c>
      <c r="P57">
        <v>3</v>
      </c>
    </row>
    <row r="58">
      <c r="A58" s="37" t="s">
        <v>244</v>
      </c>
      <c r="B58" s="45"/>
      <c r="C58" s="46"/>
      <c r="D58" s="46"/>
      <c r="E58" s="47" t="s">
        <v>245</v>
      </c>
      <c r="F58" s="46"/>
      <c r="G58" s="46"/>
      <c r="H58" s="46"/>
      <c r="I58" s="46"/>
      <c r="J58" s="48"/>
    </row>
    <row r="59">
      <c r="A59" s="37" t="s">
        <v>246</v>
      </c>
      <c r="B59" s="45"/>
      <c r="C59" s="46"/>
      <c r="D59" s="46"/>
      <c r="E59" s="49" t="s">
        <v>4850</v>
      </c>
      <c r="F59" s="46"/>
      <c r="G59" s="46"/>
      <c r="H59" s="46"/>
      <c r="I59" s="46"/>
      <c r="J59" s="48"/>
    </row>
    <row r="60" ht="75">
      <c r="A60" s="37" t="s">
        <v>248</v>
      </c>
      <c r="B60" s="45"/>
      <c r="C60" s="46"/>
      <c r="D60" s="46"/>
      <c r="E60" s="39" t="s">
        <v>2913</v>
      </c>
      <c r="F60" s="46"/>
      <c r="G60" s="46"/>
      <c r="H60" s="46"/>
      <c r="I60" s="46"/>
      <c r="J60" s="48"/>
    </row>
    <row r="61">
      <c r="A61" s="37" t="s">
        <v>240</v>
      </c>
      <c r="B61" s="37">
        <v>14</v>
      </c>
      <c r="C61" s="38" t="s">
        <v>2914</v>
      </c>
      <c r="D61" s="37" t="s">
        <v>245</v>
      </c>
      <c r="E61" s="39" t="s">
        <v>2915</v>
      </c>
      <c r="F61" s="40" t="s">
        <v>415</v>
      </c>
      <c r="G61" s="41">
        <v>40.119999999999997</v>
      </c>
      <c r="H61" s="42">
        <v>0</v>
      </c>
      <c r="I61" s="43">
        <f>ROUND(G61*H61,P4)</f>
        <v>0</v>
      </c>
      <c r="J61" s="37"/>
      <c r="O61" s="44">
        <f>I61*0.21</f>
        <v>0</v>
      </c>
      <c r="P61">
        <v>3</v>
      </c>
    </row>
    <row r="62">
      <c r="A62" s="37" t="s">
        <v>244</v>
      </c>
      <c r="B62" s="45"/>
      <c r="C62" s="46"/>
      <c r="D62" s="46"/>
      <c r="E62" s="47" t="s">
        <v>245</v>
      </c>
      <c r="F62" s="46"/>
      <c r="G62" s="46"/>
      <c r="H62" s="46"/>
      <c r="I62" s="46"/>
      <c r="J62" s="48"/>
    </row>
    <row r="63" ht="30">
      <c r="A63" s="37" t="s">
        <v>246</v>
      </c>
      <c r="B63" s="45"/>
      <c r="C63" s="46"/>
      <c r="D63" s="46"/>
      <c r="E63" s="49" t="s">
        <v>4851</v>
      </c>
      <c r="F63" s="46"/>
      <c r="G63" s="46"/>
      <c r="H63" s="46"/>
      <c r="I63" s="46"/>
      <c r="J63" s="48"/>
    </row>
    <row r="64" ht="120">
      <c r="A64" s="37" t="s">
        <v>248</v>
      </c>
      <c r="B64" s="45"/>
      <c r="C64" s="46"/>
      <c r="D64" s="46"/>
      <c r="E64" s="39" t="s">
        <v>2917</v>
      </c>
      <c r="F64" s="46"/>
      <c r="G64" s="46"/>
      <c r="H64" s="46"/>
      <c r="I64" s="46"/>
      <c r="J64" s="48"/>
    </row>
    <row r="65">
      <c r="A65" s="37" t="s">
        <v>240</v>
      </c>
      <c r="B65" s="37">
        <v>16</v>
      </c>
      <c r="C65" s="38" t="s">
        <v>4852</v>
      </c>
      <c r="D65" s="37" t="s">
        <v>245</v>
      </c>
      <c r="E65" s="39" t="s">
        <v>4853</v>
      </c>
      <c r="F65" s="40" t="s">
        <v>243</v>
      </c>
      <c r="G65" s="41">
        <v>1</v>
      </c>
      <c r="H65" s="42">
        <v>0</v>
      </c>
      <c r="I65" s="43">
        <f>ROUND(G65*H65,P4)</f>
        <v>0</v>
      </c>
      <c r="J65" s="37"/>
      <c r="O65" s="44">
        <f>I65*0.21</f>
        <v>0</v>
      </c>
      <c r="P65">
        <v>3</v>
      </c>
    </row>
    <row r="66">
      <c r="A66" s="37" t="s">
        <v>244</v>
      </c>
      <c r="B66" s="45"/>
      <c r="C66" s="46"/>
      <c r="D66" s="46"/>
      <c r="E66" s="47" t="s">
        <v>245</v>
      </c>
      <c r="F66" s="46"/>
      <c r="G66" s="46"/>
      <c r="H66" s="46"/>
      <c r="I66" s="46"/>
      <c r="J66" s="48"/>
    </row>
    <row r="67">
      <c r="A67" s="37" t="s">
        <v>246</v>
      </c>
      <c r="B67" s="45"/>
      <c r="C67" s="46"/>
      <c r="D67" s="46"/>
      <c r="E67" s="49" t="s">
        <v>247</v>
      </c>
      <c r="F67" s="46"/>
      <c r="G67" s="46"/>
      <c r="H67" s="46"/>
      <c r="I67" s="46"/>
      <c r="J67" s="48"/>
    </row>
    <row r="68" ht="210">
      <c r="A68" s="37" t="s">
        <v>248</v>
      </c>
      <c r="B68" s="45"/>
      <c r="C68" s="46"/>
      <c r="D68" s="46"/>
      <c r="E68" s="39" t="s">
        <v>4854</v>
      </c>
      <c r="F68" s="46"/>
      <c r="G68" s="46"/>
      <c r="H68" s="46"/>
      <c r="I68" s="46"/>
      <c r="J68" s="48"/>
    </row>
    <row r="69">
      <c r="A69" s="37" t="s">
        <v>240</v>
      </c>
      <c r="B69" s="37">
        <v>18</v>
      </c>
      <c r="C69" s="38" t="s">
        <v>4785</v>
      </c>
      <c r="D69" s="37" t="s">
        <v>245</v>
      </c>
      <c r="E69" s="39" t="s">
        <v>4786</v>
      </c>
      <c r="F69" s="40" t="s">
        <v>354</v>
      </c>
      <c r="G69" s="41">
        <v>5.8399999999999999</v>
      </c>
      <c r="H69" s="42">
        <v>0</v>
      </c>
      <c r="I69" s="43">
        <f>ROUND(G69*H69,P4)</f>
        <v>0</v>
      </c>
      <c r="J69" s="37"/>
      <c r="O69" s="44">
        <f>I69*0.21</f>
        <v>0</v>
      </c>
      <c r="P69">
        <v>3</v>
      </c>
    </row>
    <row r="70">
      <c r="A70" s="37" t="s">
        <v>244</v>
      </c>
      <c r="B70" s="45"/>
      <c r="C70" s="46"/>
      <c r="D70" s="46"/>
      <c r="E70" s="47" t="s">
        <v>245</v>
      </c>
      <c r="F70" s="46"/>
      <c r="G70" s="46"/>
      <c r="H70" s="46"/>
      <c r="I70" s="46"/>
      <c r="J70" s="48"/>
    </row>
    <row r="71">
      <c r="A71" s="37" t="s">
        <v>246</v>
      </c>
      <c r="B71" s="45"/>
      <c r="C71" s="46"/>
      <c r="D71" s="46"/>
      <c r="E71" s="49" t="s">
        <v>4855</v>
      </c>
      <c r="F71" s="46"/>
      <c r="G71" s="46"/>
      <c r="H71" s="46"/>
      <c r="I71" s="46"/>
      <c r="J71" s="48"/>
    </row>
    <row r="72" ht="225">
      <c r="A72" s="37" t="s">
        <v>248</v>
      </c>
      <c r="B72" s="45"/>
      <c r="C72" s="46"/>
      <c r="D72" s="46"/>
      <c r="E72" s="39" t="s">
        <v>4788</v>
      </c>
      <c r="F72" s="46"/>
      <c r="G72" s="46"/>
      <c r="H72" s="46"/>
      <c r="I72" s="46"/>
      <c r="J72" s="48"/>
    </row>
    <row r="73">
      <c r="A73" s="37" t="s">
        <v>240</v>
      </c>
      <c r="B73" s="37">
        <v>11</v>
      </c>
      <c r="C73" s="38" t="s">
        <v>4856</v>
      </c>
      <c r="D73" s="37" t="s">
        <v>245</v>
      </c>
      <c r="E73" s="39" t="s">
        <v>4857</v>
      </c>
      <c r="F73" s="40" t="s">
        <v>415</v>
      </c>
      <c r="G73" s="41">
        <v>26.690000000000001</v>
      </c>
      <c r="H73" s="42">
        <v>0</v>
      </c>
      <c r="I73" s="43">
        <f>ROUND(G73*H73,P4)</f>
        <v>0</v>
      </c>
      <c r="J73" s="37"/>
      <c r="O73" s="44">
        <f>I73*0.21</f>
        <v>0</v>
      </c>
      <c r="P73">
        <v>3</v>
      </c>
    </row>
    <row r="74">
      <c r="A74" s="37" t="s">
        <v>244</v>
      </c>
      <c r="B74" s="45"/>
      <c r="C74" s="46"/>
      <c r="D74" s="46"/>
      <c r="E74" s="39" t="s">
        <v>4857</v>
      </c>
      <c r="F74" s="46"/>
      <c r="G74" s="46"/>
      <c r="H74" s="46"/>
      <c r="I74" s="46"/>
      <c r="J74" s="48"/>
    </row>
    <row r="75">
      <c r="A75" s="37" t="s">
        <v>246</v>
      </c>
      <c r="B75" s="45"/>
      <c r="C75" s="46"/>
      <c r="D75" s="46"/>
      <c r="E75" s="49" t="s">
        <v>4858</v>
      </c>
      <c r="F75" s="46"/>
      <c r="G75" s="46"/>
      <c r="H75" s="46"/>
      <c r="I75" s="46"/>
      <c r="J75" s="48"/>
    </row>
    <row r="76" ht="75">
      <c r="A76" s="37" t="s">
        <v>248</v>
      </c>
      <c r="B76" s="45"/>
      <c r="C76" s="46"/>
      <c r="D76" s="46"/>
      <c r="E76" s="39" t="s">
        <v>4859</v>
      </c>
      <c r="F76" s="46"/>
      <c r="G76" s="46"/>
      <c r="H76" s="46"/>
      <c r="I76" s="46"/>
      <c r="J76" s="48"/>
    </row>
    <row r="77" ht="30">
      <c r="A77" s="37" t="s">
        <v>240</v>
      </c>
      <c r="B77" s="37">
        <v>15</v>
      </c>
      <c r="C77" s="38" t="s">
        <v>4860</v>
      </c>
      <c r="D77" s="37" t="s">
        <v>245</v>
      </c>
      <c r="E77" s="39" t="s">
        <v>4861</v>
      </c>
      <c r="F77" s="40" t="s">
        <v>243</v>
      </c>
      <c r="G77" s="41">
        <v>1</v>
      </c>
      <c r="H77" s="42">
        <v>0</v>
      </c>
      <c r="I77" s="43">
        <f>ROUND(G77*H77,P4)</f>
        <v>0</v>
      </c>
      <c r="J77" s="37"/>
      <c r="O77" s="44">
        <f>I77*0.21</f>
        <v>0</v>
      </c>
      <c r="P77">
        <v>3</v>
      </c>
    </row>
    <row r="78" ht="30">
      <c r="A78" s="37" t="s">
        <v>244</v>
      </c>
      <c r="B78" s="45"/>
      <c r="C78" s="46"/>
      <c r="D78" s="46"/>
      <c r="E78" s="39" t="s">
        <v>4861</v>
      </c>
      <c r="F78" s="46"/>
      <c r="G78" s="46"/>
      <c r="H78" s="46"/>
      <c r="I78" s="46"/>
      <c r="J78" s="48"/>
    </row>
    <row r="79">
      <c r="A79" s="37" t="s">
        <v>246</v>
      </c>
      <c r="B79" s="45"/>
      <c r="C79" s="46"/>
      <c r="D79" s="46"/>
      <c r="E79" s="49" t="s">
        <v>247</v>
      </c>
      <c r="F79" s="46"/>
      <c r="G79" s="46"/>
      <c r="H79" s="46"/>
      <c r="I79" s="46"/>
      <c r="J79" s="48"/>
    </row>
    <row r="80" ht="270">
      <c r="A80" s="37" t="s">
        <v>248</v>
      </c>
      <c r="B80" s="45"/>
      <c r="C80" s="46"/>
      <c r="D80" s="46"/>
      <c r="E80" s="39" t="s">
        <v>4862</v>
      </c>
      <c r="F80" s="46"/>
      <c r="G80" s="46"/>
      <c r="H80" s="46"/>
      <c r="I80" s="46"/>
      <c r="J80" s="48"/>
    </row>
    <row r="81">
      <c r="A81" s="37" t="s">
        <v>240</v>
      </c>
      <c r="B81" s="37">
        <v>17</v>
      </c>
      <c r="C81" s="38" t="s">
        <v>4804</v>
      </c>
      <c r="D81" s="37" t="s">
        <v>245</v>
      </c>
      <c r="E81" s="39" t="s">
        <v>4805</v>
      </c>
      <c r="F81" s="40" t="s">
        <v>354</v>
      </c>
      <c r="G81" s="41">
        <v>18</v>
      </c>
      <c r="H81" s="42">
        <v>0</v>
      </c>
      <c r="I81" s="43">
        <f>ROUND(G81*H81,P4)</f>
        <v>0</v>
      </c>
      <c r="J81" s="37"/>
      <c r="O81" s="44">
        <f>I81*0.21</f>
        <v>0</v>
      </c>
      <c r="P81">
        <v>3</v>
      </c>
    </row>
    <row r="82">
      <c r="A82" s="37" t="s">
        <v>244</v>
      </c>
      <c r="B82" s="45"/>
      <c r="C82" s="46"/>
      <c r="D82" s="46"/>
      <c r="E82" s="39" t="s">
        <v>4805</v>
      </c>
      <c r="F82" s="46"/>
      <c r="G82" s="46"/>
      <c r="H82" s="46"/>
      <c r="I82" s="46"/>
      <c r="J82" s="48"/>
    </row>
    <row r="83">
      <c r="A83" s="37" t="s">
        <v>246</v>
      </c>
      <c r="B83" s="45"/>
      <c r="C83" s="46"/>
      <c r="D83" s="46"/>
      <c r="E83" s="49" t="s">
        <v>4863</v>
      </c>
      <c r="F83" s="46"/>
      <c r="G83" s="46"/>
      <c r="H83" s="46"/>
      <c r="I83" s="46"/>
      <c r="J83" s="48"/>
    </row>
    <row r="84" ht="225">
      <c r="A84" s="37" t="s">
        <v>248</v>
      </c>
      <c r="B84" s="50"/>
      <c r="C84" s="51"/>
      <c r="D84" s="51"/>
      <c r="E84" s="39" t="s">
        <v>4807</v>
      </c>
      <c r="F84" s="51"/>
      <c r="G84" s="51"/>
      <c r="H84" s="51"/>
      <c r="I84" s="51"/>
      <c r="J84" s="52"/>
    </row>
  </sheetData>
  <sheetProtection sheet="1" objects="1" scenarios="1" spinCount="100000" saltValue="xyOkw22m6aFYqPDtwU3Ar53Xxiy8YMM+GxeoLOMcaeBcEzGIKwx5x6/kTEKS//vhv6B47DmnHDSroFyBRGFSYA==" hashValue="tyi3wJ1aLfnNUV7l3u5frWZvk9WtenJgL7KC5nqVEIVtSbWpRP7dqEvF/R0YIkQJ/zcpa3AgFKJ0m6WlL5saT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4864</v>
      </c>
      <c r="I3" s="25">
        <f>SUMIFS(I9:I82,A9:A82,"SD")</f>
        <v>0</v>
      </c>
      <c r="J3" s="19"/>
      <c r="O3">
        <v>0</v>
      </c>
      <c r="P3">
        <v>2</v>
      </c>
    </row>
    <row r="4">
      <c r="A4" s="3" t="s">
        <v>222</v>
      </c>
      <c r="B4" s="20" t="s">
        <v>223</v>
      </c>
      <c r="C4" s="21" t="s">
        <v>167</v>
      </c>
      <c r="D4" s="22"/>
      <c r="E4" s="23" t="s">
        <v>168</v>
      </c>
      <c r="F4" s="17"/>
      <c r="G4" s="17"/>
      <c r="H4" s="17"/>
      <c r="I4" s="17"/>
      <c r="J4" s="19"/>
      <c r="O4">
        <v>0.14999999999999999</v>
      </c>
      <c r="P4">
        <v>2</v>
      </c>
    </row>
    <row r="5">
      <c r="A5" s="3" t="s">
        <v>224</v>
      </c>
      <c r="B5" s="20" t="s">
        <v>225</v>
      </c>
      <c r="C5" s="21" t="s">
        <v>4864</v>
      </c>
      <c r="D5" s="22"/>
      <c r="E5" s="23" t="s">
        <v>170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320</v>
      </c>
      <c r="D9" s="34"/>
      <c r="E9" s="31" t="s">
        <v>2433</v>
      </c>
      <c r="F9" s="34"/>
      <c r="G9" s="34"/>
      <c r="H9" s="34"/>
      <c r="I9" s="35">
        <f>SUMIFS(I10:I29,A10:A29,"P")</f>
        <v>0</v>
      </c>
      <c r="J9" s="36"/>
    </row>
    <row r="10">
      <c r="A10" s="37" t="s">
        <v>240</v>
      </c>
      <c r="B10" s="37">
        <v>1</v>
      </c>
      <c r="C10" s="38" t="s">
        <v>4865</v>
      </c>
      <c r="D10" s="37" t="s">
        <v>245</v>
      </c>
      <c r="E10" s="39" t="s">
        <v>4866</v>
      </c>
      <c r="F10" s="40" t="s">
        <v>415</v>
      </c>
      <c r="G10" s="41">
        <v>2.5600000000000001</v>
      </c>
      <c r="H10" s="42">
        <v>0</v>
      </c>
      <c r="I10" s="43">
        <f>ROUND(G10*H10,P4)</f>
        <v>0</v>
      </c>
      <c r="J10" s="37"/>
      <c r="O10" s="44">
        <f>I10*0.21</f>
        <v>0</v>
      </c>
      <c r="P10">
        <v>3</v>
      </c>
    </row>
    <row r="11">
      <c r="A11" s="37" t="s">
        <v>244</v>
      </c>
      <c r="B11" s="45"/>
      <c r="C11" s="46"/>
      <c r="D11" s="46"/>
      <c r="E11" s="47" t="s">
        <v>245</v>
      </c>
      <c r="F11" s="46"/>
      <c r="G11" s="46"/>
      <c r="H11" s="46"/>
      <c r="I11" s="46"/>
      <c r="J11" s="48"/>
    </row>
    <row r="12" ht="75">
      <c r="A12" s="37" t="s">
        <v>246</v>
      </c>
      <c r="B12" s="45"/>
      <c r="C12" s="46"/>
      <c r="D12" s="46"/>
      <c r="E12" s="49" t="s">
        <v>4867</v>
      </c>
      <c r="F12" s="46"/>
      <c r="G12" s="46"/>
      <c r="H12" s="46"/>
      <c r="I12" s="46"/>
      <c r="J12" s="48"/>
    </row>
    <row r="13" ht="105">
      <c r="A13" s="37" t="s">
        <v>248</v>
      </c>
      <c r="B13" s="45"/>
      <c r="C13" s="46"/>
      <c r="D13" s="46"/>
      <c r="E13" s="39" t="s">
        <v>4868</v>
      </c>
      <c r="F13" s="46"/>
      <c r="G13" s="46"/>
      <c r="H13" s="46"/>
      <c r="I13" s="46"/>
      <c r="J13" s="48"/>
    </row>
    <row r="14">
      <c r="A14" s="37" t="s">
        <v>240</v>
      </c>
      <c r="B14" s="37">
        <v>2</v>
      </c>
      <c r="C14" s="38" t="s">
        <v>4869</v>
      </c>
      <c r="D14" s="37" t="s">
        <v>245</v>
      </c>
      <c r="E14" s="39" t="s">
        <v>4870</v>
      </c>
      <c r="F14" s="40" t="s">
        <v>339</v>
      </c>
      <c r="G14" s="41">
        <v>0.128</v>
      </c>
      <c r="H14" s="42">
        <v>0</v>
      </c>
      <c r="I14" s="43">
        <f>ROUND(G14*H14,P4)</f>
        <v>0</v>
      </c>
      <c r="J14" s="37"/>
      <c r="O14" s="44">
        <f>I14*0.21</f>
        <v>0</v>
      </c>
      <c r="P14">
        <v>3</v>
      </c>
    </row>
    <row r="15">
      <c r="A15" s="37" t="s">
        <v>244</v>
      </c>
      <c r="B15" s="45"/>
      <c r="C15" s="46"/>
      <c r="D15" s="46"/>
      <c r="E15" s="47" t="s">
        <v>245</v>
      </c>
      <c r="F15" s="46"/>
      <c r="G15" s="46"/>
      <c r="H15" s="46"/>
      <c r="I15" s="46"/>
      <c r="J15" s="48"/>
    </row>
    <row r="16" ht="75">
      <c r="A16" s="37" t="s">
        <v>246</v>
      </c>
      <c r="B16" s="45"/>
      <c r="C16" s="46"/>
      <c r="D16" s="46"/>
      <c r="E16" s="49" t="s">
        <v>4871</v>
      </c>
      <c r="F16" s="46"/>
      <c r="G16" s="46"/>
      <c r="H16" s="46"/>
      <c r="I16" s="46"/>
      <c r="J16" s="48"/>
    </row>
    <row r="17" ht="105">
      <c r="A17" s="37" t="s">
        <v>248</v>
      </c>
      <c r="B17" s="45"/>
      <c r="C17" s="46"/>
      <c r="D17" s="46"/>
      <c r="E17" s="39" t="s">
        <v>4840</v>
      </c>
      <c r="F17" s="46"/>
      <c r="G17" s="46"/>
      <c r="H17" s="46"/>
      <c r="I17" s="46"/>
      <c r="J17" s="48"/>
    </row>
    <row r="18">
      <c r="A18" s="37" t="s">
        <v>240</v>
      </c>
      <c r="B18" s="37">
        <v>3</v>
      </c>
      <c r="C18" s="38" t="s">
        <v>4872</v>
      </c>
      <c r="D18" s="37" t="s">
        <v>245</v>
      </c>
      <c r="E18" s="39" t="s">
        <v>4873</v>
      </c>
      <c r="F18" s="40" t="s">
        <v>339</v>
      </c>
      <c r="G18" s="41">
        <v>0.38400000000000001</v>
      </c>
      <c r="H18" s="42">
        <v>0</v>
      </c>
      <c r="I18" s="43">
        <f>ROUND(G18*H18,P4)</f>
        <v>0</v>
      </c>
      <c r="J18" s="37"/>
      <c r="O18" s="44">
        <f>I18*0.21</f>
        <v>0</v>
      </c>
      <c r="P18">
        <v>3</v>
      </c>
    </row>
    <row r="19">
      <c r="A19" s="37" t="s">
        <v>244</v>
      </c>
      <c r="B19" s="45"/>
      <c r="C19" s="46"/>
      <c r="D19" s="46"/>
      <c r="E19" s="47" t="s">
        <v>245</v>
      </c>
      <c r="F19" s="46"/>
      <c r="G19" s="46"/>
      <c r="H19" s="46"/>
      <c r="I19" s="46"/>
      <c r="J19" s="48"/>
    </row>
    <row r="20" ht="45">
      <c r="A20" s="37" t="s">
        <v>246</v>
      </c>
      <c r="B20" s="45"/>
      <c r="C20" s="46"/>
      <c r="D20" s="46"/>
      <c r="E20" s="49" t="s">
        <v>4874</v>
      </c>
      <c r="F20" s="46"/>
      <c r="G20" s="46"/>
      <c r="H20" s="46"/>
      <c r="I20" s="46"/>
      <c r="J20" s="48"/>
    </row>
    <row r="21" ht="409.5">
      <c r="A21" s="37" t="s">
        <v>248</v>
      </c>
      <c r="B21" s="45"/>
      <c r="C21" s="46"/>
      <c r="D21" s="46"/>
      <c r="E21" s="39" t="s">
        <v>2076</v>
      </c>
      <c r="F21" s="46"/>
      <c r="G21" s="46"/>
      <c r="H21" s="46"/>
      <c r="I21" s="46"/>
      <c r="J21" s="48"/>
    </row>
    <row r="22">
      <c r="A22" s="37" t="s">
        <v>240</v>
      </c>
      <c r="B22" s="37">
        <v>4</v>
      </c>
      <c r="C22" s="38" t="s">
        <v>1833</v>
      </c>
      <c r="D22" s="37" t="s">
        <v>245</v>
      </c>
      <c r="E22" s="39" t="s">
        <v>1834</v>
      </c>
      <c r="F22" s="40" t="s">
        <v>339</v>
      </c>
      <c r="G22" s="41">
        <v>10.678000000000001</v>
      </c>
      <c r="H22" s="42">
        <v>0</v>
      </c>
      <c r="I22" s="43">
        <f>ROUND(G22*H22,P4)</f>
        <v>0</v>
      </c>
      <c r="J22" s="37"/>
      <c r="O22" s="44">
        <f>I22*0.21</f>
        <v>0</v>
      </c>
      <c r="P22">
        <v>3</v>
      </c>
    </row>
    <row r="23">
      <c r="A23" s="37" t="s">
        <v>244</v>
      </c>
      <c r="B23" s="45"/>
      <c r="C23" s="46"/>
      <c r="D23" s="46"/>
      <c r="E23" s="47" t="s">
        <v>245</v>
      </c>
      <c r="F23" s="46"/>
      <c r="G23" s="46"/>
      <c r="H23" s="46"/>
      <c r="I23" s="46"/>
      <c r="J23" s="48"/>
    </row>
    <row r="24" ht="75">
      <c r="A24" s="37" t="s">
        <v>246</v>
      </c>
      <c r="B24" s="45"/>
      <c r="C24" s="46"/>
      <c r="D24" s="46"/>
      <c r="E24" s="49" t="s">
        <v>4875</v>
      </c>
      <c r="F24" s="46"/>
      <c r="G24" s="46"/>
      <c r="H24" s="46"/>
      <c r="I24" s="46"/>
      <c r="J24" s="48"/>
    </row>
    <row r="25" ht="409.5">
      <c r="A25" s="37" t="s">
        <v>248</v>
      </c>
      <c r="B25" s="45"/>
      <c r="C25" s="46"/>
      <c r="D25" s="46"/>
      <c r="E25" s="39" t="s">
        <v>1835</v>
      </c>
      <c r="F25" s="46"/>
      <c r="G25" s="46"/>
      <c r="H25" s="46"/>
      <c r="I25" s="46"/>
      <c r="J25" s="48"/>
    </row>
    <row r="26">
      <c r="A26" s="37" t="s">
        <v>240</v>
      </c>
      <c r="B26" s="37">
        <v>5</v>
      </c>
      <c r="C26" s="38" t="s">
        <v>2077</v>
      </c>
      <c r="D26" s="37" t="s">
        <v>245</v>
      </c>
      <c r="E26" s="39" t="s">
        <v>2078</v>
      </c>
      <c r="F26" s="40" t="s">
        <v>939</v>
      </c>
      <c r="G26" s="41">
        <v>0.42699999999999999</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4876</v>
      </c>
      <c r="F28" s="46"/>
      <c r="G28" s="46"/>
      <c r="H28" s="46"/>
      <c r="I28" s="46"/>
      <c r="J28" s="48"/>
    </row>
    <row r="29" ht="375">
      <c r="A29" s="37" t="s">
        <v>248</v>
      </c>
      <c r="B29" s="45"/>
      <c r="C29" s="46"/>
      <c r="D29" s="46"/>
      <c r="E29" s="39" t="s">
        <v>2080</v>
      </c>
      <c r="F29" s="46"/>
      <c r="G29" s="46"/>
      <c r="H29" s="46"/>
      <c r="I29" s="46"/>
      <c r="J29" s="48"/>
    </row>
    <row r="30">
      <c r="A30" s="31" t="s">
        <v>237</v>
      </c>
      <c r="B30" s="32"/>
      <c r="C30" s="33" t="s">
        <v>644</v>
      </c>
      <c r="D30" s="34"/>
      <c r="E30" s="31" t="s">
        <v>645</v>
      </c>
      <c r="F30" s="34"/>
      <c r="G30" s="34"/>
      <c r="H30" s="34"/>
      <c r="I30" s="35">
        <f>SUMIFS(I31:I70,A31:A70,"P")</f>
        <v>0</v>
      </c>
      <c r="J30" s="36"/>
    </row>
    <row r="31">
      <c r="A31" s="37" t="s">
        <v>240</v>
      </c>
      <c r="B31" s="37">
        <v>6</v>
      </c>
      <c r="C31" s="38" t="s">
        <v>4877</v>
      </c>
      <c r="D31" s="37" t="s">
        <v>245</v>
      </c>
      <c r="E31" s="39" t="s">
        <v>4878</v>
      </c>
      <c r="F31" s="40" t="s">
        <v>415</v>
      </c>
      <c r="G31" s="41">
        <v>0.81000000000000005</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4879</v>
      </c>
      <c r="F33" s="46"/>
      <c r="G33" s="46"/>
      <c r="H33" s="46"/>
      <c r="I33" s="46"/>
      <c r="J33" s="48"/>
    </row>
    <row r="34" ht="195">
      <c r="A34" s="37" t="s">
        <v>248</v>
      </c>
      <c r="B34" s="45"/>
      <c r="C34" s="46"/>
      <c r="D34" s="46"/>
      <c r="E34" s="39" t="s">
        <v>4880</v>
      </c>
      <c r="F34" s="46"/>
      <c r="G34" s="46"/>
      <c r="H34" s="46"/>
      <c r="I34" s="46"/>
      <c r="J34" s="48"/>
    </row>
    <row r="35">
      <c r="A35" s="37" t="s">
        <v>240</v>
      </c>
      <c r="B35" s="37">
        <v>8</v>
      </c>
      <c r="C35" s="38" t="s">
        <v>4774</v>
      </c>
      <c r="D35" s="37" t="s">
        <v>245</v>
      </c>
      <c r="E35" s="39" t="s">
        <v>4775</v>
      </c>
      <c r="F35" s="40" t="s">
        <v>339</v>
      </c>
      <c r="G35" s="41">
        <v>1.294</v>
      </c>
      <c r="H35" s="42">
        <v>0</v>
      </c>
      <c r="I35" s="43">
        <f>ROUND(G35*H35,P4)</f>
        <v>0</v>
      </c>
      <c r="J35" s="37"/>
      <c r="O35" s="44">
        <f>I35*0.21</f>
        <v>0</v>
      </c>
      <c r="P35">
        <v>3</v>
      </c>
    </row>
    <row r="36">
      <c r="A36" s="37" t="s">
        <v>244</v>
      </c>
      <c r="B36" s="45"/>
      <c r="C36" s="46"/>
      <c r="D36" s="46"/>
      <c r="E36" s="47" t="s">
        <v>245</v>
      </c>
      <c r="F36" s="46"/>
      <c r="G36" s="46"/>
      <c r="H36" s="46"/>
      <c r="I36" s="46"/>
      <c r="J36" s="48"/>
    </row>
    <row r="37" ht="105">
      <c r="A37" s="37" t="s">
        <v>246</v>
      </c>
      <c r="B37" s="45"/>
      <c r="C37" s="46"/>
      <c r="D37" s="46"/>
      <c r="E37" s="49" t="s">
        <v>4881</v>
      </c>
      <c r="F37" s="46"/>
      <c r="G37" s="46"/>
      <c r="H37" s="46"/>
      <c r="I37" s="46"/>
      <c r="J37" s="48"/>
    </row>
    <row r="38" ht="135">
      <c r="A38" s="37" t="s">
        <v>248</v>
      </c>
      <c r="B38" s="45"/>
      <c r="C38" s="46"/>
      <c r="D38" s="46"/>
      <c r="E38" s="39" t="s">
        <v>4777</v>
      </c>
      <c r="F38" s="46"/>
      <c r="G38" s="46"/>
      <c r="H38" s="46"/>
      <c r="I38" s="46"/>
      <c r="J38" s="48"/>
    </row>
    <row r="39">
      <c r="A39" s="37" t="s">
        <v>240</v>
      </c>
      <c r="B39" s="37">
        <v>9</v>
      </c>
      <c r="C39" s="38" t="s">
        <v>4882</v>
      </c>
      <c r="D39" s="37" t="s">
        <v>245</v>
      </c>
      <c r="E39" s="39" t="s">
        <v>4883</v>
      </c>
      <c r="F39" s="40" t="s">
        <v>339</v>
      </c>
      <c r="G39" s="41">
        <v>62.585999999999999</v>
      </c>
      <c r="H39" s="42">
        <v>0</v>
      </c>
      <c r="I39" s="43">
        <f>ROUND(G39*H39,P4)</f>
        <v>0</v>
      </c>
      <c r="J39" s="37"/>
      <c r="O39" s="44">
        <f>I39*0.21</f>
        <v>0</v>
      </c>
      <c r="P39">
        <v>3</v>
      </c>
    </row>
    <row r="40">
      <c r="A40" s="37" t="s">
        <v>244</v>
      </c>
      <c r="B40" s="45"/>
      <c r="C40" s="46"/>
      <c r="D40" s="46"/>
      <c r="E40" s="47" t="s">
        <v>245</v>
      </c>
      <c r="F40" s="46"/>
      <c r="G40" s="46"/>
      <c r="H40" s="46"/>
      <c r="I40" s="46"/>
      <c r="J40" s="48"/>
    </row>
    <row r="41" ht="105">
      <c r="A41" s="37" t="s">
        <v>246</v>
      </c>
      <c r="B41" s="45"/>
      <c r="C41" s="46"/>
      <c r="D41" s="46"/>
      <c r="E41" s="49" t="s">
        <v>4884</v>
      </c>
      <c r="F41" s="46"/>
      <c r="G41" s="46"/>
      <c r="H41" s="46"/>
      <c r="I41" s="46"/>
      <c r="J41" s="48"/>
    </row>
    <row r="42" ht="135">
      <c r="A42" s="37" t="s">
        <v>248</v>
      </c>
      <c r="B42" s="45"/>
      <c r="C42" s="46"/>
      <c r="D42" s="46"/>
      <c r="E42" s="39" t="s">
        <v>4777</v>
      </c>
      <c r="F42" s="46"/>
      <c r="G42" s="46"/>
      <c r="H42" s="46"/>
      <c r="I42" s="46"/>
      <c r="J42" s="48"/>
    </row>
    <row r="43">
      <c r="A43" s="37" t="s">
        <v>240</v>
      </c>
      <c r="B43" s="37">
        <v>10</v>
      </c>
      <c r="C43" s="38" t="s">
        <v>4885</v>
      </c>
      <c r="D43" s="37" t="s">
        <v>245</v>
      </c>
      <c r="E43" s="39" t="s">
        <v>4886</v>
      </c>
      <c r="F43" s="40" t="s">
        <v>339</v>
      </c>
      <c r="G43" s="41">
        <v>0.20399999999999999</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4887</v>
      </c>
      <c r="F45" s="46"/>
      <c r="G45" s="46"/>
      <c r="H45" s="46"/>
      <c r="I45" s="46"/>
      <c r="J45" s="48"/>
    </row>
    <row r="46" ht="135">
      <c r="A46" s="37" t="s">
        <v>248</v>
      </c>
      <c r="B46" s="45"/>
      <c r="C46" s="46"/>
      <c r="D46" s="46"/>
      <c r="E46" s="39" t="s">
        <v>4777</v>
      </c>
      <c r="F46" s="46"/>
      <c r="G46" s="46"/>
      <c r="H46" s="46"/>
      <c r="I46" s="46"/>
      <c r="J46" s="48"/>
    </row>
    <row r="47">
      <c r="A47" s="37" t="s">
        <v>240</v>
      </c>
      <c r="B47" s="37">
        <v>12</v>
      </c>
      <c r="C47" s="38" t="s">
        <v>4782</v>
      </c>
      <c r="D47" s="37" t="s">
        <v>245</v>
      </c>
      <c r="E47" s="39" t="s">
        <v>4783</v>
      </c>
      <c r="F47" s="40" t="s">
        <v>415</v>
      </c>
      <c r="G47" s="41">
        <v>16.327999999999999</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4888</v>
      </c>
      <c r="F49" s="46"/>
      <c r="G49" s="46"/>
      <c r="H49" s="46"/>
      <c r="I49" s="46"/>
      <c r="J49" s="48"/>
    </row>
    <row r="50" ht="195">
      <c r="A50" s="37" t="s">
        <v>248</v>
      </c>
      <c r="B50" s="45"/>
      <c r="C50" s="46"/>
      <c r="D50" s="46"/>
      <c r="E50" s="39" t="s">
        <v>4781</v>
      </c>
      <c r="F50" s="46"/>
      <c r="G50" s="46"/>
      <c r="H50" s="46"/>
      <c r="I50" s="46"/>
      <c r="J50" s="48"/>
    </row>
    <row r="51">
      <c r="A51" s="37" t="s">
        <v>240</v>
      </c>
      <c r="B51" s="37">
        <v>14</v>
      </c>
      <c r="C51" s="38" t="s">
        <v>4785</v>
      </c>
      <c r="D51" s="37" t="s">
        <v>245</v>
      </c>
      <c r="E51" s="39" t="s">
        <v>4786</v>
      </c>
      <c r="F51" s="40" t="s">
        <v>354</v>
      </c>
      <c r="G51" s="41">
        <v>11</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4889</v>
      </c>
      <c r="F53" s="46"/>
      <c r="G53" s="46"/>
      <c r="H53" s="46"/>
      <c r="I53" s="46"/>
      <c r="J53" s="48"/>
    </row>
    <row r="54" ht="225">
      <c r="A54" s="37" t="s">
        <v>248</v>
      </c>
      <c r="B54" s="45"/>
      <c r="C54" s="46"/>
      <c r="D54" s="46"/>
      <c r="E54" s="39" t="s">
        <v>4788</v>
      </c>
      <c r="F54" s="46"/>
      <c r="G54" s="46"/>
      <c r="H54" s="46"/>
      <c r="I54" s="46"/>
      <c r="J54" s="48"/>
    </row>
    <row r="55">
      <c r="A55" s="37" t="s">
        <v>240</v>
      </c>
      <c r="B55" s="37">
        <v>7</v>
      </c>
      <c r="C55" s="38" t="s">
        <v>4890</v>
      </c>
      <c r="D55" s="37" t="s">
        <v>245</v>
      </c>
      <c r="E55" s="39" t="s">
        <v>4891</v>
      </c>
      <c r="F55" s="40" t="s">
        <v>354</v>
      </c>
      <c r="G55" s="41">
        <v>37.399999999999999</v>
      </c>
      <c r="H55" s="42">
        <v>0</v>
      </c>
      <c r="I55" s="43">
        <f>ROUND(G55*H55,P4)</f>
        <v>0</v>
      </c>
      <c r="J55" s="37"/>
      <c r="O55" s="44">
        <f>I55*0.21</f>
        <v>0</v>
      </c>
      <c r="P55">
        <v>3</v>
      </c>
    </row>
    <row r="56">
      <c r="A56" s="37" t="s">
        <v>244</v>
      </c>
      <c r="B56" s="45"/>
      <c r="C56" s="46"/>
      <c r="D56" s="46"/>
      <c r="E56" s="39" t="s">
        <v>4891</v>
      </c>
      <c r="F56" s="46"/>
      <c r="G56" s="46"/>
      <c r="H56" s="46"/>
      <c r="I56" s="46"/>
      <c r="J56" s="48"/>
    </row>
    <row r="57" ht="45">
      <c r="A57" s="37" t="s">
        <v>246</v>
      </c>
      <c r="B57" s="45"/>
      <c r="C57" s="46"/>
      <c r="D57" s="46"/>
      <c r="E57" s="49" t="s">
        <v>4892</v>
      </c>
      <c r="F57" s="46"/>
      <c r="G57" s="46"/>
      <c r="H57" s="46"/>
      <c r="I57" s="46"/>
      <c r="J57" s="48"/>
    </row>
    <row r="58" ht="135">
      <c r="A58" s="37" t="s">
        <v>248</v>
      </c>
      <c r="B58" s="45"/>
      <c r="C58" s="46"/>
      <c r="D58" s="46"/>
      <c r="E58" s="39" t="s">
        <v>4893</v>
      </c>
      <c r="F58" s="46"/>
      <c r="G58" s="46"/>
      <c r="H58" s="46"/>
      <c r="I58" s="46"/>
      <c r="J58" s="48"/>
    </row>
    <row r="59" ht="30">
      <c r="A59" s="37" t="s">
        <v>240</v>
      </c>
      <c r="B59" s="37">
        <v>11</v>
      </c>
      <c r="C59" s="38" t="s">
        <v>4894</v>
      </c>
      <c r="D59" s="37" t="s">
        <v>245</v>
      </c>
      <c r="E59" s="39" t="s">
        <v>4895</v>
      </c>
      <c r="F59" s="40" t="s">
        <v>415</v>
      </c>
      <c r="G59" s="41">
        <v>45.036000000000001</v>
      </c>
      <c r="H59" s="42">
        <v>0</v>
      </c>
      <c r="I59" s="43">
        <f>ROUND(G59*H59,P4)</f>
        <v>0</v>
      </c>
      <c r="J59" s="37"/>
      <c r="O59" s="44">
        <f>I59*0.21</f>
        <v>0</v>
      </c>
      <c r="P59">
        <v>3</v>
      </c>
    </row>
    <row r="60" ht="30">
      <c r="A60" s="37" t="s">
        <v>244</v>
      </c>
      <c r="B60" s="45"/>
      <c r="C60" s="46"/>
      <c r="D60" s="46"/>
      <c r="E60" s="39" t="s">
        <v>4895</v>
      </c>
      <c r="F60" s="46"/>
      <c r="G60" s="46"/>
      <c r="H60" s="46"/>
      <c r="I60" s="46"/>
      <c r="J60" s="48"/>
    </row>
    <row r="61" ht="45">
      <c r="A61" s="37" t="s">
        <v>246</v>
      </c>
      <c r="B61" s="45"/>
      <c r="C61" s="46"/>
      <c r="D61" s="46"/>
      <c r="E61" s="49" t="s">
        <v>4896</v>
      </c>
      <c r="F61" s="46"/>
      <c r="G61" s="46"/>
      <c r="H61" s="46"/>
      <c r="I61" s="46"/>
      <c r="J61" s="48"/>
    </row>
    <row r="62" ht="195">
      <c r="A62" s="37" t="s">
        <v>248</v>
      </c>
      <c r="B62" s="45"/>
      <c r="C62" s="46"/>
      <c r="D62" s="46"/>
      <c r="E62" s="39" t="s">
        <v>4897</v>
      </c>
      <c r="F62" s="46"/>
      <c r="G62" s="46"/>
      <c r="H62" s="46"/>
      <c r="I62" s="46"/>
      <c r="J62" s="48"/>
    </row>
    <row r="63">
      <c r="A63" s="37" t="s">
        <v>240</v>
      </c>
      <c r="B63" s="37">
        <v>15</v>
      </c>
      <c r="C63" s="38" t="s">
        <v>4898</v>
      </c>
      <c r="D63" s="37" t="s">
        <v>245</v>
      </c>
      <c r="E63" s="39" t="s">
        <v>4899</v>
      </c>
      <c r="F63" s="40" t="s">
        <v>415</v>
      </c>
      <c r="G63" s="41">
        <v>48.186</v>
      </c>
      <c r="H63" s="42">
        <v>0</v>
      </c>
      <c r="I63" s="43">
        <f>ROUND(G63*H63,P4)</f>
        <v>0</v>
      </c>
      <c r="J63" s="37"/>
      <c r="O63" s="44">
        <f>I63*0.21</f>
        <v>0</v>
      </c>
      <c r="P63">
        <v>3</v>
      </c>
    </row>
    <row r="64">
      <c r="A64" s="37" t="s">
        <v>244</v>
      </c>
      <c r="B64" s="45"/>
      <c r="C64" s="46"/>
      <c r="D64" s="46"/>
      <c r="E64" s="39" t="s">
        <v>4899</v>
      </c>
      <c r="F64" s="46"/>
      <c r="G64" s="46"/>
      <c r="H64" s="46"/>
      <c r="I64" s="46"/>
      <c r="J64" s="48"/>
    </row>
    <row r="65" ht="45">
      <c r="A65" s="37" t="s">
        <v>246</v>
      </c>
      <c r="B65" s="45"/>
      <c r="C65" s="46"/>
      <c r="D65" s="46"/>
      <c r="E65" s="49" t="s">
        <v>4900</v>
      </c>
      <c r="F65" s="46"/>
      <c r="G65" s="46"/>
      <c r="H65" s="46"/>
      <c r="I65" s="46"/>
      <c r="J65" s="48"/>
    </row>
    <row r="66" ht="75">
      <c r="A66" s="37" t="s">
        <v>248</v>
      </c>
      <c r="B66" s="45"/>
      <c r="C66" s="46"/>
      <c r="D66" s="46"/>
      <c r="E66" s="39" t="s">
        <v>4901</v>
      </c>
      <c r="F66" s="46"/>
      <c r="G66" s="46"/>
      <c r="H66" s="46"/>
      <c r="I66" s="46"/>
      <c r="J66" s="48"/>
    </row>
    <row r="67">
      <c r="A67" s="37" t="s">
        <v>240</v>
      </c>
      <c r="B67" s="37">
        <v>13</v>
      </c>
      <c r="C67" s="38" t="s">
        <v>4804</v>
      </c>
      <c r="D67" s="37" t="s">
        <v>245</v>
      </c>
      <c r="E67" s="39" t="s">
        <v>4805</v>
      </c>
      <c r="F67" s="40" t="s">
        <v>354</v>
      </c>
      <c r="G67" s="41">
        <v>25.48</v>
      </c>
      <c r="H67" s="42">
        <v>0</v>
      </c>
      <c r="I67" s="43">
        <f>ROUND(G67*H67,P4)</f>
        <v>0</v>
      </c>
      <c r="J67" s="37"/>
      <c r="O67" s="44">
        <f>I67*0.21</f>
        <v>0</v>
      </c>
      <c r="P67">
        <v>3</v>
      </c>
    </row>
    <row r="68">
      <c r="A68" s="37" t="s">
        <v>244</v>
      </c>
      <c r="B68" s="45"/>
      <c r="C68" s="46"/>
      <c r="D68" s="46"/>
      <c r="E68" s="39" t="s">
        <v>4805</v>
      </c>
      <c r="F68" s="46"/>
      <c r="G68" s="46"/>
      <c r="H68" s="46"/>
      <c r="I68" s="46"/>
      <c r="J68" s="48"/>
    </row>
    <row r="69" ht="45">
      <c r="A69" s="37" t="s">
        <v>246</v>
      </c>
      <c r="B69" s="45"/>
      <c r="C69" s="46"/>
      <c r="D69" s="46"/>
      <c r="E69" s="49" t="s">
        <v>4902</v>
      </c>
      <c r="F69" s="46"/>
      <c r="G69" s="46"/>
      <c r="H69" s="46"/>
      <c r="I69" s="46"/>
      <c r="J69" s="48"/>
    </row>
    <row r="70" ht="225">
      <c r="A70" s="37" t="s">
        <v>248</v>
      </c>
      <c r="B70" s="45"/>
      <c r="C70" s="46"/>
      <c r="D70" s="46"/>
      <c r="E70" s="39" t="s">
        <v>4807</v>
      </c>
      <c r="F70" s="46"/>
      <c r="G70" s="46"/>
      <c r="H70" s="46"/>
      <c r="I70" s="46"/>
      <c r="J70" s="48"/>
    </row>
    <row r="71">
      <c r="A71" s="31" t="s">
        <v>237</v>
      </c>
      <c r="B71" s="32"/>
      <c r="C71" s="33" t="s">
        <v>1213</v>
      </c>
      <c r="D71" s="34"/>
      <c r="E71" s="31" t="s">
        <v>2355</v>
      </c>
      <c r="F71" s="34"/>
      <c r="G71" s="34"/>
      <c r="H71" s="34"/>
      <c r="I71" s="35">
        <f>SUMIFS(I72:I82,A72:A82,"P")</f>
        <v>0</v>
      </c>
      <c r="J71" s="36"/>
    </row>
    <row r="72">
      <c r="A72" s="37" t="s">
        <v>240</v>
      </c>
      <c r="B72" s="37">
        <v>16</v>
      </c>
      <c r="C72" s="38" t="s">
        <v>4903</v>
      </c>
      <c r="D72" s="37" t="s">
        <v>245</v>
      </c>
      <c r="E72" s="39" t="s">
        <v>4904</v>
      </c>
      <c r="F72" s="40" t="s">
        <v>243</v>
      </c>
      <c r="G72" s="41">
        <v>6</v>
      </c>
      <c r="H72" s="42">
        <v>0</v>
      </c>
      <c r="I72" s="43">
        <f>ROUND(G72*H72,P4)</f>
        <v>0</v>
      </c>
      <c r="J72" s="37"/>
      <c r="O72" s="44">
        <f>I72*0.21</f>
        <v>0</v>
      </c>
      <c r="P72">
        <v>3</v>
      </c>
    </row>
    <row r="73" ht="30">
      <c r="A73" s="37" t="s">
        <v>244</v>
      </c>
      <c r="B73" s="45"/>
      <c r="C73" s="46"/>
      <c r="D73" s="46"/>
      <c r="E73" s="39" t="s">
        <v>4905</v>
      </c>
      <c r="F73" s="46"/>
      <c r="G73" s="46"/>
      <c r="H73" s="46"/>
      <c r="I73" s="46"/>
      <c r="J73" s="48"/>
    </row>
    <row r="74">
      <c r="A74" s="37" t="s">
        <v>246</v>
      </c>
      <c r="B74" s="45"/>
      <c r="C74" s="46"/>
      <c r="D74" s="46"/>
      <c r="E74" s="49" t="s">
        <v>4906</v>
      </c>
      <c r="F74" s="46"/>
      <c r="G74" s="46"/>
      <c r="H74" s="46"/>
      <c r="I74" s="46"/>
      <c r="J74" s="48"/>
    </row>
    <row r="75" ht="30">
      <c r="A75" s="37" t="s">
        <v>248</v>
      </c>
      <c r="B75" s="45"/>
      <c r="C75" s="46"/>
      <c r="D75" s="46"/>
      <c r="E75" s="39" t="s">
        <v>4907</v>
      </c>
      <c r="F75" s="46"/>
      <c r="G75" s="46"/>
      <c r="H75" s="46"/>
      <c r="I75" s="46"/>
      <c r="J75" s="48"/>
    </row>
    <row r="76">
      <c r="A76" s="37" t="s">
        <v>240</v>
      </c>
      <c r="B76" s="37">
        <v>18</v>
      </c>
      <c r="C76" s="38" t="s">
        <v>4908</v>
      </c>
      <c r="D76" s="37" t="s">
        <v>245</v>
      </c>
      <c r="E76" s="39" t="s">
        <v>4909</v>
      </c>
      <c r="F76" s="40" t="s">
        <v>309</v>
      </c>
      <c r="G76" s="41">
        <v>1</v>
      </c>
      <c r="H76" s="42">
        <v>0</v>
      </c>
      <c r="I76" s="43">
        <f>ROUND(G76*H76,P4)</f>
        <v>0</v>
      </c>
      <c r="J76" s="37"/>
      <c r="O76" s="44">
        <f>I76*0.21</f>
        <v>0</v>
      </c>
      <c r="P76">
        <v>3</v>
      </c>
    </row>
    <row r="77">
      <c r="A77" s="37" t="s">
        <v>244</v>
      </c>
      <c r="B77" s="45"/>
      <c r="C77" s="46"/>
      <c r="D77" s="46"/>
      <c r="E77" s="39" t="s">
        <v>4909</v>
      </c>
      <c r="F77" s="46"/>
      <c r="G77" s="46"/>
      <c r="H77" s="46"/>
      <c r="I77" s="46"/>
      <c r="J77" s="48"/>
    </row>
    <row r="78" ht="75">
      <c r="A78" s="37" t="s">
        <v>248</v>
      </c>
      <c r="B78" s="45"/>
      <c r="C78" s="46"/>
      <c r="D78" s="46"/>
      <c r="E78" s="39" t="s">
        <v>4910</v>
      </c>
      <c r="F78" s="46"/>
      <c r="G78" s="46"/>
      <c r="H78" s="46"/>
      <c r="I78" s="46"/>
      <c r="J78" s="48"/>
    </row>
    <row r="79">
      <c r="A79" s="37" t="s">
        <v>240</v>
      </c>
      <c r="B79" s="37">
        <v>17</v>
      </c>
      <c r="C79" s="38" t="s">
        <v>4911</v>
      </c>
      <c r="D79" s="37" t="s">
        <v>245</v>
      </c>
      <c r="E79" s="39" t="s">
        <v>4912</v>
      </c>
      <c r="F79" s="40" t="s">
        <v>243</v>
      </c>
      <c r="G79" s="41">
        <v>2</v>
      </c>
      <c r="H79" s="42">
        <v>0</v>
      </c>
      <c r="I79" s="43">
        <f>ROUND(G79*H79,P4)</f>
        <v>0</v>
      </c>
      <c r="J79" s="37"/>
      <c r="O79" s="44">
        <f>I79*0.21</f>
        <v>0</v>
      </c>
      <c r="P79">
        <v>3</v>
      </c>
    </row>
    <row r="80" ht="30">
      <c r="A80" s="37" t="s">
        <v>244</v>
      </c>
      <c r="B80" s="45"/>
      <c r="C80" s="46"/>
      <c r="D80" s="46"/>
      <c r="E80" s="39" t="s">
        <v>4905</v>
      </c>
      <c r="F80" s="46"/>
      <c r="G80" s="46"/>
      <c r="H80" s="46"/>
      <c r="I80" s="46"/>
      <c r="J80" s="48"/>
    </row>
    <row r="81">
      <c r="A81" s="37" t="s">
        <v>246</v>
      </c>
      <c r="B81" s="45"/>
      <c r="C81" s="46"/>
      <c r="D81" s="46"/>
      <c r="E81" s="49" t="s">
        <v>264</v>
      </c>
      <c r="F81" s="46"/>
      <c r="G81" s="46"/>
      <c r="H81" s="46"/>
      <c r="I81" s="46"/>
      <c r="J81" s="48"/>
    </row>
    <row r="82" ht="30">
      <c r="A82" s="37" t="s">
        <v>248</v>
      </c>
      <c r="B82" s="50"/>
      <c r="C82" s="51"/>
      <c r="D82" s="51"/>
      <c r="E82" s="39" t="s">
        <v>4907</v>
      </c>
      <c r="F82" s="51"/>
      <c r="G82" s="51"/>
      <c r="H82" s="51"/>
      <c r="I82" s="51"/>
      <c r="J82" s="52"/>
    </row>
  </sheetData>
  <sheetProtection sheet="1" objects="1" scenarios="1" spinCount="100000" saltValue="FZkI0kr5qbdQ3Zo+fzBC3Wv4M3tGd+N3LUK68Zty1qz09vGr9QGqwqphyAbSDn8Q7ihF3UDO2jz3bjBzLsICtg==" hashValue="WxttIk/PV37+wzu24NCK69R0wWv9gKw4aVBKFH636abICkb9fSMZg2zlonGG9Y9E+VoS0pX1p1vsv85bBFC3C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4913</v>
      </c>
      <c r="I3" s="25">
        <f>SUMIFS(I9:I17,A9:A17,"SD")</f>
        <v>0</v>
      </c>
      <c r="J3" s="19"/>
      <c r="O3">
        <v>0</v>
      </c>
      <c r="P3">
        <v>2</v>
      </c>
    </row>
    <row r="4">
      <c r="A4" s="3" t="s">
        <v>222</v>
      </c>
      <c r="B4" s="20" t="s">
        <v>223</v>
      </c>
      <c r="C4" s="21" t="s">
        <v>171</v>
      </c>
      <c r="D4" s="22"/>
      <c r="E4" s="23" t="s">
        <v>172</v>
      </c>
      <c r="F4" s="17"/>
      <c r="G4" s="17"/>
      <c r="H4" s="17"/>
      <c r="I4" s="17"/>
      <c r="J4" s="19"/>
      <c r="O4">
        <v>0.14999999999999999</v>
      </c>
      <c r="P4">
        <v>2</v>
      </c>
    </row>
    <row r="5">
      <c r="A5" s="3" t="s">
        <v>224</v>
      </c>
      <c r="B5" s="20" t="s">
        <v>225</v>
      </c>
      <c r="C5" s="21" t="s">
        <v>4913</v>
      </c>
      <c r="D5" s="22"/>
      <c r="E5" s="23" t="s">
        <v>174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1203</v>
      </c>
      <c r="D9" s="34"/>
      <c r="E9" s="31" t="s">
        <v>2866</v>
      </c>
      <c r="F9" s="34"/>
      <c r="G9" s="34"/>
      <c r="H9" s="34"/>
      <c r="I9" s="35">
        <f>SUMIFS(I10:I17,A10:A17,"P")</f>
        <v>0</v>
      </c>
      <c r="J9" s="36"/>
    </row>
    <row r="10">
      <c r="A10" s="37" t="s">
        <v>240</v>
      </c>
      <c r="B10" s="37">
        <v>1</v>
      </c>
      <c r="C10" s="38" t="s">
        <v>4914</v>
      </c>
      <c r="D10" s="37" t="s">
        <v>245</v>
      </c>
      <c r="E10" s="39" t="s">
        <v>4915</v>
      </c>
      <c r="F10" s="40" t="s">
        <v>415</v>
      </c>
      <c r="G10" s="41">
        <v>19.332000000000001</v>
      </c>
      <c r="H10" s="42">
        <v>0</v>
      </c>
      <c r="I10" s="43">
        <f>ROUND(G10*H10,P4)</f>
        <v>0</v>
      </c>
      <c r="J10" s="37"/>
      <c r="O10" s="44">
        <f>I10*0.21</f>
        <v>0</v>
      </c>
      <c r="P10">
        <v>3</v>
      </c>
    </row>
    <row r="11">
      <c r="A11" s="37" t="s">
        <v>244</v>
      </c>
      <c r="B11" s="45"/>
      <c r="C11" s="46"/>
      <c r="D11" s="46"/>
      <c r="E11" s="47" t="s">
        <v>245</v>
      </c>
      <c r="F11" s="46"/>
      <c r="G11" s="46"/>
      <c r="H11" s="46"/>
      <c r="I11" s="46"/>
      <c r="J11" s="48"/>
    </row>
    <row r="12" ht="240">
      <c r="A12" s="37" t="s">
        <v>246</v>
      </c>
      <c r="B12" s="45"/>
      <c r="C12" s="46"/>
      <c r="D12" s="46"/>
      <c r="E12" s="49" t="s">
        <v>4916</v>
      </c>
      <c r="F12" s="46"/>
      <c r="G12" s="46"/>
      <c r="H12" s="46"/>
      <c r="I12" s="46"/>
      <c r="J12" s="48"/>
    </row>
    <row r="13" ht="225">
      <c r="A13" s="37" t="s">
        <v>248</v>
      </c>
      <c r="B13" s="45"/>
      <c r="C13" s="46"/>
      <c r="D13" s="46"/>
      <c r="E13" s="39" t="s">
        <v>4917</v>
      </c>
      <c r="F13" s="46"/>
      <c r="G13" s="46"/>
      <c r="H13" s="46"/>
      <c r="I13" s="46"/>
      <c r="J13" s="48"/>
    </row>
    <row r="14">
      <c r="A14" s="37" t="s">
        <v>240</v>
      </c>
      <c r="B14" s="37">
        <v>2</v>
      </c>
      <c r="C14" s="38" t="s">
        <v>4918</v>
      </c>
      <c r="D14" s="37" t="s">
        <v>245</v>
      </c>
      <c r="E14" s="39" t="s">
        <v>4919</v>
      </c>
      <c r="F14" s="40" t="s">
        <v>415</v>
      </c>
      <c r="G14" s="41">
        <v>7.6189999999999998</v>
      </c>
      <c r="H14" s="42">
        <v>0</v>
      </c>
      <c r="I14" s="43">
        <f>ROUND(G14*H14,P4)</f>
        <v>0</v>
      </c>
      <c r="J14" s="37"/>
      <c r="O14" s="44">
        <f>I14*0.21</f>
        <v>0</v>
      </c>
      <c r="P14">
        <v>3</v>
      </c>
    </row>
    <row r="15">
      <c r="A15" s="37" t="s">
        <v>244</v>
      </c>
      <c r="B15" s="45"/>
      <c r="C15" s="46"/>
      <c r="D15" s="46"/>
      <c r="E15" s="47" t="s">
        <v>245</v>
      </c>
      <c r="F15" s="46"/>
      <c r="G15" s="46"/>
      <c r="H15" s="46"/>
      <c r="I15" s="46"/>
      <c r="J15" s="48"/>
    </row>
    <row r="16" ht="120">
      <c r="A16" s="37" t="s">
        <v>246</v>
      </c>
      <c r="B16" s="45"/>
      <c r="C16" s="46"/>
      <c r="D16" s="46"/>
      <c r="E16" s="49" t="s">
        <v>4920</v>
      </c>
      <c r="F16" s="46"/>
      <c r="G16" s="46"/>
      <c r="H16" s="46"/>
      <c r="I16" s="46"/>
      <c r="J16" s="48"/>
    </row>
    <row r="17" ht="225">
      <c r="A17" s="37" t="s">
        <v>248</v>
      </c>
      <c r="B17" s="50"/>
      <c r="C17" s="51"/>
      <c r="D17" s="51"/>
      <c r="E17" s="39" t="s">
        <v>4917</v>
      </c>
      <c r="F17" s="51"/>
      <c r="G17" s="51"/>
      <c r="H17" s="51"/>
      <c r="I17" s="51"/>
      <c r="J17" s="52"/>
    </row>
  </sheetData>
  <sheetProtection sheet="1" objects="1" scenarios="1" spinCount="100000" saltValue="RC+InDlp9ev13Lxa+BNMRYAz3fy++5LKhl6FFuJmfxQ0EdZenmjahV2s1kgz54+ZIyBHBzDYgorcDW3AkCDbXw==" hashValue="6AHFUcyjMOgCj2/FtUFZaNfl2Xwaw6uFfUsVwzw6Kg//i8oKZbIMyslUpnKlpylTE06JFN/Va7eo4PRAb2hQ2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4921</v>
      </c>
      <c r="I3" s="25">
        <f>SUMIFS(I9:I44,A9:A44,"SD")</f>
        <v>0</v>
      </c>
      <c r="J3" s="19"/>
      <c r="O3">
        <v>0</v>
      </c>
      <c r="P3">
        <v>2</v>
      </c>
    </row>
    <row r="4">
      <c r="A4" s="3" t="s">
        <v>222</v>
      </c>
      <c r="B4" s="20" t="s">
        <v>223</v>
      </c>
      <c r="C4" s="21" t="s">
        <v>175</v>
      </c>
      <c r="D4" s="22"/>
      <c r="E4" s="23" t="s">
        <v>176</v>
      </c>
      <c r="F4" s="17"/>
      <c r="G4" s="17"/>
      <c r="H4" s="17"/>
      <c r="I4" s="17"/>
      <c r="J4" s="19"/>
      <c r="O4">
        <v>0.14999999999999999</v>
      </c>
      <c r="P4">
        <v>2</v>
      </c>
    </row>
    <row r="5">
      <c r="A5" s="3" t="s">
        <v>224</v>
      </c>
      <c r="B5" s="20" t="s">
        <v>225</v>
      </c>
      <c r="C5" s="21" t="s">
        <v>4921</v>
      </c>
      <c r="D5" s="22"/>
      <c r="E5" s="23" t="s">
        <v>178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1213</v>
      </c>
      <c r="D9" s="34"/>
      <c r="E9" s="31" t="s">
        <v>2355</v>
      </c>
      <c r="F9" s="34"/>
      <c r="G9" s="34"/>
      <c r="H9" s="34"/>
      <c r="I9" s="35">
        <f>SUMIFS(I10:I44,A10:A44,"P")</f>
        <v>0</v>
      </c>
      <c r="J9" s="36"/>
    </row>
    <row r="10">
      <c r="A10" s="37" t="s">
        <v>240</v>
      </c>
      <c r="B10" s="37">
        <v>1</v>
      </c>
      <c r="C10" s="38" t="s">
        <v>4922</v>
      </c>
      <c r="D10" s="37" t="s">
        <v>245</v>
      </c>
      <c r="E10" s="39" t="s">
        <v>4923</v>
      </c>
      <c r="F10" s="40" t="s">
        <v>415</v>
      </c>
      <c r="G10" s="41">
        <v>11.880000000000001</v>
      </c>
      <c r="H10" s="42">
        <v>0</v>
      </c>
      <c r="I10" s="43">
        <f>ROUND(G10*H10,P4)</f>
        <v>0</v>
      </c>
      <c r="J10" s="37"/>
      <c r="O10" s="44">
        <f>I10*0.21</f>
        <v>0</v>
      </c>
      <c r="P10">
        <v>3</v>
      </c>
    </row>
    <row r="11">
      <c r="A11" s="37" t="s">
        <v>244</v>
      </c>
      <c r="B11" s="45"/>
      <c r="C11" s="46"/>
      <c r="D11" s="46"/>
      <c r="E11" s="39" t="s">
        <v>4924</v>
      </c>
      <c r="F11" s="46"/>
      <c r="G11" s="46"/>
      <c r="H11" s="46"/>
      <c r="I11" s="46"/>
      <c r="J11" s="48"/>
    </row>
    <row r="12">
      <c r="A12" s="37" t="s">
        <v>246</v>
      </c>
      <c r="B12" s="45"/>
      <c r="C12" s="46"/>
      <c r="D12" s="46"/>
      <c r="E12" s="49" t="s">
        <v>4925</v>
      </c>
      <c r="F12" s="46"/>
      <c r="G12" s="46"/>
      <c r="H12" s="46"/>
      <c r="I12" s="46"/>
      <c r="J12" s="48"/>
    </row>
    <row r="13" ht="180">
      <c r="A13" s="37" t="s">
        <v>248</v>
      </c>
      <c r="B13" s="45"/>
      <c r="C13" s="46"/>
      <c r="D13" s="46"/>
      <c r="E13" s="39" t="s">
        <v>2552</v>
      </c>
      <c r="F13" s="46"/>
      <c r="G13" s="46"/>
      <c r="H13" s="46"/>
      <c r="I13" s="46"/>
      <c r="J13" s="48"/>
    </row>
    <row r="14">
      <c r="A14" s="37" t="s">
        <v>240</v>
      </c>
      <c r="B14" s="37">
        <v>2</v>
      </c>
      <c r="C14" s="38" t="s">
        <v>4926</v>
      </c>
      <c r="D14" s="37" t="s">
        <v>245</v>
      </c>
      <c r="E14" s="39" t="s">
        <v>4927</v>
      </c>
      <c r="F14" s="40" t="s">
        <v>415</v>
      </c>
      <c r="G14" s="41">
        <v>0.23000000000000001</v>
      </c>
      <c r="H14" s="42">
        <v>0</v>
      </c>
      <c r="I14" s="43">
        <f>ROUND(G14*H14,P4)</f>
        <v>0</v>
      </c>
      <c r="J14" s="37"/>
      <c r="O14" s="44">
        <f>I14*0.21</f>
        <v>0</v>
      </c>
      <c r="P14">
        <v>3</v>
      </c>
    </row>
    <row r="15">
      <c r="A15" s="37" t="s">
        <v>244</v>
      </c>
      <c r="B15" s="45"/>
      <c r="C15" s="46"/>
      <c r="D15" s="46"/>
      <c r="E15" s="39" t="s">
        <v>4928</v>
      </c>
      <c r="F15" s="46"/>
      <c r="G15" s="46"/>
      <c r="H15" s="46"/>
      <c r="I15" s="46"/>
      <c r="J15" s="48"/>
    </row>
    <row r="16">
      <c r="A16" s="37" t="s">
        <v>246</v>
      </c>
      <c r="B16" s="45"/>
      <c r="C16" s="46"/>
      <c r="D16" s="46"/>
      <c r="E16" s="49" t="s">
        <v>4929</v>
      </c>
      <c r="F16" s="46"/>
      <c r="G16" s="46"/>
      <c r="H16" s="46"/>
      <c r="I16" s="46"/>
      <c r="J16" s="48"/>
    </row>
    <row r="17" ht="180">
      <c r="A17" s="37" t="s">
        <v>248</v>
      </c>
      <c r="B17" s="45"/>
      <c r="C17" s="46"/>
      <c r="D17" s="46"/>
      <c r="E17" s="39" t="s">
        <v>2552</v>
      </c>
      <c r="F17" s="46"/>
      <c r="G17" s="46"/>
      <c r="H17" s="46"/>
      <c r="I17" s="46"/>
      <c r="J17" s="48"/>
    </row>
    <row r="18">
      <c r="A18" s="37" t="s">
        <v>240</v>
      </c>
      <c r="B18" s="37">
        <v>3</v>
      </c>
      <c r="C18" s="38" t="s">
        <v>4930</v>
      </c>
      <c r="D18" s="37" t="s">
        <v>245</v>
      </c>
      <c r="E18" s="39" t="s">
        <v>4931</v>
      </c>
      <c r="F18" s="40" t="s">
        <v>415</v>
      </c>
      <c r="G18" s="41">
        <v>1.5009999999999999</v>
      </c>
      <c r="H18" s="42">
        <v>0</v>
      </c>
      <c r="I18" s="43">
        <f>ROUND(G18*H18,P4)</f>
        <v>0</v>
      </c>
      <c r="J18" s="37"/>
      <c r="O18" s="44">
        <f>I18*0.21</f>
        <v>0</v>
      </c>
      <c r="P18">
        <v>3</v>
      </c>
    </row>
    <row r="19">
      <c r="A19" s="37" t="s">
        <v>244</v>
      </c>
      <c r="B19" s="45"/>
      <c r="C19" s="46"/>
      <c r="D19" s="46"/>
      <c r="E19" s="39" t="s">
        <v>4932</v>
      </c>
      <c r="F19" s="46"/>
      <c r="G19" s="46"/>
      <c r="H19" s="46"/>
      <c r="I19" s="46"/>
      <c r="J19" s="48"/>
    </row>
    <row r="20">
      <c r="A20" s="37" t="s">
        <v>246</v>
      </c>
      <c r="B20" s="45"/>
      <c r="C20" s="46"/>
      <c r="D20" s="46"/>
      <c r="E20" s="49" t="s">
        <v>4933</v>
      </c>
      <c r="F20" s="46"/>
      <c r="G20" s="46"/>
      <c r="H20" s="46"/>
      <c r="I20" s="46"/>
      <c r="J20" s="48"/>
    </row>
    <row r="21" ht="180">
      <c r="A21" s="37" t="s">
        <v>248</v>
      </c>
      <c r="B21" s="45"/>
      <c r="C21" s="46"/>
      <c r="D21" s="46"/>
      <c r="E21" s="39" t="s">
        <v>2552</v>
      </c>
      <c r="F21" s="46"/>
      <c r="G21" s="46"/>
      <c r="H21" s="46"/>
      <c r="I21" s="46"/>
      <c r="J21" s="48"/>
    </row>
    <row r="22">
      <c r="A22" s="37" t="s">
        <v>240</v>
      </c>
      <c r="B22" s="37">
        <v>4</v>
      </c>
      <c r="C22" s="38" t="s">
        <v>4934</v>
      </c>
      <c r="D22" s="37" t="s">
        <v>245</v>
      </c>
      <c r="E22" s="39" t="s">
        <v>4935</v>
      </c>
      <c r="F22" s="40" t="s">
        <v>415</v>
      </c>
      <c r="G22" s="41">
        <v>2.448</v>
      </c>
      <c r="H22" s="42">
        <v>0</v>
      </c>
      <c r="I22" s="43">
        <f>ROUND(G22*H22,P4)</f>
        <v>0</v>
      </c>
      <c r="J22" s="37"/>
      <c r="O22" s="44">
        <f>I22*0.21</f>
        <v>0</v>
      </c>
      <c r="P22">
        <v>3</v>
      </c>
    </row>
    <row r="23">
      <c r="A23" s="37" t="s">
        <v>244</v>
      </c>
      <c r="B23" s="45"/>
      <c r="C23" s="46"/>
      <c r="D23" s="46"/>
      <c r="E23" s="39" t="s">
        <v>4936</v>
      </c>
      <c r="F23" s="46"/>
      <c r="G23" s="46"/>
      <c r="H23" s="46"/>
      <c r="I23" s="46"/>
      <c r="J23" s="48"/>
    </row>
    <row r="24">
      <c r="A24" s="37" t="s">
        <v>246</v>
      </c>
      <c r="B24" s="45"/>
      <c r="C24" s="46"/>
      <c r="D24" s="46"/>
      <c r="E24" s="49" t="s">
        <v>4937</v>
      </c>
      <c r="F24" s="46"/>
      <c r="G24" s="46"/>
      <c r="H24" s="46"/>
      <c r="I24" s="46"/>
      <c r="J24" s="48"/>
    </row>
    <row r="25" ht="180">
      <c r="A25" s="37" t="s">
        <v>248</v>
      </c>
      <c r="B25" s="45"/>
      <c r="C25" s="46"/>
      <c r="D25" s="46"/>
      <c r="E25" s="39" t="s">
        <v>2552</v>
      </c>
      <c r="F25" s="46"/>
      <c r="G25" s="46"/>
      <c r="H25" s="46"/>
      <c r="I25" s="46"/>
      <c r="J25" s="48"/>
    </row>
    <row r="26">
      <c r="A26" s="37" t="s">
        <v>240</v>
      </c>
      <c r="B26" s="37">
        <v>5</v>
      </c>
      <c r="C26" s="38" t="s">
        <v>4938</v>
      </c>
      <c r="D26" s="37" t="s">
        <v>245</v>
      </c>
      <c r="E26" s="39" t="s">
        <v>4939</v>
      </c>
      <c r="F26" s="40" t="s">
        <v>415</v>
      </c>
      <c r="G26" s="41">
        <v>1.2190000000000001</v>
      </c>
      <c r="H26" s="42">
        <v>0</v>
      </c>
      <c r="I26" s="43">
        <f>ROUND(G26*H26,P4)</f>
        <v>0</v>
      </c>
      <c r="J26" s="37"/>
      <c r="O26" s="44">
        <f>I26*0.21</f>
        <v>0</v>
      </c>
      <c r="P26">
        <v>3</v>
      </c>
    </row>
    <row r="27">
      <c r="A27" s="37" t="s">
        <v>244</v>
      </c>
      <c r="B27" s="45"/>
      <c r="C27" s="46"/>
      <c r="D27" s="46"/>
      <c r="E27" s="39" t="s">
        <v>4940</v>
      </c>
      <c r="F27" s="46"/>
      <c r="G27" s="46"/>
      <c r="H27" s="46"/>
      <c r="I27" s="46"/>
      <c r="J27" s="48"/>
    </row>
    <row r="28" ht="30">
      <c r="A28" s="37" t="s">
        <v>246</v>
      </c>
      <c r="B28" s="45"/>
      <c r="C28" s="46"/>
      <c r="D28" s="46"/>
      <c r="E28" s="49" t="s">
        <v>4941</v>
      </c>
      <c r="F28" s="46"/>
      <c r="G28" s="46"/>
      <c r="H28" s="46"/>
      <c r="I28" s="46"/>
      <c r="J28" s="48"/>
    </row>
    <row r="29" ht="180">
      <c r="A29" s="37" t="s">
        <v>248</v>
      </c>
      <c r="B29" s="45"/>
      <c r="C29" s="46"/>
      <c r="D29" s="46"/>
      <c r="E29" s="39" t="s">
        <v>2552</v>
      </c>
      <c r="F29" s="46"/>
      <c r="G29" s="46"/>
      <c r="H29" s="46"/>
      <c r="I29" s="46"/>
      <c r="J29" s="48"/>
    </row>
    <row r="30">
      <c r="A30" s="37" t="s">
        <v>240</v>
      </c>
      <c r="B30" s="37">
        <v>10</v>
      </c>
      <c r="C30" s="38" t="s">
        <v>4942</v>
      </c>
      <c r="D30" s="37" t="s">
        <v>245</v>
      </c>
      <c r="E30" s="39" t="s">
        <v>4943</v>
      </c>
      <c r="F30" s="40" t="s">
        <v>243</v>
      </c>
      <c r="G30" s="41">
        <v>2</v>
      </c>
      <c r="H30" s="42">
        <v>0</v>
      </c>
      <c r="I30" s="43">
        <f>ROUND(G30*H30,P4)</f>
        <v>0</v>
      </c>
      <c r="J30" s="37"/>
      <c r="O30" s="44">
        <f>I30*0.21</f>
        <v>0</v>
      </c>
      <c r="P30">
        <v>3</v>
      </c>
    </row>
    <row r="31">
      <c r="A31" s="37" t="s">
        <v>244</v>
      </c>
      <c r="B31" s="45"/>
      <c r="C31" s="46"/>
      <c r="D31" s="46"/>
      <c r="E31" s="39" t="s">
        <v>4944</v>
      </c>
      <c r="F31" s="46"/>
      <c r="G31" s="46"/>
      <c r="H31" s="46"/>
      <c r="I31" s="46"/>
      <c r="J31" s="48"/>
    </row>
    <row r="32" ht="105">
      <c r="A32" s="37" t="s">
        <v>248</v>
      </c>
      <c r="B32" s="45"/>
      <c r="C32" s="46"/>
      <c r="D32" s="46"/>
      <c r="E32" s="39" t="s">
        <v>4945</v>
      </c>
      <c r="F32" s="46"/>
      <c r="G32" s="46"/>
      <c r="H32" s="46"/>
      <c r="I32" s="46"/>
      <c r="J32" s="48"/>
    </row>
    <row r="33">
      <c r="A33" s="37" t="s">
        <v>240</v>
      </c>
      <c r="B33" s="37">
        <v>9</v>
      </c>
      <c r="C33" s="38" t="s">
        <v>2569</v>
      </c>
      <c r="D33" s="37" t="s">
        <v>245</v>
      </c>
      <c r="E33" s="39" t="s">
        <v>2570</v>
      </c>
      <c r="F33" s="40" t="s">
        <v>243</v>
      </c>
      <c r="G33" s="41">
        <v>24</v>
      </c>
      <c r="H33" s="42">
        <v>0</v>
      </c>
      <c r="I33" s="43">
        <f>ROUND(G33*H33,P4)</f>
        <v>0</v>
      </c>
      <c r="J33" s="37"/>
      <c r="O33" s="44">
        <f>I33*0.21</f>
        <v>0</v>
      </c>
      <c r="P33">
        <v>3</v>
      </c>
    </row>
    <row r="34">
      <c r="A34" s="37" t="s">
        <v>244</v>
      </c>
      <c r="B34" s="45"/>
      <c r="C34" s="46"/>
      <c r="D34" s="46"/>
      <c r="E34" s="39" t="s">
        <v>4946</v>
      </c>
      <c r="F34" s="46"/>
      <c r="G34" s="46"/>
      <c r="H34" s="46"/>
      <c r="I34" s="46"/>
      <c r="J34" s="48"/>
    </row>
    <row r="35">
      <c r="A35" s="37" t="s">
        <v>246</v>
      </c>
      <c r="B35" s="45"/>
      <c r="C35" s="46"/>
      <c r="D35" s="46"/>
      <c r="E35" s="49" t="s">
        <v>4947</v>
      </c>
      <c r="F35" s="46"/>
      <c r="G35" s="46"/>
      <c r="H35" s="46"/>
      <c r="I35" s="46"/>
      <c r="J35" s="48"/>
    </row>
    <row r="36" ht="135">
      <c r="A36" s="37" t="s">
        <v>248</v>
      </c>
      <c r="B36" s="45"/>
      <c r="C36" s="46"/>
      <c r="D36" s="46"/>
      <c r="E36" s="39" t="s">
        <v>2571</v>
      </c>
      <c r="F36" s="46"/>
      <c r="G36" s="46"/>
      <c r="H36" s="46"/>
      <c r="I36" s="46"/>
      <c r="J36" s="48"/>
    </row>
    <row r="37">
      <c r="A37" s="37" t="s">
        <v>240</v>
      </c>
      <c r="B37" s="37">
        <v>7</v>
      </c>
      <c r="C37" s="38" t="s">
        <v>4948</v>
      </c>
      <c r="D37" s="37" t="s">
        <v>245</v>
      </c>
      <c r="E37" s="39" t="s">
        <v>4949</v>
      </c>
      <c r="F37" s="40" t="s">
        <v>243</v>
      </c>
      <c r="G37" s="41">
        <v>6</v>
      </c>
      <c r="H37" s="42">
        <v>0</v>
      </c>
      <c r="I37" s="43">
        <f>ROUND(G37*H37,P4)</f>
        <v>0</v>
      </c>
      <c r="J37" s="37"/>
      <c r="O37" s="44">
        <f>I37*0.21</f>
        <v>0</v>
      </c>
      <c r="P37">
        <v>3</v>
      </c>
    </row>
    <row r="38">
      <c r="A38" s="37" t="s">
        <v>244</v>
      </c>
      <c r="B38" s="45"/>
      <c r="C38" s="46"/>
      <c r="D38" s="46"/>
      <c r="E38" s="47" t="s">
        <v>245</v>
      </c>
      <c r="F38" s="46"/>
      <c r="G38" s="46"/>
      <c r="H38" s="46"/>
      <c r="I38" s="46"/>
      <c r="J38" s="48"/>
    </row>
    <row r="39">
      <c r="A39" s="37" t="s">
        <v>246</v>
      </c>
      <c r="B39" s="45"/>
      <c r="C39" s="46"/>
      <c r="D39" s="46"/>
      <c r="E39" s="49" t="s">
        <v>4950</v>
      </c>
      <c r="F39" s="46"/>
      <c r="G39" s="46"/>
      <c r="H39" s="46"/>
      <c r="I39" s="46"/>
      <c r="J39" s="48"/>
    </row>
    <row r="40" ht="150">
      <c r="A40" s="37" t="s">
        <v>248</v>
      </c>
      <c r="B40" s="45"/>
      <c r="C40" s="46"/>
      <c r="D40" s="46"/>
      <c r="E40" s="39" t="s">
        <v>4951</v>
      </c>
      <c r="F40" s="46"/>
      <c r="G40" s="46"/>
      <c r="H40" s="46"/>
      <c r="I40" s="46"/>
      <c r="J40" s="48"/>
    </row>
    <row r="41">
      <c r="A41" s="37" t="s">
        <v>240</v>
      </c>
      <c r="B41" s="37">
        <v>6</v>
      </c>
      <c r="C41" s="38" t="s">
        <v>4952</v>
      </c>
      <c r="D41" s="37" t="s">
        <v>245</v>
      </c>
      <c r="E41" s="39" t="s">
        <v>4953</v>
      </c>
      <c r="F41" s="40" t="s">
        <v>415</v>
      </c>
      <c r="G41" s="41">
        <v>0.115</v>
      </c>
      <c r="H41" s="42">
        <v>0</v>
      </c>
      <c r="I41" s="43">
        <f>ROUND(G41*H41,P4)</f>
        <v>0</v>
      </c>
      <c r="J41" s="37"/>
      <c r="O41" s="44">
        <f>I41*0.21</f>
        <v>0</v>
      </c>
      <c r="P41">
        <v>3</v>
      </c>
    </row>
    <row r="42">
      <c r="A42" s="37" t="s">
        <v>244</v>
      </c>
      <c r="B42" s="45"/>
      <c r="C42" s="46"/>
      <c r="D42" s="46"/>
      <c r="E42" s="47" t="s">
        <v>245</v>
      </c>
      <c r="F42" s="46"/>
      <c r="G42" s="46"/>
      <c r="H42" s="46"/>
      <c r="I42" s="46"/>
      <c r="J42" s="48"/>
    </row>
    <row r="43">
      <c r="A43" s="37" t="s">
        <v>246</v>
      </c>
      <c r="B43" s="45"/>
      <c r="C43" s="46"/>
      <c r="D43" s="46"/>
      <c r="E43" s="49" t="s">
        <v>4954</v>
      </c>
      <c r="F43" s="46"/>
      <c r="G43" s="46"/>
      <c r="H43" s="46"/>
      <c r="I43" s="46"/>
      <c r="J43" s="48"/>
    </row>
    <row r="44" ht="135">
      <c r="A44" s="37" t="s">
        <v>248</v>
      </c>
      <c r="B44" s="50"/>
      <c r="C44" s="51"/>
      <c r="D44" s="51"/>
      <c r="E44" s="39" t="s">
        <v>4955</v>
      </c>
      <c r="F44" s="51"/>
      <c r="G44" s="51"/>
      <c r="H44" s="51"/>
      <c r="I44" s="51"/>
      <c r="J44" s="52"/>
    </row>
  </sheetData>
  <sheetProtection sheet="1" objects="1" scenarios="1" spinCount="100000" saltValue="+rV53YHBOAwgFW7K6cAjJcY22ySHkz1e6kKkILmH3pjnwh+md+r8cIqzd9aEmKuF+lOZrxpTckiJEs+3CClDfQ==" hashValue="a+bqjPpeMPz/jwvDDutV3BqwLwz5Ng1xmJwh38NSGX/FZR6+EjyAKZKvuSSg+9B2miHZ3gU0hz8vULuPwjtzH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951</v>
      </c>
      <c r="I3" s="25">
        <f>SUMIFS(I9:I336,A9:A336,"SD")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951</v>
      </c>
      <c r="D5" s="22"/>
      <c r="E5" s="23" t="s">
        <v>26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SUMIFS(I10:I13,A10:A13,"P")</f>
        <v>0</v>
      </c>
      <c r="J9" s="36"/>
    </row>
    <row r="10">
      <c r="A10" s="37" t="s">
        <v>240</v>
      </c>
      <c r="B10" s="37">
        <v>78</v>
      </c>
      <c r="C10" s="38" t="s">
        <v>657</v>
      </c>
      <c r="D10" s="37" t="s">
        <v>245</v>
      </c>
      <c r="E10" s="39" t="s">
        <v>658</v>
      </c>
      <c r="F10" s="40" t="s">
        <v>309</v>
      </c>
      <c r="G10" s="41">
        <v>1</v>
      </c>
      <c r="H10" s="42">
        <v>0</v>
      </c>
      <c r="I10" s="43">
        <f>ROUND(G10*H10,P4)</f>
        <v>0</v>
      </c>
      <c r="J10" s="37"/>
      <c r="O10" s="44">
        <f>I10*0.21</f>
        <v>0</v>
      </c>
      <c r="P10">
        <v>3</v>
      </c>
    </row>
    <row r="11">
      <c r="A11" s="37" t="s">
        <v>244</v>
      </c>
      <c r="B11" s="45"/>
      <c r="C11" s="46"/>
      <c r="D11" s="46"/>
      <c r="E11" s="39" t="s">
        <v>659</v>
      </c>
      <c r="F11" s="46"/>
      <c r="G11" s="46"/>
      <c r="H11" s="46"/>
      <c r="I11" s="46"/>
      <c r="J11" s="48"/>
    </row>
    <row r="12" ht="30">
      <c r="A12" s="37" t="s">
        <v>246</v>
      </c>
      <c r="B12" s="45"/>
      <c r="C12" s="46"/>
      <c r="D12" s="46"/>
      <c r="E12" s="49" t="s">
        <v>952</v>
      </c>
      <c r="F12" s="46"/>
      <c r="G12" s="46"/>
      <c r="H12" s="46"/>
      <c r="I12" s="46"/>
      <c r="J12" s="48"/>
    </row>
    <row r="13" ht="75">
      <c r="A13" s="37" t="s">
        <v>248</v>
      </c>
      <c r="B13" s="45"/>
      <c r="C13" s="46"/>
      <c r="D13" s="46"/>
      <c r="E13" s="39" t="s">
        <v>953</v>
      </c>
      <c r="F13" s="46"/>
      <c r="G13" s="46"/>
      <c r="H13" s="46"/>
      <c r="I13" s="46"/>
      <c r="J13" s="48"/>
    </row>
    <row r="14">
      <c r="A14" s="31" t="s">
        <v>237</v>
      </c>
      <c r="B14" s="32"/>
      <c r="C14" s="33" t="s">
        <v>238</v>
      </c>
      <c r="D14" s="34"/>
      <c r="E14" s="31" t="s">
        <v>336</v>
      </c>
      <c r="F14" s="34"/>
      <c r="G14" s="34"/>
      <c r="H14" s="34"/>
      <c r="I14" s="35">
        <f>SUMIFS(I15:I70,A15:A70,"P")</f>
        <v>0</v>
      </c>
      <c r="J14" s="36"/>
    </row>
    <row r="15">
      <c r="A15" s="37" t="s">
        <v>240</v>
      </c>
      <c r="B15" s="37">
        <v>1</v>
      </c>
      <c r="C15" s="38" t="s">
        <v>954</v>
      </c>
      <c r="D15" s="37" t="s">
        <v>245</v>
      </c>
      <c r="E15" s="39" t="s">
        <v>955</v>
      </c>
      <c r="F15" s="40" t="s">
        <v>415</v>
      </c>
      <c r="G15" s="41">
        <v>26</v>
      </c>
      <c r="H15" s="42">
        <v>0</v>
      </c>
      <c r="I15" s="43">
        <f>ROUND(G15*H15,P4)</f>
        <v>0</v>
      </c>
      <c r="J15" s="37"/>
      <c r="O15" s="44">
        <f>I15*0.21</f>
        <v>0</v>
      </c>
      <c r="P15">
        <v>3</v>
      </c>
    </row>
    <row r="16">
      <c r="A16" s="37" t="s">
        <v>244</v>
      </c>
      <c r="B16" s="45"/>
      <c r="C16" s="46"/>
      <c r="D16" s="46"/>
      <c r="E16" s="47" t="s">
        <v>245</v>
      </c>
      <c r="F16" s="46"/>
      <c r="G16" s="46"/>
      <c r="H16" s="46"/>
      <c r="I16" s="46"/>
      <c r="J16" s="48"/>
    </row>
    <row r="17" ht="30">
      <c r="A17" s="37" t="s">
        <v>246</v>
      </c>
      <c r="B17" s="45"/>
      <c r="C17" s="46"/>
      <c r="D17" s="46"/>
      <c r="E17" s="49" t="s">
        <v>956</v>
      </c>
      <c r="F17" s="46"/>
      <c r="G17" s="46"/>
      <c r="H17" s="46"/>
      <c r="I17" s="46"/>
      <c r="J17" s="48"/>
    </row>
    <row r="18" ht="90">
      <c r="A18" s="37" t="s">
        <v>248</v>
      </c>
      <c r="B18" s="45"/>
      <c r="C18" s="46"/>
      <c r="D18" s="46"/>
      <c r="E18" s="39" t="s">
        <v>957</v>
      </c>
      <c r="F18" s="46"/>
      <c r="G18" s="46"/>
      <c r="H18" s="46"/>
      <c r="I18" s="46"/>
      <c r="J18" s="48"/>
    </row>
    <row r="19">
      <c r="A19" s="37" t="s">
        <v>240</v>
      </c>
      <c r="B19" s="37">
        <v>2</v>
      </c>
      <c r="C19" s="38" t="s">
        <v>341</v>
      </c>
      <c r="D19" s="37" t="s">
        <v>245</v>
      </c>
      <c r="E19" s="39" t="s">
        <v>342</v>
      </c>
      <c r="F19" s="40" t="s">
        <v>339</v>
      </c>
      <c r="G19" s="41">
        <v>340</v>
      </c>
      <c r="H19" s="42">
        <v>0</v>
      </c>
      <c r="I19" s="43">
        <f>ROUND(G19*H19,P4)</f>
        <v>0</v>
      </c>
      <c r="J19" s="37"/>
      <c r="O19" s="44">
        <f>I19*0.21</f>
        <v>0</v>
      </c>
      <c r="P19">
        <v>3</v>
      </c>
    </row>
    <row r="20">
      <c r="A20" s="37" t="s">
        <v>244</v>
      </c>
      <c r="B20" s="45"/>
      <c r="C20" s="46"/>
      <c r="D20" s="46"/>
      <c r="E20" s="39" t="s">
        <v>661</v>
      </c>
      <c r="F20" s="46"/>
      <c r="G20" s="46"/>
      <c r="H20" s="46"/>
      <c r="I20" s="46"/>
      <c r="J20" s="48"/>
    </row>
    <row r="21" ht="30">
      <c r="A21" s="37" t="s">
        <v>246</v>
      </c>
      <c r="B21" s="45"/>
      <c r="C21" s="46"/>
      <c r="D21" s="46"/>
      <c r="E21" s="49" t="s">
        <v>958</v>
      </c>
      <c r="F21" s="46"/>
      <c r="G21" s="46"/>
      <c r="H21" s="46"/>
      <c r="I21" s="46"/>
      <c r="J21" s="48"/>
    </row>
    <row r="22" ht="409.5">
      <c r="A22" s="37" t="s">
        <v>248</v>
      </c>
      <c r="B22" s="45"/>
      <c r="C22" s="46"/>
      <c r="D22" s="46"/>
      <c r="E22" s="39" t="s">
        <v>340</v>
      </c>
      <c r="F22" s="46"/>
      <c r="G22" s="46"/>
      <c r="H22" s="46"/>
      <c r="I22" s="46"/>
      <c r="J22" s="48"/>
    </row>
    <row r="23">
      <c r="A23" s="37" t="s">
        <v>240</v>
      </c>
      <c r="B23" s="37">
        <v>3</v>
      </c>
      <c r="C23" s="38" t="s">
        <v>667</v>
      </c>
      <c r="D23" s="37" t="s">
        <v>245</v>
      </c>
      <c r="E23" s="39" t="s">
        <v>668</v>
      </c>
      <c r="F23" s="40" t="s">
        <v>339</v>
      </c>
      <c r="G23" s="41">
        <v>77.799999999999997</v>
      </c>
      <c r="H23" s="42">
        <v>0</v>
      </c>
      <c r="I23" s="43">
        <f>ROUND(G23*H23,P4)</f>
        <v>0</v>
      </c>
      <c r="J23" s="37"/>
      <c r="O23" s="44">
        <f>I23*0.21</f>
        <v>0</v>
      </c>
      <c r="P23">
        <v>3</v>
      </c>
    </row>
    <row r="24">
      <c r="A24" s="37" t="s">
        <v>244</v>
      </c>
      <c r="B24" s="45"/>
      <c r="C24" s="46"/>
      <c r="D24" s="46"/>
      <c r="E24" s="39" t="s">
        <v>669</v>
      </c>
      <c r="F24" s="46"/>
      <c r="G24" s="46"/>
      <c r="H24" s="46"/>
      <c r="I24" s="46"/>
      <c r="J24" s="48"/>
    </row>
    <row r="25" ht="30">
      <c r="A25" s="37" t="s">
        <v>246</v>
      </c>
      <c r="B25" s="45"/>
      <c r="C25" s="46"/>
      <c r="D25" s="46"/>
      <c r="E25" s="49" t="s">
        <v>959</v>
      </c>
      <c r="F25" s="46"/>
      <c r="G25" s="46"/>
      <c r="H25" s="46"/>
      <c r="I25" s="46"/>
      <c r="J25" s="48"/>
    </row>
    <row r="26" ht="270">
      <c r="A26" s="37" t="s">
        <v>248</v>
      </c>
      <c r="B26" s="45"/>
      <c r="C26" s="46"/>
      <c r="D26" s="46"/>
      <c r="E26" s="39" t="s">
        <v>671</v>
      </c>
      <c r="F26" s="46"/>
      <c r="G26" s="46"/>
      <c r="H26" s="46"/>
      <c r="I26" s="46"/>
      <c r="J26" s="48"/>
    </row>
    <row r="27">
      <c r="A27" s="37" t="s">
        <v>240</v>
      </c>
      <c r="B27" s="37">
        <v>4</v>
      </c>
      <c r="C27" s="38" t="s">
        <v>344</v>
      </c>
      <c r="D27" s="37" t="s">
        <v>245</v>
      </c>
      <c r="E27" s="39" t="s">
        <v>345</v>
      </c>
      <c r="F27" s="40" t="s">
        <v>339</v>
      </c>
      <c r="G27" s="41">
        <v>289</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960</v>
      </c>
      <c r="F29" s="46"/>
      <c r="G29" s="46"/>
      <c r="H29" s="46"/>
      <c r="I29" s="46"/>
      <c r="J29" s="48"/>
    </row>
    <row r="30" ht="330">
      <c r="A30" s="37" t="s">
        <v>248</v>
      </c>
      <c r="B30" s="45"/>
      <c r="C30" s="46"/>
      <c r="D30" s="46"/>
      <c r="E30" s="39" t="s">
        <v>347</v>
      </c>
      <c r="F30" s="46"/>
      <c r="G30" s="46"/>
      <c r="H30" s="46"/>
      <c r="I30" s="46"/>
      <c r="J30" s="48"/>
    </row>
    <row r="31" ht="30">
      <c r="A31" s="37" t="s">
        <v>240</v>
      </c>
      <c r="B31" s="37">
        <v>5</v>
      </c>
      <c r="C31" s="38" t="s">
        <v>672</v>
      </c>
      <c r="D31" s="37" t="s">
        <v>245</v>
      </c>
      <c r="E31" s="39" t="s">
        <v>673</v>
      </c>
      <c r="F31" s="40" t="s">
        <v>243</v>
      </c>
      <c r="G31" s="41">
        <v>3</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961</v>
      </c>
      <c r="F33" s="46"/>
      <c r="G33" s="46"/>
      <c r="H33" s="46"/>
      <c r="I33" s="46"/>
      <c r="J33" s="48"/>
    </row>
    <row r="34" ht="90">
      <c r="A34" s="37" t="s">
        <v>248</v>
      </c>
      <c r="B34" s="45"/>
      <c r="C34" s="46"/>
      <c r="D34" s="46"/>
      <c r="E34" s="39" t="s">
        <v>351</v>
      </c>
      <c r="F34" s="46"/>
      <c r="G34" s="46"/>
      <c r="H34" s="46"/>
      <c r="I34" s="46"/>
      <c r="J34" s="48"/>
    </row>
    <row r="35">
      <c r="A35" s="37" t="s">
        <v>240</v>
      </c>
      <c r="B35" s="37">
        <v>6</v>
      </c>
      <c r="C35" s="38" t="s">
        <v>676</v>
      </c>
      <c r="D35" s="37" t="s">
        <v>245</v>
      </c>
      <c r="E35" s="39" t="s">
        <v>677</v>
      </c>
      <c r="F35" s="40" t="s">
        <v>243</v>
      </c>
      <c r="G35" s="41">
        <v>7</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962</v>
      </c>
      <c r="F37" s="46"/>
      <c r="G37" s="46"/>
      <c r="H37" s="46"/>
      <c r="I37" s="46"/>
      <c r="J37" s="48"/>
    </row>
    <row r="38" ht="90">
      <c r="A38" s="37" t="s">
        <v>248</v>
      </c>
      <c r="B38" s="45"/>
      <c r="C38" s="46"/>
      <c r="D38" s="46"/>
      <c r="E38" s="39" t="s">
        <v>351</v>
      </c>
      <c r="F38" s="46"/>
      <c r="G38" s="46"/>
      <c r="H38" s="46"/>
      <c r="I38" s="46"/>
      <c r="J38" s="48"/>
    </row>
    <row r="39">
      <c r="A39" s="37" t="s">
        <v>240</v>
      </c>
      <c r="B39" s="37">
        <v>7</v>
      </c>
      <c r="C39" s="38" t="s">
        <v>357</v>
      </c>
      <c r="D39" s="37" t="s">
        <v>245</v>
      </c>
      <c r="E39" s="39" t="s">
        <v>358</v>
      </c>
      <c r="F39" s="40" t="s">
        <v>354</v>
      </c>
      <c r="G39" s="41">
        <v>1165</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963</v>
      </c>
      <c r="F41" s="46"/>
      <c r="G41" s="46"/>
      <c r="H41" s="46"/>
      <c r="I41" s="46"/>
      <c r="J41" s="48"/>
    </row>
    <row r="42" ht="90">
      <c r="A42" s="37" t="s">
        <v>248</v>
      </c>
      <c r="B42" s="45"/>
      <c r="C42" s="46"/>
      <c r="D42" s="46"/>
      <c r="E42" s="39" t="s">
        <v>356</v>
      </c>
      <c r="F42" s="46"/>
      <c r="G42" s="46"/>
      <c r="H42" s="46"/>
      <c r="I42" s="46"/>
      <c r="J42" s="48"/>
    </row>
    <row r="43">
      <c r="A43" s="37" t="s">
        <v>240</v>
      </c>
      <c r="B43" s="37">
        <v>8</v>
      </c>
      <c r="C43" s="38" t="s">
        <v>678</v>
      </c>
      <c r="D43" s="37" t="s">
        <v>245</v>
      </c>
      <c r="E43" s="39" t="s">
        <v>679</v>
      </c>
      <c r="F43" s="40" t="s">
        <v>354</v>
      </c>
      <c r="G43" s="41">
        <v>1165</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963</v>
      </c>
      <c r="F45" s="46"/>
      <c r="G45" s="46"/>
      <c r="H45" s="46"/>
      <c r="I45" s="46"/>
      <c r="J45" s="48"/>
    </row>
    <row r="46" ht="105">
      <c r="A46" s="37" t="s">
        <v>248</v>
      </c>
      <c r="B46" s="45"/>
      <c r="C46" s="46"/>
      <c r="D46" s="46"/>
      <c r="E46" s="39" t="s">
        <v>448</v>
      </c>
      <c r="F46" s="46"/>
      <c r="G46" s="46"/>
      <c r="H46" s="46"/>
      <c r="I46" s="46"/>
      <c r="J46" s="48"/>
    </row>
    <row r="47" ht="30">
      <c r="A47" s="37" t="s">
        <v>240</v>
      </c>
      <c r="B47" s="37">
        <v>10</v>
      </c>
      <c r="C47" s="38" t="s">
        <v>686</v>
      </c>
      <c r="D47" s="37" t="s">
        <v>245</v>
      </c>
      <c r="E47" s="39" t="s">
        <v>687</v>
      </c>
      <c r="F47" s="40" t="s">
        <v>243</v>
      </c>
      <c r="G47" s="41">
        <v>10</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964</v>
      </c>
      <c r="F49" s="46"/>
      <c r="G49" s="46"/>
      <c r="H49" s="46"/>
      <c r="I49" s="46"/>
      <c r="J49" s="48"/>
    </row>
    <row r="50" ht="60">
      <c r="A50" s="37" t="s">
        <v>248</v>
      </c>
      <c r="B50" s="45"/>
      <c r="C50" s="46"/>
      <c r="D50" s="46"/>
      <c r="E50" s="39" t="s">
        <v>688</v>
      </c>
      <c r="F50" s="46"/>
      <c r="G50" s="46"/>
      <c r="H50" s="46"/>
      <c r="I50" s="46"/>
      <c r="J50" s="48"/>
    </row>
    <row r="51" ht="30">
      <c r="A51" s="37" t="s">
        <v>240</v>
      </c>
      <c r="B51" s="37">
        <v>11</v>
      </c>
      <c r="C51" s="38" t="s">
        <v>689</v>
      </c>
      <c r="D51" s="37" t="s">
        <v>245</v>
      </c>
      <c r="E51" s="39" t="s">
        <v>690</v>
      </c>
      <c r="F51" s="40" t="s">
        <v>243</v>
      </c>
      <c r="G51" s="41">
        <v>2</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965</v>
      </c>
      <c r="F53" s="46"/>
      <c r="G53" s="46"/>
      <c r="H53" s="46"/>
      <c r="I53" s="46"/>
      <c r="J53" s="48"/>
    </row>
    <row r="54" ht="60">
      <c r="A54" s="37" t="s">
        <v>248</v>
      </c>
      <c r="B54" s="45"/>
      <c r="C54" s="46"/>
      <c r="D54" s="46"/>
      <c r="E54" s="39" t="s">
        <v>452</v>
      </c>
      <c r="F54" s="46"/>
      <c r="G54" s="46"/>
      <c r="H54" s="46"/>
      <c r="I54" s="46"/>
      <c r="J54" s="48"/>
    </row>
    <row r="55" ht="30">
      <c r="A55" s="37" t="s">
        <v>240</v>
      </c>
      <c r="B55" s="37">
        <v>12</v>
      </c>
      <c r="C55" s="38" t="s">
        <v>694</v>
      </c>
      <c r="D55" s="37" t="s">
        <v>245</v>
      </c>
      <c r="E55" s="39" t="s">
        <v>695</v>
      </c>
      <c r="F55" s="40" t="s">
        <v>243</v>
      </c>
      <c r="G55" s="41">
        <v>4</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966</v>
      </c>
      <c r="F57" s="46"/>
      <c r="G57" s="46"/>
      <c r="H57" s="46"/>
      <c r="I57" s="46"/>
      <c r="J57" s="48"/>
    </row>
    <row r="58" ht="120">
      <c r="A58" s="37" t="s">
        <v>248</v>
      </c>
      <c r="B58" s="45"/>
      <c r="C58" s="46"/>
      <c r="D58" s="46"/>
      <c r="E58" s="39" t="s">
        <v>696</v>
      </c>
      <c r="F58" s="46"/>
      <c r="G58" s="46"/>
      <c r="H58" s="46"/>
      <c r="I58" s="46"/>
      <c r="J58" s="48"/>
    </row>
    <row r="59">
      <c r="A59" s="37" t="s">
        <v>240</v>
      </c>
      <c r="B59" s="37">
        <v>13</v>
      </c>
      <c r="C59" s="38" t="s">
        <v>967</v>
      </c>
      <c r="D59" s="37" t="s">
        <v>245</v>
      </c>
      <c r="E59" s="39" t="s">
        <v>968</v>
      </c>
      <c r="F59" s="40" t="s">
        <v>354</v>
      </c>
      <c r="G59" s="41">
        <v>6</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969</v>
      </c>
      <c r="F61" s="46"/>
      <c r="G61" s="46"/>
      <c r="H61" s="46"/>
      <c r="I61" s="46"/>
      <c r="J61" s="48"/>
    </row>
    <row r="62" ht="150">
      <c r="A62" s="37" t="s">
        <v>248</v>
      </c>
      <c r="B62" s="45"/>
      <c r="C62" s="46"/>
      <c r="D62" s="46"/>
      <c r="E62" s="39" t="s">
        <v>607</v>
      </c>
      <c r="F62" s="46"/>
      <c r="G62" s="46"/>
      <c r="H62" s="46"/>
      <c r="I62" s="46"/>
      <c r="J62" s="48"/>
    </row>
    <row r="63" ht="30">
      <c r="A63" s="37" t="s">
        <v>240</v>
      </c>
      <c r="B63" s="37">
        <v>77</v>
      </c>
      <c r="C63" s="38" t="s">
        <v>970</v>
      </c>
      <c r="D63" s="37" t="s">
        <v>245</v>
      </c>
      <c r="E63" s="39" t="s">
        <v>971</v>
      </c>
      <c r="F63" s="40" t="s">
        <v>702</v>
      </c>
      <c r="G63" s="41">
        <v>1.2</v>
      </c>
      <c r="H63" s="42">
        <v>0</v>
      </c>
      <c r="I63" s="43">
        <f>ROUND(G63*H63,P4)</f>
        <v>0</v>
      </c>
      <c r="J63" s="37"/>
      <c r="O63" s="44">
        <f>I63*0.21</f>
        <v>0</v>
      </c>
      <c r="P63">
        <v>3</v>
      </c>
    </row>
    <row r="64">
      <c r="A64" s="37" t="s">
        <v>244</v>
      </c>
      <c r="B64" s="45"/>
      <c r="C64" s="46"/>
      <c r="D64" s="46"/>
      <c r="E64" s="47" t="s">
        <v>245</v>
      </c>
      <c r="F64" s="46"/>
      <c r="G64" s="46"/>
      <c r="H64" s="46"/>
      <c r="I64" s="46"/>
      <c r="J64" s="48"/>
    </row>
    <row r="65" ht="30">
      <c r="A65" s="37" t="s">
        <v>246</v>
      </c>
      <c r="B65" s="45"/>
      <c r="C65" s="46"/>
      <c r="D65" s="46"/>
      <c r="E65" s="49" t="s">
        <v>972</v>
      </c>
      <c r="F65" s="46"/>
      <c r="G65" s="46"/>
      <c r="H65" s="46"/>
      <c r="I65" s="46"/>
      <c r="J65" s="48"/>
    </row>
    <row r="66" ht="120">
      <c r="A66" s="37" t="s">
        <v>248</v>
      </c>
      <c r="B66" s="45"/>
      <c r="C66" s="46"/>
      <c r="D66" s="46"/>
      <c r="E66" s="39" t="s">
        <v>973</v>
      </c>
      <c r="F66" s="46"/>
      <c r="G66" s="46"/>
      <c r="H66" s="46"/>
      <c r="I66" s="46"/>
      <c r="J66" s="48"/>
    </row>
    <row r="67">
      <c r="A67" s="37" t="s">
        <v>240</v>
      </c>
      <c r="B67" s="37">
        <v>80</v>
      </c>
      <c r="C67" s="38" t="s">
        <v>700</v>
      </c>
      <c r="D67" s="37" t="s">
        <v>245</v>
      </c>
      <c r="E67" s="39" t="s">
        <v>701</v>
      </c>
      <c r="F67" s="40" t="s">
        <v>702</v>
      </c>
      <c r="G67" s="41">
        <v>1.2</v>
      </c>
      <c r="H67" s="42">
        <v>0</v>
      </c>
      <c r="I67" s="43">
        <f>ROUND(G67*H67,P4)</f>
        <v>0</v>
      </c>
      <c r="J67" s="37"/>
      <c r="O67" s="44">
        <f>I67*0.21</f>
        <v>0</v>
      </c>
      <c r="P67">
        <v>3</v>
      </c>
    </row>
    <row r="68">
      <c r="A68" s="37" t="s">
        <v>244</v>
      </c>
      <c r="B68" s="45"/>
      <c r="C68" s="46"/>
      <c r="D68" s="46"/>
      <c r="E68" s="47" t="s">
        <v>245</v>
      </c>
      <c r="F68" s="46"/>
      <c r="G68" s="46"/>
      <c r="H68" s="46"/>
      <c r="I68" s="46"/>
      <c r="J68" s="48"/>
    </row>
    <row r="69" ht="30">
      <c r="A69" s="37" t="s">
        <v>246</v>
      </c>
      <c r="B69" s="45"/>
      <c r="C69" s="46"/>
      <c r="D69" s="46"/>
      <c r="E69" s="49" t="s">
        <v>972</v>
      </c>
      <c r="F69" s="46"/>
      <c r="G69" s="46"/>
      <c r="H69" s="46"/>
      <c r="I69" s="46"/>
      <c r="J69" s="48"/>
    </row>
    <row r="70" ht="90">
      <c r="A70" s="37" t="s">
        <v>248</v>
      </c>
      <c r="B70" s="45"/>
      <c r="C70" s="46"/>
      <c r="D70" s="46"/>
      <c r="E70" s="39" t="s">
        <v>703</v>
      </c>
      <c r="F70" s="46"/>
      <c r="G70" s="46"/>
      <c r="H70" s="46"/>
      <c r="I70" s="46"/>
      <c r="J70" s="48"/>
    </row>
    <row r="71">
      <c r="A71" s="31" t="s">
        <v>237</v>
      </c>
      <c r="B71" s="32"/>
      <c r="C71" s="33" t="s">
        <v>707</v>
      </c>
      <c r="D71" s="34"/>
      <c r="E71" s="31" t="s">
        <v>708</v>
      </c>
      <c r="F71" s="34"/>
      <c r="G71" s="34"/>
      <c r="H71" s="34"/>
      <c r="I71" s="35">
        <f>SUMIFS(I72:I323,A72:A323,"P")</f>
        <v>0</v>
      </c>
      <c r="J71" s="36"/>
    </row>
    <row r="72" ht="30">
      <c r="A72" s="37" t="s">
        <v>240</v>
      </c>
      <c r="B72" s="37">
        <v>9</v>
      </c>
      <c r="C72" s="38" t="s">
        <v>712</v>
      </c>
      <c r="D72" s="37" t="s">
        <v>245</v>
      </c>
      <c r="E72" s="39" t="s">
        <v>713</v>
      </c>
      <c r="F72" s="40" t="s">
        <v>354</v>
      </c>
      <c r="G72" s="41">
        <v>90</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974</v>
      </c>
      <c r="F74" s="46"/>
      <c r="G74" s="46"/>
      <c r="H74" s="46"/>
      <c r="I74" s="46"/>
      <c r="J74" s="48"/>
    </row>
    <row r="75" ht="165">
      <c r="A75" s="37" t="s">
        <v>248</v>
      </c>
      <c r="B75" s="45"/>
      <c r="C75" s="46"/>
      <c r="D75" s="46"/>
      <c r="E75" s="39" t="s">
        <v>714</v>
      </c>
      <c r="F75" s="46"/>
      <c r="G75" s="46"/>
      <c r="H75" s="46"/>
      <c r="I75" s="46"/>
      <c r="J75" s="48"/>
    </row>
    <row r="76">
      <c r="A76" s="37" t="s">
        <v>240</v>
      </c>
      <c r="B76" s="37">
        <v>14</v>
      </c>
      <c r="C76" s="38" t="s">
        <v>725</v>
      </c>
      <c r="D76" s="37" t="s">
        <v>245</v>
      </c>
      <c r="E76" s="39" t="s">
        <v>726</v>
      </c>
      <c r="F76" s="40" t="s">
        <v>290</v>
      </c>
      <c r="G76" s="41">
        <v>350</v>
      </c>
      <c r="H76" s="42">
        <v>0</v>
      </c>
      <c r="I76" s="43">
        <f>ROUND(G76*H76,P4)</f>
        <v>0</v>
      </c>
      <c r="J76" s="37"/>
      <c r="O76" s="44">
        <f>I76*0.21</f>
        <v>0</v>
      </c>
      <c r="P76">
        <v>3</v>
      </c>
    </row>
    <row r="77">
      <c r="A77" s="37" t="s">
        <v>244</v>
      </c>
      <c r="B77" s="45"/>
      <c r="C77" s="46"/>
      <c r="D77" s="46"/>
      <c r="E77" s="47" t="s">
        <v>245</v>
      </c>
      <c r="F77" s="46"/>
      <c r="G77" s="46"/>
      <c r="H77" s="46"/>
      <c r="I77" s="46"/>
      <c r="J77" s="48"/>
    </row>
    <row r="78" ht="105">
      <c r="A78" s="37" t="s">
        <v>248</v>
      </c>
      <c r="B78" s="45"/>
      <c r="C78" s="46"/>
      <c r="D78" s="46"/>
      <c r="E78" s="39" t="s">
        <v>727</v>
      </c>
      <c r="F78" s="46"/>
      <c r="G78" s="46"/>
      <c r="H78" s="46"/>
      <c r="I78" s="46"/>
      <c r="J78" s="48"/>
    </row>
    <row r="79" ht="30">
      <c r="A79" s="37" t="s">
        <v>240</v>
      </c>
      <c r="B79" s="37">
        <v>15</v>
      </c>
      <c r="C79" s="38" t="s">
        <v>975</v>
      </c>
      <c r="D79" s="37" t="s">
        <v>245</v>
      </c>
      <c r="E79" s="39" t="s">
        <v>976</v>
      </c>
      <c r="F79" s="40" t="s">
        <v>733</v>
      </c>
      <c r="G79" s="41">
        <v>3.3300000000000001</v>
      </c>
      <c r="H79" s="42">
        <v>0</v>
      </c>
      <c r="I79" s="43">
        <f>ROUND(G79*H79,P4)</f>
        <v>0</v>
      </c>
      <c r="J79" s="37"/>
      <c r="O79" s="44">
        <f>I79*0.21</f>
        <v>0</v>
      </c>
      <c r="P79">
        <v>3</v>
      </c>
    </row>
    <row r="80">
      <c r="A80" s="37" t="s">
        <v>244</v>
      </c>
      <c r="B80" s="45"/>
      <c r="C80" s="46"/>
      <c r="D80" s="46"/>
      <c r="E80" s="47" t="s">
        <v>245</v>
      </c>
      <c r="F80" s="46"/>
      <c r="G80" s="46"/>
      <c r="H80" s="46"/>
      <c r="I80" s="46"/>
      <c r="J80" s="48"/>
    </row>
    <row r="81" ht="30">
      <c r="A81" s="37" t="s">
        <v>246</v>
      </c>
      <c r="B81" s="45"/>
      <c r="C81" s="46"/>
      <c r="D81" s="46"/>
      <c r="E81" s="49" t="s">
        <v>977</v>
      </c>
      <c r="F81" s="46"/>
      <c r="G81" s="46"/>
      <c r="H81" s="46"/>
      <c r="I81" s="46"/>
      <c r="J81" s="48"/>
    </row>
    <row r="82" ht="225">
      <c r="A82" s="37" t="s">
        <v>248</v>
      </c>
      <c r="B82" s="45"/>
      <c r="C82" s="46"/>
      <c r="D82" s="46"/>
      <c r="E82" s="39" t="s">
        <v>734</v>
      </c>
      <c r="F82" s="46"/>
      <c r="G82" s="46"/>
      <c r="H82" s="46"/>
      <c r="I82" s="46"/>
      <c r="J82" s="48"/>
    </row>
    <row r="83" ht="30">
      <c r="A83" s="37" t="s">
        <v>240</v>
      </c>
      <c r="B83" s="37">
        <v>16</v>
      </c>
      <c r="C83" s="38" t="s">
        <v>735</v>
      </c>
      <c r="D83" s="37" t="s">
        <v>245</v>
      </c>
      <c r="E83" s="39" t="s">
        <v>736</v>
      </c>
      <c r="F83" s="40" t="s">
        <v>354</v>
      </c>
      <c r="G83" s="41">
        <v>1110</v>
      </c>
      <c r="H83" s="42">
        <v>0</v>
      </c>
      <c r="I83" s="43">
        <f>ROUND(G83*H83,P4)</f>
        <v>0</v>
      </c>
      <c r="J83" s="37"/>
      <c r="O83" s="44">
        <f>I83*0.21</f>
        <v>0</v>
      </c>
      <c r="P83">
        <v>3</v>
      </c>
    </row>
    <row r="84">
      <c r="A84" s="37" t="s">
        <v>244</v>
      </c>
      <c r="B84" s="45"/>
      <c r="C84" s="46"/>
      <c r="D84" s="46"/>
      <c r="E84" s="47" t="s">
        <v>245</v>
      </c>
      <c r="F84" s="46"/>
      <c r="G84" s="46"/>
      <c r="H84" s="46"/>
      <c r="I84" s="46"/>
      <c r="J84" s="48"/>
    </row>
    <row r="85" ht="30">
      <c r="A85" s="37" t="s">
        <v>246</v>
      </c>
      <c r="B85" s="45"/>
      <c r="C85" s="46"/>
      <c r="D85" s="46"/>
      <c r="E85" s="49" t="s">
        <v>978</v>
      </c>
      <c r="F85" s="46"/>
      <c r="G85" s="46"/>
      <c r="H85" s="46"/>
      <c r="I85" s="46"/>
      <c r="J85" s="48"/>
    </row>
    <row r="86" ht="150">
      <c r="A86" s="37" t="s">
        <v>248</v>
      </c>
      <c r="B86" s="45"/>
      <c r="C86" s="46"/>
      <c r="D86" s="46"/>
      <c r="E86" s="39" t="s">
        <v>737</v>
      </c>
      <c r="F86" s="46"/>
      <c r="G86" s="46"/>
      <c r="H86" s="46"/>
      <c r="I86" s="46"/>
      <c r="J86" s="48"/>
    </row>
    <row r="87" ht="30">
      <c r="A87" s="37" t="s">
        <v>240</v>
      </c>
      <c r="B87" s="37">
        <v>17</v>
      </c>
      <c r="C87" s="38" t="s">
        <v>738</v>
      </c>
      <c r="D87" s="37" t="s">
        <v>245</v>
      </c>
      <c r="E87" s="39" t="s">
        <v>739</v>
      </c>
      <c r="F87" s="40" t="s">
        <v>354</v>
      </c>
      <c r="G87" s="41">
        <v>1110</v>
      </c>
      <c r="H87" s="42">
        <v>0</v>
      </c>
      <c r="I87" s="43">
        <f>ROUND(G87*H87,P4)</f>
        <v>0</v>
      </c>
      <c r="J87" s="37"/>
      <c r="O87" s="44">
        <f>I87*0.21</f>
        <v>0</v>
      </c>
      <c r="P87">
        <v>3</v>
      </c>
    </row>
    <row r="88">
      <c r="A88" s="37" t="s">
        <v>244</v>
      </c>
      <c r="B88" s="45"/>
      <c r="C88" s="46"/>
      <c r="D88" s="46"/>
      <c r="E88" s="47" t="s">
        <v>245</v>
      </c>
      <c r="F88" s="46"/>
      <c r="G88" s="46"/>
      <c r="H88" s="46"/>
      <c r="I88" s="46"/>
      <c r="J88" s="48"/>
    </row>
    <row r="89" ht="30">
      <c r="A89" s="37" t="s">
        <v>246</v>
      </c>
      <c r="B89" s="45"/>
      <c r="C89" s="46"/>
      <c r="D89" s="46"/>
      <c r="E89" s="49" t="s">
        <v>978</v>
      </c>
      <c r="F89" s="46"/>
      <c r="G89" s="46"/>
      <c r="H89" s="46"/>
      <c r="I89" s="46"/>
      <c r="J89" s="48"/>
    </row>
    <row r="90" ht="180">
      <c r="A90" s="37" t="s">
        <v>248</v>
      </c>
      <c r="B90" s="45"/>
      <c r="C90" s="46"/>
      <c r="D90" s="46"/>
      <c r="E90" s="39" t="s">
        <v>740</v>
      </c>
      <c r="F90" s="46"/>
      <c r="G90" s="46"/>
      <c r="H90" s="46"/>
      <c r="I90" s="46"/>
      <c r="J90" s="48"/>
    </row>
    <row r="91">
      <c r="A91" s="37" t="s">
        <v>240</v>
      </c>
      <c r="B91" s="37">
        <v>18</v>
      </c>
      <c r="C91" s="38" t="s">
        <v>745</v>
      </c>
      <c r="D91" s="37" t="s">
        <v>245</v>
      </c>
      <c r="E91" s="39" t="s">
        <v>746</v>
      </c>
      <c r="F91" s="40" t="s">
        <v>743</v>
      </c>
      <c r="G91" s="41">
        <v>453</v>
      </c>
      <c r="H91" s="42">
        <v>0</v>
      </c>
      <c r="I91" s="43">
        <f>ROUND(G91*H91,P4)</f>
        <v>0</v>
      </c>
      <c r="J91" s="37"/>
      <c r="O91" s="44">
        <f>I91*0.21</f>
        <v>0</v>
      </c>
      <c r="P91">
        <v>3</v>
      </c>
    </row>
    <row r="92">
      <c r="A92" s="37" t="s">
        <v>244</v>
      </c>
      <c r="B92" s="45"/>
      <c r="C92" s="46"/>
      <c r="D92" s="46"/>
      <c r="E92" s="47" t="s">
        <v>245</v>
      </c>
      <c r="F92" s="46"/>
      <c r="G92" s="46"/>
      <c r="H92" s="46"/>
      <c r="I92" s="46"/>
      <c r="J92" s="48"/>
    </row>
    <row r="93" ht="30">
      <c r="A93" s="37" t="s">
        <v>246</v>
      </c>
      <c r="B93" s="45"/>
      <c r="C93" s="46"/>
      <c r="D93" s="46"/>
      <c r="E93" s="49" t="s">
        <v>979</v>
      </c>
      <c r="F93" s="46"/>
      <c r="G93" s="46"/>
      <c r="H93" s="46"/>
      <c r="I93" s="46"/>
      <c r="J93" s="48"/>
    </row>
    <row r="94" ht="225">
      <c r="A94" s="37" t="s">
        <v>248</v>
      </c>
      <c r="B94" s="45"/>
      <c r="C94" s="46"/>
      <c r="D94" s="46"/>
      <c r="E94" s="39" t="s">
        <v>744</v>
      </c>
      <c r="F94" s="46"/>
      <c r="G94" s="46"/>
      <c r="H94" s="46"/>
      <c r="I94" s="46"/>
      <c r="J94" s="48"/>
    </row>
    <row r="95">
      <c r="A95" s="37" t="s">
        <v>240</v>
      </c>
      <c r="B95" s="37">
        <v>19</v>
      </c>
      <c r="C95" s="38" t="s">
        <v>747</v>
      </c>
      <c r="D95" s="37" t="s">
        <v>245</v>
      </c>
      <c r="E95" s="39" t="s">
        <v>748</v>
      </c>
      <c r="F95" s="40" t="s">
        <v>354</v>
      </c>
      <c r="G95" s="41">
        <v>9438</v>
      </c>
      <c r="H95" s="42">
        <v>0</v>
      </c>
      <c r="I95" s="43">
        <f>ROUND(G95*H95,P4)</f>
        <v>0</v>
      </c>
      <c r="J95" s="37"/>
      <c r="O95" s="44">
        <f>I95*0.21</f>
        <v>0</v>
      </c>
      <c r="P95">
        <v>3</v>
      </c>
    </row>
    <row r="96">
      <c r="A96" s="37" t="s">
        <v>244</v>
      </c>
      <c r="B96" s="45"/>
      <c r="C96" s="46"/>
      <c r="D96" s="46"/>
      <c r="E96" s="47" t="s">
        <v>245</v>
      </c>
      <c r="F96" s="46"/>
      <c r="G96" s="46"/>
      <c r="H96" s="46"/>
      <c r="I96" s="46"/>
      <c r="J96" s="48"/>
    </row>
    <row r="97" ht="30">
      <c r="A97" s="37" t="s">
        <v>246</v>
      </c>
      <c r="B97" s="45"/>
      <c r="C97" s="46"/>
      <c r="D97" s="46"/>
      <c r="E97" s="49" t="s">
        <v>980</v>
      </c>
      <c r="F97" s="46"/>
      <c r="G97" s="46"/>
      <c r="H97" s="46"/>
      <c r="I97" s="46"/>
      <c r="J97" s="48"/>
    </row>
    <row r="98" ht="150">
      <c r="A98" s="37" t="s">
        <v>248</v>
      </c>
      <c r="B98" s="45"/>
      <c r="C98" s="46"/>
      <c r="D98" s="46"/>
      <c r="E98" s="39" t="s">
        <v>749</v>
      </c>
      <c r="F98" s="46"/>
      <c r="G98" s="46"/>
      <c r="H98" s="46"/>
      <c r="I98" s="46"/>
      <c r="J98" s="48"/>
    </row>
    <row r="99">
      <c r="A99" s="37" t="s">
        <v>240</v>
      </c>
      <c r="B99" s="37">
        <v>20</v>
      </c>
      <c r="C99" s="38" t="s">
        <v>750</v>
      </c>
      <c r="D99" s="37" t="s">
        <v>245</v>
      </c>
      <c r="E99" s="39" t="s">
        <v>751</v>
      </c>
      <c r="F99" s="40" t="s">
        <v>354</v>
      </c>
      <c r="G99" s="41">
        <v>9038</v>
      </c>
      <c r="H99" s="42">
        <v>0</v>
      </c>
      <c r="I99" s="43">
        <f>ROUND(G99*H99,P4)</f>
        <v>0</v>
      </c>
      <c r="J99" s="37"/>
      <c r="O99" s="44">
        <f>I99*0.21</f>
        <v>0</v>
      </c>
      <c r="P99">
        <v>3</v>
      </c>
    </row>
    <row r="100">
      <c r="A100" s="37" t="s">
        <v>244</v>
      </c>
      <c r="B100" s="45"/>
      <c r="C100" s="46"/>
      <c r="D100" s="46"/>
      <c r="E100" s="47" t="s">
        <v>245</v>
      </c>
      <c r="F100" s="46"/>
      <c r="G100" s="46"/>
      <c r="H100" s="46"/>
      <c r="I100" s="46"/>
      <c r="J100" s="48"/>
    </row>
    <row r="101" ht="30">
      <c r="A101" s="37" t="s">
        <v>246</v>
      </c>
      <c r="B101" s="45"/>
      <c r="C101" s="46"/>
      <c r="D101" s="46"/>
      <c r="E101" s="49" t="s">
        <v>981</v>
      </c>
      <c r="F101" s="46"/>
      <c r="G101" s="46"/>
      <c r="H101" s="46"/>
      <c r="I101" s="46"/>
      <c r="J101" s="48"/>
    </row>
    <row r="102" ht="180">
      <c r="A102" s="37" t="s">
        <v>248</v>
      </c>
      <c r="B102" s="45"/>
      <c r="C102" s="46"/>
      <c r="D102" s="46"/>
      <c r="E102" s="39" t="s">
        <v>740</v>
      </c>
      <c r="F102" s="46"/>
      <c r="G102" s="46"/>
      <c r="H102" s="46"/>
      <c r="I102" s="46"/>
      <c r="J102" s="48"/>
    </row>
    <row r="103">
      <c r="A103" s="37" t="s">
        <v>240</v>
      </c>
      <c r="B103" s="37">
        <v>21</v>
      </c>
      <c r="C103" s="38" t="s">
        <v>752</v>
      </c>
      <c r="D103" s="37" t="s">
        <v>245</v>
      </c>
      <c r="E103" s="39" t="s">
        <v>753</v>
      </c>
      <c r="F103" s="40" t="s">
        <v>243</v>
      </c>
      <c r="G103" s="41">
        <v>8</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30">
      <c r="A105" s="37" t="s">
        <v>246</v>
      </c>
      <c r="B105" s="45"/>
      <c r="C105" s="46"/>
      <c r="D105" s="46"/>
      <c r="E105" s="49" t="s">
        <v>982</v>
      </c>
      <c r="F105" s="46"/>
      <c r="G105" s="46"/>
      <c r="H105" s="46"/>
      <c r="I105" s="46"/>
      <c r="J105" s="48"/>
    </row>
    <row r="106" ht="180">
      <c r="A106" s="37" t="s">
        <v>248</v>
      </c>
      <c r="B106" s="45"/>
      <c r="C106" s="46"/>
      <c r="D106" s="46"/>
      <c r="E106" s="39" t="s">
        <v>754</v>
      </c>
      <c r="F106" s="46"/>
      <c r="G106" s="46"/>
      <c r="H106" s="46"/>
      <c r="I106" s="46"/>
      <c r="J106" s="48"/>
    </row>
    <row r="107">
      <c r="A107" s="37" t="s">
        <v>240</v>
      </c>
      <c r="B107" s="37">
        <v>22</v>
      </c>
      <c r="C107" s="38" t="s">
        <v>983</v>
      </c>
      <c r="D107" s="37" t="s">
        <v>245</v>
      </c>
      <c r="E107" s="39" t="s">
        <v>984</v>
      </c>
      <c r="F107" s="40" t="s">
        <v>243</v>
      </c>
      <c r="G107" s="41">
        <v>8</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30">
      <c r="A109" s="37" t="s">
        <v>246</v>
      </c>
      <c r="B109" s="45"/>
      <c r="C109" s="46"/>
      <c r="D109" s="46"/>
      <c r="E109" s="49" t="s">
        <v>982</v>
      </c>
      <c r="F109" s="46"/>
      <c r="G109" s="46"/>
      <c r="H109" s="46"/>
      <c r="I109" s="46"/>
      <c r="J109" s="48"/>
    </row>
    <row r="110" ht="150">
      <c r="A110" s="37" t="s">
        <v>248</v>
      </c>
      <c r="B110" s="45"/>
      <c r="C110" s="46"/>
      <c r="D110" s="46"/>
      <c r="E110" s="39" t="s">
        <v>379</v>
      </c>
      <c r="F110" s="46"/>
      <c r="G110" s="46"/>
      <c r="H110" s="46"/>
      <c r="I110" s="46"/>
      <c r="J110" s="48"/>
    </row>
    <row r="111">
      <c r="A111" s="37" t="s">
        <v>240</v>
      </c>
      <c r="B111" s="37">
        <v>23</v>
      </c>
      <c r="C111" s="38" t="s">
        <v>759</v>
      </c>
      <c r="D111" s="37" t="s">
        <v>245</v>
      </c>
      <c r="E111" s="39" t="s">
        <v>760</v>
      </c>
      <c r="F111" s="40" t="s">
        <v>354</v>
      </c>
      <c r="G111" s="41">
        <v>1110</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30">
      <c r="A113" s="37" t="s">
        <v>246</v>
      </c>
      <c r="B113" s="45"/>
      <c r="C113" s="46"/>
      <c r="D113" s="46"/>
      <c r="E113" s="49" t="s">
        <v>978</v>
      </c>
      <c r="F113" s="46"/>
      <c r="G113" s="46"/>
      <c r="H113" s="46"/>
      <c r="I113" s="46"/>
      <c r="J113" s="48"/>
    </row>
    <row r="114" ht="225">
      <c r="A114" s="37" t="s">
        <v>248</v>
      </c>
      <c r="B114" s="45"/>
      <c r="C114" s="46"/>
      <c r="D114" s="46"/>
      <c r="E114" s="39" t="s">
        <v>761</v>
      </c>
      <c r="F114" s="46"/>
      <c r="G114" s="46"/>
      <c r="H114" s="46"/>
      <c r="I114" s="46"/>
      <c r="J114" s="48"/>
    </row>
    <row r="115">
      <c r="A115" s="37" t="s">
        <v>240</v>
      </c>
      <c r="B115" s="37">
        <v>24</v>
      </c>
      <c r="C115" s="38" t="s">
        <v>762</v>
      </c>
      <c r="D115" s="37" t="s">
        <v>245</v>
      </c>
      <c r="E115" s="39" t="s">
        <v>763</v>
      </c>
      <c r="F115" s="40" t="s">
        <v>354</v>
      </c>
      <c r="G115" s="41">
        <v>1110</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978</v>
      </c>
      <c r="F117" s="46"/>
      <c r="G117" s="46"/>
      <c r="H117" s="46"/>
      <c r="I117" s="46"/>
      <c r="J117" s="48"/>
    </row>
    <row r="118" ht="150">
      <c r="A118" s="37" t="s">
        <v>248</v>
      </c>
      <c r="B118" s="45"/>
      <c r="C118" s="46"/>
      <c r="D118" s="46"/>
      <c r="E118" s="39" t="s">
        <v>737</v>
      </c>
      <c r="F118" s="46"/>
      <c r="G118" s="46"/>
      <c r="H118" s="46"/>
      <c r="I118" s="46"/>
      <c r="J118" s="48"/>
    </row>
    <row r="119">
      <c r="A119" s="37" t="s">
        <v>240</v>
      </c>
      <c r="B119" s="37">
        <v>25</v>
      </c>
      <c r="C119" s="38" t="s">
        <v>985</v>
      </c>
      <c r="D119" s="37" t="s">
        <v>245</v>
      </c>
      <c r="E119" s="39" t="s">
        <v>986</v>
      </c>
      <c r="F119" s="40" t="s">
        <v>354</v>
      </c>
      <c r="G119" s="41">
        <v>8017</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987</v>
      </c>
      <c r="F121" s="46"/>
      <c r="G121" s="46"/>
      <c r="H121" s="46"/>
      <c r="I121" s="46"/>
      <c r="J121" s="48"/>
    </row>
    <row r="122" ht="180">
      <c r="A122" s="37" t="s">
        <v>248</v>
      </c>
      <c r="B122" s="45"/>
      <c r="C122" s="46"/>
      <c r="D122" s="46"/>
      <c r="E122" s="39" t="s">
        <v>740</v>
      </c>
      <c r="F122" s="46"/>
      <c r="G122" s="46"/>
      <c r="H122" s="46"/>
      <c r="I122" s="46"/>
      <c r="J122" s="48"/>
    </row>
    <row r="123">
      <c r="A123" s="37" t="s">
        <v>240</v>
      </c>
      <c r="B123" s="37">
        <v>26</v>
      </c>
      <c r="C123" s="38" t="s">
        <v>988</v>
      </c>
      <c r="D123" s="37" t="s">
        <v>245</v>
      </c>
      <c r="E123" s="39" t="s">
        <v>989</v>
      </c>
      <c r="F123" s="40" t="s">
        <v>354</v>
      </c>
      <c r="G123" s="41">
        <v>26</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956</v>
      </c>
      <c r="F125" s="46"/>
      <c r="G125" s="46"/>
      <c r="H125" s="46"/>
      <c r="I125" s="46"/>
      <c r="J125" s="48"/>
    </row>
    <row r="126" ht="225">
      <c r="A126" s="37" t="s">
        <v>248</v>
      </c>
      <c r="B126" s="45"/>
      <c r="C126" s="46"/>
      <c r="D126" s="46"/>
      <c r="E126" s="39" t="s">
        <v>761</v>
      </c>
      <c r="F126" s="46"/>
      <c r="G126" s="46"/>
      <c r="H126" s="46"/>
      <c r="I126" s="46"/>
      <c r="J126" s="48"/>
    </row>
    <row r="127">
      <c r="A127" s="37" t="s">
        <v>240</v>
      </c>
      <c r="B127" s="37">
        <v>27</v>
      </c>
      <c r="C127" s="38" t="s">
        <v>990</v>
      </c>
      <c r="D127" s="37" t="s">
        <v>245</v>
      </c>
      <c r="E127" s="39" t="s">
        <v>991</v>
      </c>
      <c r="F127" s="40" t="s">
        <v>354</v>
      </c>
      <c r="G127" s="41">
        <v>26</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956</v>
      </c>
      <c r="F129" s="46"/>
      <c r="G129" s="46"/>
      <c r="H129" s="46"/>
      <c r="I129" s="46"/>
      <c r="J129" s="48"/>
    </row>
    <row r="130" ht="150">
      <c r="A130" s="37" t="s">
        <v>248</v>
      </c>
      <c r="B130" s="45"/>
      <c r="C130" s="46"/>
      <c r="D130" s="46"/>
      <c r="E130" s="39" t="s">
        <v>737</v>
      </c>
      <c r="F130" s="46"/>
      <c r="G130" s="46"/>
      <c r="H130" s="46"/>
      <c r="I130" s="46"/>
      <c r="J130" s="48"/>
    </row>
    <row r="131">
      <c r="A131" s="37" t="s">
        <v>240</v>
      </c>
      <c r="B131" s="37">
        <v>28</v>
      </c>
      <c r="C131" s="38" t="s">
        <v>764</v>
      </c>
      <c r="D131" s="37" t="s">
        <v>245</v>
      </c>
      <c r="E131" s="39" t="s">
        <v>765</v>
      </c>
      <c r="F131" s="40" t="s">
        <v>766</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30">
      <c r="A133" s="37" t="s">
        <v>246</v>
      </c>
      <c r="B133" s="45"/>
      <c r="C133" s="46"/>
      <c r="D133" s="46"/>
      <c r="E133" s="49" t="s">
        <v>966</v>
      </c>
      <c r="F133" s="46"/>
      <c r="G133" s="46"/>
      <c r="H133" s="46"/>
      <c r="I133" s="46"/>
      <c r="J133" s="48"/>
    </row>
    <row r="134" ht="165">
      <c r="A134" s="37" t="s">
        <v>248</v>
      </c>
      <c r="B134" s="45"/>
      <c r="C134" s="46"/>
      <c r="D134" s="46"/>
      <c r="E134" s="39" t="s">
        <v>767</v>
      </c>
      <c r="F134" s="46"/>
      <c r="G134" s="46"/>
      <c r="H134" s="46"/>
      <c r="I134" s="46"/>
      <c r="J134" s="48"/>
    </row>
    <row r="135">
      <c r="A135" s="37" t="s">
        <v>240</v>
      </c>
      <c r="B135" s="37">
        <v>29</v>
      </c>
      <c r="C135" s="38" t="s">
        <v>768</v>
      </c>
      <c r="D135" s="37" t="s">
        <v>245</v>
      </c>
      <c r="E135" s="39" t="s">
        <v>769</v>
      </c>
      <c r="F135" s="40" t="s">
        <v>354</v>
      </c>
      <c r="G135" s="41">
        <v>8017</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30">
      <c r="A137" s="37" t="s">
        <v>246</v>
      </c>
      <c r="B137" s="45"/>
      <c r="C137" s="46"/>
      <c r="D137" s="46"/>
      <c r="E137" s="49" t="s">
        <v>987</v>
      </c>
      <c r="F137" s="46"/>
      <c r="G137" s="46"/>
      <c r="H137" s="46"/>
      <c r="I137" s="46"/>
      <c r="J137" s="48"/>
    </row>
    <row r="138" ht="165">
      <c r="A138" s="37" t="s">
        <v>248</v>
      </c>
      <c r="B138" s="45"/>
      <c r="C138" s="46"/>
      <c r="D138" s="46"/>
      <c r="E138" s="39" t="s">
        <v>770</v>
      </c>
      <c r="F138" s="46"/>
      <c r="G138" s="46"/>
      <c r="H138" s="46"/>
      <c r="I138" s="46"/>
      <c r="J138" s="48"/>
    </row>
    <row r="139">
      <c r="A139" s="37" t="s">
        <v>240</v>
      </c>
      <c r="B139" s="37">
        <v>30</v>
      </c>
      <c r="C139" s="38" t="s">
        <v>771</v>
      </c>
      <c r="D139" s="37" t="s">
        <v>245</v>
      </c>
      <c r="E139" s="39" t="s">
        <v>772</v>
      </c>
      <c r="F139" s="40" t="s">
        <v>243</v>
      </c>
      <c r="G139" s="41">
        <v>36</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30">
      <c r="A141" s="37" t="s">
        <v>246</v>
      </c>
      <c r="B141" s="45"/>
      <c r="C141" s="46"/>
      <c r="D141" s="46"/>
      <c r="E141" s="49" t="s">
        <v>992</v>
      </c>
      <c r="F141" s="46"/>
      <c r="G141" s="46"/>
      <c r="H141" s="46"/>
      <c r="I141" s="46"/>
      <c r="J141" s="48"/>
    </row>
    <row r="142" ht="180">
      <c r="A142" s="37" t="s">
        <v>248</v>
      </c>
      <c r="B142" s="45"/>
      <c r="C142" s="46"/>
      <c r="D142" s="46"/>
      <c r="E142" s="39" t="s">
        <v>754</v>
      </c>
      <c r="F142" s="46"/>
      <c r="G142" s="46"/>
      <c r="H142" s="46"/>
      <c r="I142" s="46"/>
      <c r="J142" s="48"/>
    </row>
    <row r="143">
      <c r="A143" s="37" t="s">
        <v>240</v>
      </c>
      <c r="B143" s="37">
        <v>31</v>
      </c>
      <c r="C143" s="38" t="s">
        <v>773</v>
      </c>
      <c r="D143" s="37" t="s">
        <v>245</v>
      </c>
      <c r="E143" s="39" t="s">
        <v>774</v>
      </c>
      <c r="F143" s="40" t="s">
        <v>243</v>
      </c>
      <c r="G143" s="41">
        <v>62</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30">
      <c r="A145" s="37" t="s">
        <v>246</v>
      </c>
      <c r="B145" s="45"/>
      <c r="C145" s="46"/>
      <c r="D145" s="46"/>
      <c r="E145" s="49" t="s">
        <v>993</v>
      </c>
      <c r="F145" s="46"/>
      <c r="G145" s="46"/>
      <c r="H145" s="46"/>
      <c r="I145" s="46"/>
      <c r="J145" s="48"/>
    </row>
    <row r="146" ht="150">
      <c r="A146" s="37" t="s">
        <v>248</v>
      </c>
      <c r="B146" s="45"/>
      <c r="C146" s="46"/>
      <c r="D146" s="46"/>
      <c r="E146" s="39" t="s">
        <v>379</v>
      </c>
      <c r="F146" s="46"/>
      <c r="G146" s="46"/>
      <c r="H146" s="46"/>
      <c r="I146" s="46"/>
      <c r="J146" s="48"/>
    </row>
    <row r="147">
      <c r="A147" s="37" t="s">
        <v>240</v>
      </c>
      <c r="B147" s="37">
        <v>32</v>
      </c>
      <c r="C147" s="38" t="s">
        <v>775</v>
      </c>
      <c r="D147" s="37" t="s">
        <v>245</v>
      </c>
      <c r="E147" s="39" t="s">
        <v>776</v>
      </c>
      <c r="F147" s="40" t="s">
        <v>243</v>
      </c>
      <c r="G147" s="41">
        <v>62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30">
      <c r="A149" s="37" t="s">
        <v>246</v>
      </c>
      <c r="B149" s="45"/>
      <c r="C149" s="46"/>
      <c r="D149" s="46"/>
      <c r="E149" s="49" t="s">
        <v>993</v>
      </c>
      <c r="F149" s="46"/>
      <c r="G149" s="46"/>
      <c r="H149" s="46"/>
      <c r="I149" s="46"/>
      <c r="J149" s="48"/>
    </row>
    <row r="150" ht="180">
      <c r="A150" s="37" t="s">
        <v>248</v>
      </c>
      <c r="B150" s="45"/>
      <c r="C150" s="46"/>
      <c r="D150" s="46"/>
      <c r="E150" s="39" t="s">
        <v>754</v>
      </c>
      <c r="F150" s="46"/>
      <c r="G150" s="46"/>
      <c r="H150" s="46"/>
      <c r="I150" s="46"/>
      <c r="J150" s="48"/>
    </row>
    <row r="151">
      <c r="A151" s="37" t="s">
        <v>240</v>
      </c>
      <c r="B151" s="37">
        <v>33</v>
      </c>
      <c r="C151" s="38" t="s">
        <v>777</v>
      </c>
      <c r="D151" s="37" t="s">
        <v>245</v>
      </c>
      <c r="E151" s="39" t="s">
        <v>778</v>
      </c>
      <c r="F151" s="40" t="s">
        <v>243</v>
      </c>
      <c r="G151" s="41">
        <v>1</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30">
      <c r="A153" s="37" t="s">
        <v>246</v>
      </c>
      <c r="B153" s="45"/>
      <c r="C153" s="46"/>
      <c r="D153" s="46"/>
      <c r="E153" s="49" t="s">
        <v>994</v>
      </c>
      <c r="F153" s="46"/>
      <c r="G153" s="46"/>
      <c r="H153" s="46"/>
      <c r="I153" s="46"/>
      <c r="J153" s="48"/>
    </row>
    <row r="154" ht="150">
      <c r="A154" s="37" t="s">
        <v>248</v>
      </c>
      <c r="B154" s="45"/>
      <c r="C154" s="46"/>
      <c r="D154" s="46"/>
      <c r="E154" s="39" t="s">
        <v>379</v>
      </c>
      <c r="F154" s="46"/>
      <c r="G154" s="46"/>
      <c r="H154" s="46"/>
      <c r="I154" s="46"/>
      <c r="J154" s="48"/>
    </row>
    <row r="155" ht="30">
      <c r="A155" s="37" t="s">
        <v>240</v>
      </c>
      <c r="B155" s="37">
        <v>34</v>
      </c>
      <c r="C155" s="38" t="s">
        <v>781</v>
      </c>
      <c r="D155" s="37" t="s">
        <v>245</v>
      </c>
      <c r="E155" s="39" t="s">
        <v>782</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30">
      <c r="A157" s="37" t="s">
        <v>246</v>
      </c>
      <c r="B157" s="45"/>
      <c r="C157" s="46"/>
      <c r="D157" s="46"/>
      <c r="E157" s="49" t="s">
        <v>994</v>
      </c>
      <c r="F157" s="46"/>
      <c r="G157" s="46"/>
      <c r="H157" s="46"/>
      <c r="I157" s="46"/>
      <c r="J157" s="48"/>
    </row>
    <row r="158" ht="180">
      <c r="A158" s="37" t="s">
        <v>248</v>
      </c>
      <c r="B158" s="45"/>
      <c r="C158" s="46"/>
      <c r="D158" s="46"/>
      <c r="E158" s="39" t="s">
        <v>754</v>
      </c>
      <c r="F158" s="46"/>
      <c r="G158" s="46"/>
      <c r="H158" s="46"/>
      <c r="I158" s="46"/>
      <c r="J158" s="48"/>
    </row>
    <row r="159">
      <c r="A159" s="37" t="s">
        <v>240</v>
      </c>
      <c r="B159" s="37">
        <v>35</v>
      </c>
      <c r="C159" s="38" t="s">
        <v>783</v>
      </c>
      <c r="D159" s="37" t="s">
        <v>245</v>
      </c>
      <c r="E159" s="39" t="s">
        <v>784</v>
      </c>
      <c r="F159" s="40" t="s">
        <v>243</v>
      </c>
      <c r="G159" s="41">
        <v>1</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30">
      <c r="A161" s="37" t="s">
        <v>246</v>
      </c>
      <c r="B161" s="45"/>
      <c r="C161" s="46"/>
      <c r="D161" s="46"/>
      <c r="E161" s="49" t="s">
        <v>994</v>
      </c>
      <c r="F161" s="46"/>
      <c r="G161" s="46"/>
      <c r="H161" s="46"/>
      <c r="I161" s="46"/>
      <c r="J161" s="48"/>
    </row>
    <row r="162" ht="150">
      <c r="A162" s="37" t="s">
        <v>248</v>
      </c>
      <c r="B162" s="45"/>
      <c r="C162" s="46"/>
      <c r="D162" s="46"/>
      <c r="E162" s="39" t="s">
        <v>379</v>
      </c>
      <c r="F162" s="46"/>
      <c r="G162" s="46"/>
      <c r="H162" s="46"/>
      <c r="I162" s="46"/>
      <c r="J162" s="48"/>
    </row>
    <row r="163">
      <c r="A163" s="37" t="s">
        <v>240</v>
      </c>
      <c r="B163" s="37">
        <v>36</v>
      </c>
      <c r="C163" s="38" t="s">
        <v>785</v>
      </c>
      <c r="D163" s="37" t="s">
        <v>245</v>
      </c>
      <c r="E163" s="39" t="s">
        <v>786</v>
      </c>
      <c r="F163" s="40" t="s">
        <v>243</v>
      </c>
      <c r="G163" s="41">
        <v>2</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30">
      <c r="A165" s="37" t="s">
        <v>246</v>
      </c>
      <c r="B165" s="45"/>
      <c r="C165" s="46"/>
      <c r="D165" s="46"/>
      <c r="E165" s="49" t="s">
        <v>965</v>
      </c>
      <c r="F165" s="46"/>
      <c r="G165" s="46"/>
      <c r="H165" s="46"/>
      <c r="I165" s="46"/>
      <c r="J165" s="48"/>
    </row>
    <row r="166" ht="180">
      <c r="A166" s="37" t="s">
        <v>248</v>
      </c>
      <c r="B166" s="45"/>
      <c r="C166" s="46"/>
      <c r="D166" s="46"/>
      <c r="E166" s="39" t="s">
        <v>754</v>
      </c>
      <c r="F166" s="46"/>
      <c r="G166" s="46"/>
      <c r="H166" s="46"/>
      <c r="I166" s="46"/>
      <c r="J166" s="48"/>
    </row>
    <row r="167">
      <c r="A167" s="37" t="s">
        <v>240</v>
      </c>
      <c r="B167" s="37">
        <v>37</v>
      </c>
      <c r="C167" s="38" t="s">
        <v>787</v>
      </c>
      <c r="D167" s="37" t="s">
        <v>245</v>
      </c>
      <c r="E167" s="39" t="s">
        <v>788</v>
      </c>
      <c r="F167" s="40" t="s">
        <v>243</v>
      </c>
      <c r="G167" s="41">
        <v>2</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30">
      <c r="A169" s="37" t="s">
        <v>246</v>
      </c>
      <c r="B169" s="45"/>
      <c r="C169" s="46"/>
      <c r="D169" s="46"/>
      <c r="E169" s="49" t="s">
        <v>965</v>
      </c>
      <c r="F169" s="46"/>
      <c r="G169" s="46"/>
      <c r="H169" s="46"/>
      <c r="I169" s="46"/>
      <c r="J169" s="48"/>
    </row>
    <row r="170" ht="150">
      <c r="A170" s="37" t="s">
        <v>248</v>
      </c>
      <c r="B170" s="45"/>
      <c r="C170" s="46"/>
      <c r="D170" s="46"/>
      <c r="E170" s="39" t="s">
        <v>379</v>
      </c>
      <c r="F170" s="46"/>
      <c r="G170" s="46"/>
      <c r="H170" s="46"/>
      <c r="I170" s="46"/>
      <c r="J170" s="48"/>
    </row>
    <row r="171">
      <c r="A171" s="37" t="s">
        <v>240</v>
      </c>
      <c r="B171" s="37">
        <v>38</v>
      </c>
      <c r="C171" s="38" t="s">
        <v>793</v>
      </c>
      <c r="D171" s="37" t="s">
        <v>245</v>
      </c>
      <c r="E171" s="39" t="s">
        <v>794</v>
      </c>
      <c r="F171" s="40" t="s">
        <v>243</v>
      </c>
      <c r="G171" s="41">
        <v>1</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30">
      <c r="A173" s="37" t="s">
        <v>246</v>
      </c>
      <c r="B173" s="45"/>
      <c r="C173" s="46"/>
      <c r="D173" s="46"/>
      <c r="E173" s="49" t="s">
        <v>994</v>
      </c>
      <c r="F173" s="46"/>
      <c r="G173" s="46"/>
      <c r="H173" s="46"/>
      <c r="I173" s="46"/>
      <c r="J173" s="48"/>
    </row>
    <row r="174" ht="180">
      <c r="A174" s="37" t="s">
        <v>248</v>
      </c>
      <c r="B174" s="45"/>
      <c r="C174" s="46"/>
      <c r="D174" s="46"/>
      <c r="E174" s="39" t="s">
        <v>488</v>
      </c>
      <c r="F174" s="46"/>
      <c r="G174" s="46"/>
      <c r="H174" s="46"/>
      <c r="I174" s="46"/>
      <c r="J174" s="48"/>
    </row>
    <row r="175">
      <c r="A175" s="37" t="s">
        <v>240</v>
      </c>
      <c r="B175" s="37">
        <v>39</v>
      </c>
      <c r="C175" s="38" t="s">
        <v>795</v>
      </c>
      <c r="D175" s="37" t="s">
        <v>245</v>
      </c>
      <c r="E175" s="39" t="s">
        <v>796</v>
      </c>
      <c r="F175" s="40" t="s">
        <v>243</v>
      </c>
      <c r="G175" s="41">
        <v>1</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30">
      <c r="A177" s="37" t="s">
        <v>246</v>
      </c>
      <c r="B177" s="45"/>
      <c r="C177" s="46"/>
      <c r="D177" s="46"/>
      <c r="E177" s="49" t="s">
        <v>994</v>
      </c>
      <c r="F177" s="46"/>
      <c r="G177" s="46"/>
      <c r="H177" s="46"/>
      <c r="I177" s="46"/>
      <c r="J177" s="48"/>
    </row>
    <row r="178" ht="150">
      <c r="A178" s="37" t="s">
        <v>248</v>
      </c>
      <c r="B178" s="45"/>
      <c r="C178" s="46"/>
      <c r="D178" s="46"/>
      <c r="E178" s="39" t="s">
        <v>379</v>
      </c>
      <c r="F178" s="46"/>
      <c r="G178" s="46"/>
      <c r="H178" s="46"/>
      <c r="I178" s="46"/>
      <c r="J178" s="48"/>
    </row>
    <row r="179">
      <c r="A179" s="37" t="s">
        <v>240</v>
      </c>
      <c r="B179" s="37">
        <v>40</v>
      </c>
      <c r="C179" s="38" t="s">
        <v>995</v>
      </c>
      <c r="D179" s="37" t="s">
        <v>245</v>
      </c>
      <c r="E179" s="39" t="s">
        <v>996</v>
      </c>
      <c r="F179" s="40" t="s">
        <v>243</v>
      </c>
      <c r="G179" s="41">
        <v>1</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30">
      <c r="A181" s="37" t="s">
        <v>246</v>
      </c>
      <c r="B181" s="45"/>
      <c r="C181" s="46"/>
      <c r="D181" s="46"/>
      <c r="E181" s="49" t="s">
        <v>994</v>
      </c>
      <c r="F181" s="46"/>
      <c r="G181" s="46"/>
      <c r="H181" s="46"/>
      <c r="I181" s="46"/>
      <c r="J181" s="48"/>
    </row>
    <row r="182" ht="180">
      <c r="A182" s="37" t="s">
        <v>248</v>
      </c>
      <c r="B182" s="45"/>
      <c r="C182" s="46"/>
      <c r="D182" s="46"/>
      <c r="E182" s="39" t="s">
        <v>411</v>
      </c>
      <c r="F182" s="46"/>
      <c r="G182" s="46"/>
      <c r="H182" s="46"/>
      <c r="I182" s="46"/>
      <c r="J182" s="48"/>
    </row>
    <row r="183" ht="30">
      <c r="A183" s="37" t="s">
        <v>240</v>
      </c>
      <c r="B183" s="37">
        <v>41</v>
      </c>
      <c r="C183" s="38" t="s">
        <v>797</v>
      </c>
      <c r="D183" s="37" t="s">
        <v>245</v>
      </c>
      <c r="E183" s="39" t="s">
        <v>798</v>
      </c>
      <c r="F183" s="40" t="s">
        <v>243</v>
      </c>
      <c r="G183" s="41">
        <v>2</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30">
      <c r="A185" s="37" t="s">
        <v>246</v>
      </c>
      <c r="B185" s="45"/>
      <c r="C185" s="46"/>
      <c r="D185" s="46"/>
      <c r="E185" s="49" t="s">
        <v>965</v>
      </c>
      <c r="F185" s="46"/>
      <c r="G185" s="46"/>
      <c r="H185" s="46"/>
      <c r="I185" s="46"/>
      <c r="J185" s="48"/>
    </row>
    <row r="186" ht="180">
      <c r="A186" s="37" t="s">
        <v>248</v>
      </c>
      <c r="B186" s="45"/>
      <c r="C186" s="46"/>
      <c r="D186" s="46"/>
      <c r="E186" s="39" t="s">
        <v>488</v>
      </c>
      <c r="F186" s="46"/>
      <c r="G186" s="46"/>
      <c r="H186" s="46"/>
      <c r="I186" s="46"/>
      <c r="J186" s="48"/>
    </row>
    <row r="187" ht="30">
      <c r="A187" s="37" t="s">
        <v>240</v>
      </c>
      <c r="B187" s="37">
        <v>42</v>
      </c>
      <c r="C187" s="38" t="s">
        <v>799</v>
      </c>
      <c r="D187" s="37" t="s">
        <v>245</v>
      </c>
      <c r="E187" s="39" t="s">
        <v>800</v>
      </c>
      <c r="F187" s="40" t="s">
        <v>243</v>
      </c>
      <c r="G187" s="41">
        <v>2</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ht="30">
      <c r="A189" s="37" t="s">
        <v>246</v>
      </c>
      <c r="B189" s="45"/>
      <c r="C189" s="46"/>
      <c r="D189" s="46"/>
      <c r="E189" s="49" t="s">
        <v>965</v>
      </c>
      <c r="F189" s="46"/>
      <c r="G189" s="46"/>
      <c r="H189" s="46"/>
      <c r="I189" s="46"/>
      <c r="J189" s="48"/>
    </row>
    <row r="190" ht="150">
      <c r="A190" s="37" t="s">
        <v>248</v>
      </c>
      <c r="B190" s="45"/>
      <c r="C190" s="46"/>
      <c r="D190" s="46"/>
      <c r="E190" s="39" t="s">
        <v>379</v>
      </c>
      <c r="F190" s="46"/>
      <c r="G190" s="46"/>
      <c r="H190" s="46"/>
      <c r="I190" s="46"/>
      <c r="J190" s="48"/>
    </row>
    <row r="191">
      <c r="A191" s="37" t="s">
        <v>240</v>
      </c>
      <c r="B191" s="37">
        <v>43</v>
      </c>
      <c r="C191" s="38" t="s">
        <v>803</v>
      </c>
      <c r="D191" s="37" t="s">
        <v>245</v>
      </c>
      <c r="E191" s="39" t="s">
        <v>804</v>
      </c>
      <c r="F191" s="40" t="s">
        <v>243</v>
      </c>
      <c r="G191" s="41">
        <v>2</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ht="30">
      <c r="A193" s="37" t="s">
        <v>246</v>
      </c>
      <c r="B193" s="45"/>
      <c r="C193" s="46"/>
      <c r="D193" s="46"/>
      <c r="E193" s="49" t="s">
        <v>965</v>
      </c>
      <c r="F193" s="46"/>
      <c r="G193" s="46"/>
      <c r="H193" s="46"/>
      <c r="I193" s="46"/>
      <c r="J193" s="48"/>
    </row>
    <row r="194" ht="180">
      <c r="A194" s="37" t="s">
        <v>248</v>
      </c>
      <c r="B194" s="45"/>
      <c r="C194" s="46"/>
      <c r="D194" s="46"/>
      <c r="E194" s="39" t="s">
        <v>488</v>
      </c>
      <c r="F194" s="46"/>
      <c r="G194" s="46"/>
      <c r="H194" s="46"/>
      <c r="I194" s="46"/>
      <c r="J194" s="48"/>
    </row>
    <row r="195">
      <c r="A195" s="37" t="s">
        <v>240</v>
      </c>
      <c r="B195" s="37">
        <v>44</v>
      </c>
      <c r="C195" s="38" t="s">
        <v>805</v>
      </c>
      <c r="D195" s="37" t="s">
        <v>245</v>
      </c>
      <c r="E195" s="39" t="s">
        <v>806</v>
      </c>
      <c r="F195" s="40" t="s">
        <v>243</v>
      </c>
      <c r="G195" s="41">
        <v>2</v>
      </c>
      <c r="H195" s="42">
        <v>0</v>
      </c>
      <c r="I195" s="43">
        <f>ROUND(G195*H195,P4)</f>
        <v>0</v>
      </c>
      <c r="J195" s="37"/>
      <c r="O195" s="44">
        <f>I195*0.21</f>
        <v>0</v>
      </c>
      <c r="P195">
        <v>3</v>
      </c>
    </row>
    <row r="196">
      <c r="A196" s="37" t="s">
        <v>244</v>
      </c>
      <c r="B196" s="45"/>
      <c r="C196" s="46"/>
      <c r="D196" s="46"/>
      <c r="E196" s="47" t="s">
        <v>245</v>
      </c>
      <c r="F196" s="46"/>
      <c r="G196" s="46"/>
      <c r="H196" s="46"/>
      <c r="I196" s="46"/>
      <c r="J196" s="48"/>
    </row>
    <row r="197" ht="30">
      <c r="A197" s="37" t="s">
        <v>246</v>
      </c>
      <c r="B197" s="45"/>
      <c r="C197" s="46"/>
      <c r="D197" s="46"/>
      <c r="E197" s="49" t="s">
        <v>965</v>
      </c>
      <c r="F197" s="46"/>
      <c r="G197" s="46"/>
      <c r="H197" s="46"/>
      <c r="I197" s="46"/>
      <c r="J197" s="48"/>
    </row>
    <row r="198" ht="150">
      <c r="A198" s="37" t="s">
        <v>248</v>
      </c>
      <c r="B198" s="45"/>
      <c r="C198" s="46"/>
      <c r="D198" s="46"/>
      <c r="E198" s="39" t="s">
        <v>379</v>
      </c>
      <c r="F198" s="46"/>
      <c r="G198" s="46"/>
      <c r="H198" s="46"/>
      <c r="I198" s="46"/>
      <c r="J198" s="48"/>
    </row>
    <row r="199">
      <c r="A199" s="37" t="s">
        <v>240</v>
      </c>
      <c r="B199" s="37">
        <v>45</v>
      </c>
      <c r="C199" s="38" t="s">
        <v>807</v>
      </c>
      <c r="D199" s="37" t="s">
        <v>245</v>
      </c>
      <c r="E199" s="39" t="s">
        <v>808</v>
      </c>
      <c r="F199" s="40" t="s">
        <v>243</v>
      </c>
      <c r="G199" s="41">
        <v>2</v>
      </c>
      <c r="H199" s="42">
        <v>0</v>
      </c>
      <c r="I199" s="43">
        <f>ROUND(G199*H199,P4)</f>
        <v>0</v>
      </c>
      <c r="J199" s="37"/>
      <c r="O199" s="44">
        <f>I199*0.21</f>
        <v>0</v>
      </c>
      <c r="P199">
        <v>3</v>
      </c>
    </row>
    <row r="200">
      <c r="A200" s="37" t="s">
        <v>244</v>
      </c>
      <c r="B200" s="45"/>
      <c r="C200" s="46"/>
      <c r="D200" s="46"/>
      <c r="E200" s="47" t="s">
        <v>245</v>
      </c>
      <c r="F200" s="46"/>
      <c r="G200" s="46"/>
      <c r="H200" s="46"/>
      <c r="I200" s="46"/>
      <c r="J200" s="48"/>
    </row>
    <row r="201" ht="30">
      <c r="A201" s="37" t="s">
        <v>246</v>
      </c>
      <c r="B201" s="45"/>
      <c r="C201" s="46"/>
      <c r="D201" s="46"/>
      <c r="E201" s="49" t="s">
        <v>965</v>
      </c>
      <c r="F201" s="46"/>
      <c r="G201" s="46"/>
      <c r="H201" s="46"/>
      <c r="I201" s="46"/>
      <c r="J201" s="48"/>
    </row>
    <row r="202" ht="180">
      <c r="A202" s="37" t="s">
        <v>248</v>
      </c>
      <c r="B202" s="45"/>
      <c r="C202" s="46"/>
      <c r="D202" s="46"/>
      <c r="E202" s="39" t="s">
        <v>411</v>
      </c>
      <c r="F202" s="46"/>
      <c r="G202" s="46"/>
      <c r="H202" s="46"/>
      <c r="I202" s="46"/>
      <c r="J202" s="48"/>
    </row>
    <row r="203">
      <c r="A203" s="37" t="s">
        <v>240</v>
      </c>
      <c r="B203" s="37">
        <v>46</v>
      </c>
      <c r="C203" s="38" t="s">
        <v>813</v>
      </c>
      <c r="D203" s="37" t="s">
        <v>245</v>
      </c>
      <c r="E203" s="39" t="s">
        <v>814</v>
      </c>
      <c r="F203" s="40" t="s">
        <v>243</v>
      </c>
      <c r="G203" s="41">
        <v>12</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ht="30">
      <c r="A205" s="37" t="s">
        <v>246</v>
      </c>
      <c r="B205" s="45"/>
      <c r="C205" s="46"/>
      <c r="D205" s="46"/>
      <c r="E205" s="49" t="s">
        <v>997</v>
      </c>
      <c r="F205" s="46"/>
      <c r="G205" s="46"/>
      <c r="H205" s="46"/>
      <c r="I205" s="46"/>
      <c r="J205" s="48"/>
    </row>
    <row r="206" ht="180">
      <c r="A206" s="37" t="s">
        <v>248</v>
      </c>
      <c r="B206" s="45"/>
      <c r="C206" s="46"/>
      <c r="D206" s="46"/>
      <c r="E206" s="39" t="s">
        <v>488</v>
      </c>
      <c r="F206" s="46"/>
      <c r="G206" s="46"/>
      <c r="H206" s="46"/>
      <c r="I206" s="46"/>
      <c r="J206" s="48"/>
    </row>
    <row r="207">
      <c r="A207" s="37" t="s">
        <v>240</v>
      </c>
      <c r="B207" s="37">
        <v>47</v>
      </c>
      <c r="C207" s="38" t="s">
        <v>815</v>
      </c>
      <c r="D207" s="37" t="s">
        <v>245</v>
      </c>
      <c r="E207" s="39" t="s">
        <v>816</v>
      </c>
      <c r="F207" s="40" t="s">
        <v>243</v>
      </c>
      <c r="G207" s="41">
        <v>12</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ht="30">
      <c r="A209" s="37" t="s">
        <v>246</v>
      </c>
      <c r="B209" s="45"/>
      <c r="C209" s="46"/>
      <c r="D209" s="46"/>
      <c r="E209" s="49" t="s">
        <v>997</v>
      </c>
      <c r="F209" s="46"/>
      <c r="G209" s="46"/>
      <c r="H209" s="46"/>
      <c r="I209" s="46"/>
      <c r="J209" s="48"/>
    </row>
    <row r="210" ht="150">
      <c r="A210" s="37" t="s">
        <v>248</v>
      </c>
      <c r="B210" s="45"/>
      <c r="C210" s="46"/>
      <c r="D210" s="46"/>
      <c r="E210" s="39" t="s">
        <v>379</v>
      </c>
      <c r="F210" s="46"/>
      <c r="G210" s="46"/>
      <c r="H210" s="46"/>
      <c r="I210" s="46"/>
      <c r="J210" s="48"/>
    </row>
    <row r="211">
      <c r="A211" s="37" t="s">
        <v>240</v>
      </c>
      <c r="B211" s="37">
        <v>48</v>
      </c>
      <c r="C211" s="38" t="s">
        <v>998</v>
      </c>
      <c r="D211" s="37" t="s">
        <v>245</v>
      </c>
      <c r="E211" s="39" t="s">
        <v>999</v>
      </c>
      <c r="F211" s="40" t="s">
        <v>243</v>
      </c>
      <c r="G211" s="41">
        <v>6</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30">
      <c r="A213" s="37" t="s">
        <v>246</v>
      </c>
      <c r="B213" s="45"/>
      <c r="C213" s="46"/>
      <c r="D213" s="46"/>
      <c r="E213" s="49" t="s">
        <v>969</v>
      </c>
      <c r="F213" s="46"/>
      <c r="G213" s="46"/>
      <c r="H213" s="46"/>
      <c r="I213" s="46"/>
      <c r="J213" s="48"/>
    </row>
    <row r="214" ht="180">
      <c r="A214" s="37" t="s">
        <v>248</v>
      </c>
      <c r="B214" s="45"/>
      <c r="C214" s="46"/>
      <c r="D214" s="46"/>
      <c r="E214" s="39" t="s">
        <v>411</v>
      </c>
      <c r="F214" s="46"/>
      <c r="G214" s="46"/>
      <c r="H214" s="46"/>
      <c r="I214" s="46"/>
      <c r="J214" s="48"/>
    </row>
    <row r="215">
      <c r="A215" s="37" t="s">
        <v>240</v>
      </c>
      <c r="B215" s="37">
        <v>49</v>
      </c>
      <c r="C215" s="38" t="s">
        <v>817</v>
      </c>
      <c r="D215" s="37" t="s">
        <v>245</v>
      </c>
      <c r="E215" s="39" t="s">
        <v>818</v>
      </c>
      <c r="F215" s="40" t="s">
        <v>243</v>
      </c>
      <c r="G215" s="41">
        <v>14</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30">
      <c r="A217" s="37" t="s">
        <v>246</v>
      </c>
      <c r="B217" s="45"/>
      <c r="C217" s="46"/>
      <c r="D217" s="46"/>
      <c r="E217" s="49" t="s">
        <v>1000</v>
      </c>
      <c r="F217" s="46"/>
      <c r="G217" s="46"/>
      <c r="H217" s="46"/>
      <c r="I217" s="46"/>
      <c r="J217" s="48"/>
    </row>
    <row r="218" ht="180">
      <c r="A218" s="37" t="s">
        <v>248</v>
      </c>
      <c r="B218" s="45"/>
      <c r="C218" s="46"/>
      <c r="D218" s="46"/>
      <c r="E218" s="39" t="s">
        <v>488</v>
      </c>
      <c r="F218" s="46"/>
      <c r="G218" s="46"/>
      <c r="H218" s="46"/>
      <c r="I218" s="46"/>
      <c r="J218" s="48"/>
    </row>
    <row r="219">
      <c r="A219" s="37" t="s">
        <v>240</v>
      </c>
      <c r="B219" s="37">
        <v>50</v>
      </c>
      <c r="C219" s="38" t="s">
        <v>819</v>
      </c>
      <c r="D219" s="37" t="s">
        <v>245</v>
      </c>
      <c r="E219" s="39" t="s">
        <v>820</v>
      </c>
      <c r="F219" s="40" t="s">
        <v>243</v>
      </c>
      <c r="G219" s="41">
        <v>14</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30">
      <c r="A221" s="37" t="s">
        <v>246</v>
      </c>
      <c r="B221" s="45"/>
      <c r="C221" s="46"/>
      <c r="D221" s="46"/>
      <c r="E221" s="49" t="s">
        <v>1000</v>
      </c>
      <c r="F221" s="46"/>
      <c r="G221" s="46"/>
      <c r="H221" s="46"/>
      <c r="I221" s="46"/>
      <c r="J221" s="48"/>
    </row>
    <row r="222" ht="150">
      <c r="A222" s="37" t="s">
        <v>248</v>
      </c>
      <c r="B222" s="45"/>
      <c r="C222" s="46"/>
      <c r="D222" s="46"/>
      <c r="E222" s="39" t="s">
        <v>379</v>
      </c>
      <c r="F222" s="46"/>
      <c r="G222" s="46"/>
      <c r="H222" s="46"/>
      <c r="I222" s="46"/>
      <c r="J222" s="48"/>
    </row>
    <row r="223">
      <c r="A223" s="37" t="s">
        <v>240</v>
      </c>
      <c r="B223" s="37">
        <v>51</v>
      </c>
      <c r="C223" s="38" t="s">
        <v>1001</v>
      </c>
      <c r="D223" s="37" t="s">
        <v>245</v>
      </c>
      <c r="E223" s="39" t="s">
        <v>1002</v>
      </c>
      <c r="F223" s="40" t="s">
        <v>243</v>
      </c>
      <c r="G223" s="41">
        <v>4</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30">
      <c r="A225" s="37" t="s">
        <v>246</v>
      </c>
      <c r="B225" s="45"/>
      <c r="C225" s="46"/>
      <c r="D225" s="46"/>
      <c r="E225" s="49" t="s">
        <v>966</v>
      </c>
      <c r="F225" s="46"/>
      <c r="G225" s="46"/>
      <c r="H225" s="46"/>
      <c r="I225" s="46"/>
      <c r="J225" s="48"/>
    </row>
    <row r="226" ht="180">
      <c r="A226" s="37" t="s">
        <v>248</v>
      </c>
      <c r="B226" s="45"/>
      <c r="C226" s="46"/>
      <c r="D226" s="46"/>
      <c r="E226" s="39" t="s">
        <v>411</v>
      </c>
      <c r="F226" s="46"/>
      <c r="G226" s="46"/>
      <c r="H226" s="46"/>
      <c r="I226" s="46"/>
      <c r="J226" s="48"/>
    </row>
    <row r="227">
      <c r="A227" s="37" t="s">
        <v>240</v>
      </c>
      <c r="B227" s="37">
        <v>52</v>
      </c>
      <c r="C227" s="38" t="s">
        <v>1003</v>
      </c>
      <c r="D227" s="37" t="s">
        <v>245</v>
      </c>
      <c r="E227" s="39" t="s">
        <v>1004</v>
      </c>
      <c r="F227" s="40" t="s">
        <v>243</v>
      </c>
      <c r="G227" s="41">
        <v>2</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30">
      <c r="A229" s="37" t="s">
        <v>246</v>
      </c>
      <c r="B229" s="45"/>
      <c r="C229" s="46"/>
      <c r="D229" s="46"/>
      <c r="E229" s="49" t="s">
        <v>965</v>
      </c>
      <c r="F229" s="46"/>
      <c r="G229" s="46"/>
      <c r="H229" s="46"/>
      <c r="I229" s="46"/>
      <c r="J229" s="48"/>
    </row>
    <row r="230" ht="180">
      <c r="A230" s="37" t="s">
        <v>248</v>
      </c>
      <c r="B230" s="45"/>
      <c r="C230" s="46"/>
      <c r="D230" s="46"/>
      <c r="E230" s="39" t="s">
        <v>488</v>
      </c>
      <c r="F230" s="46"/>
      <c r="G230" s="46"/>
      <c r="H230" s="46"/>
      <c r="I230" s="46"/>
      <c r="J230" s="48"/>
    </row>
    <row r="231">
      <c r="A231" s="37" t="s">
        <v>240</v>
      </c>
      <c r="B231" s="37">
        <v>53</v>
      </c>
      <c r="C231" s="38" t="s">
        <v>1005</v>
      </c>
      <c r="D231" s="37" t="s">
        <v>245</v>
      </c>
      <c r="E231" s="39" t="s">
        <v>1006</v>
      </c>
      <c r="F231" s="40" t="s">
        <v>243</v>
      </c>
      <c r="G231" s="41">
        <v>2</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ht="30">
      <c r="A233" s="37" t="s">
        <v>246</v>
      </c>
      <c r="B233" s="45"/>
      <c r="C233" s="46"/>
      <c r="D233" s="46"/>
      <c r="E233" s="49" t="s">
        <v>965</v>
      </c>
      <c r="F233" s="46"/>
      <c r="G233" s="46"/>
      <c r="H233" s="46"/>
      <c r="I233" s="46"/>
      <c r="J233" s="48"/>
    </row>
    <row r="234" ht="150">
      <c r="A234" s="37" t="s">
        <v>248</v>
      </c>
      <c r="B234" s="45"/>
      <c r="C234" s="46"/>
      <c r="D234" s="46"/>
      <c r="E234" s="39" t="s">
        <v>379</v>
      </c>
      <c r="F234" s="46"/>
      <c r="G234" s="46"/>
      <c r="H234" s="46"/>
      <c r="I234" s="46"/>
      <c r="J234" s="48"/>
    </row>
    <row r="235">
      <c r="A235" s="37" t="s">
        <v>240</v>
      </c>
      <c r="B235" s="37">
        <v>54</v>
      </c>
      <c r="C235" s="38" t="s">
        <v>862</v>
      </c>
      <c r="D235" s="37" t="s">
        <v>245</v>
      </c>
      <c r="E235" s="39" t="s">
        <v>863</v>
      </c>
      <c r="F235" s="40" t="s">
        <v>243</v>
      </c>
      <c r="G235" s="41">
        <v>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ht="30">
      <c r="A237" s="37" t="s">
        <v>246</v>
      </c>
      <c r="B237" s="45"/>
      <c r="C237" s="46"/>
      <c r="D237" s="46"/>
      <c r="E237" s="49" t="s">
        <v>965</v>
      </c>
      <c r="F237" s="46"/>
      <c r="G237" s="46"/>
      <c r="H237" s="46"/>
      <c r="I237" s="46"/>
      <c r="J237" s="48"/>
    </row>
    <row r="238" ht="150">
      <c r="A238" s="37" t="s">
        <v>248</v>
      </c>
      <c r="B238" s="45"/>
      <c r="C238" s="46"/>
      <c r="D238" s="46"/>
      <c r="E238" s="39" t="s">
        <v>382</v>
      </c>
      <c r="F238" s="46"/>
      <c r="G238" s="46"/>
      <c r="H238" s="46"/>
      <c r="I238" s="46"/>
      <c r="J238" s="48"/>
    </row>
    <row r="239">
      <c r="A239" s="37" t="s">
        <v>240</v>
      </c>
      <c r="B239" s="37">
        <v>55</v>
      </c>
      <c r="C239" s="38" t="s">
        <v>864</v>
      </c>
      <c r="D239" s="37" t="s">
        <v>245</v>
      </c>
      <c r="E239" s="39" t="s">
        <v>865</v>
      </c>
      <c r="F239" s="40" t="s">
        <v>243</v>
      </c>
      <c r="G239" s="41">
        <v>2</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ht="30">
      <c r="A241" s="37" t="s">
        <v>246</v>
      </c>
      <c r="B241" s="45"/>
      <c r="C241" s="46"/>
      <c r="D241" s="46"/>
      <c r="E241" s="49" t="s">
        <v>965</v>
      </c>
      <c r="F241" s="46"/>
      <c r="G241" s="46"/>
      <c r="H241" s="46"/>
      <c r="I241" s="46"/>
      <c r="J241" s="48"/>
    </row>
    <row r="242" ht="180">
      <c r="A242" s="37" t="s">
        <v>248</v>
      </c>
      <c r="B242" s="45"/>
      <c r="C242" s="46"/>
      <c r="D242" s="46"/>
      <c r="E242" s="39" t="s">
        <v>411</v>
      </c>
      <c r="F242" s="46"/>
      <c r="G242" s="46"/>
      <c r="H242" s="46"/>
      <c r="I242" s="46"/>
      <c r="J242" s="48"/>
    </row>
    <row r="243">
      <c r="A243" s="37" t="s">
        <v>240</v>
      </c>
      <c r="B243" s="37">
        <v>56</v>
      </c>
      <c r="C243" s="38" t="s">
        <v>866</v>
      </c>
      <c r="D243" s="37" t="s">
        <v>245</v>
      </c>
      <c r="E243" s="39" t="s">
        <v>867</v>
      </c>
      <c r="F243" s="40" t="s">
        <v>243</v>
      </c>
      <c r="G243" s="41">
        <v>6</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ht="30">
      <c r="A245" s="37" t="s">
        <v>246</v>
      </c>
      <c r="B245" s="45"/>
      <c r="C245" s="46"/>
      <c r="D245" s="46"/>
      <c r="E245" s="49" t="s">
        <v>969</v>
      </c>
      <c r="F245" s="46"/>
      <c r="G245" s="46"/>
      <c r="H245" s="46"/>
      <c r="I245" s="46"/>
      <c r="J245" s="48"/>
    </row>
    <row r="246" ht="180">
      <c r="A246" s="37" t="s">
        <v>248</v>
      </c>
      <c r="B246" s="45"/>
      <c r="C246" s="46"/>
      <c r="D246" s="46"/>
      <c r="E246" s="39" t="s">
        <v>754</v>
      </c>
      <c r="F246" s="46"/>
      <c r="G246" s="46"/>
      <c r="H246" s="46"/>
      <c r="I246" s="46"/>
      <c r="J246" s="48"/>
    </row>
    <row r="247">
      <c r="A247" s="37" t="s">
        <v>240</v>
      </c>
      <c r="B247" s="37">
        <v>57</v>
      </c>
      <c r="C247" s="38" t="s">
        <v>868</v>
      </c>
      <c r="D247" s="37" t="s">
        <v>245</v>
      </c>
      <c r="E247" s="39" t="s">
        <v>869</v>
      </c>
      <c r="F247" s="40" t="s">
        <v>243</v>
      </c>
      <c r="G247" s="41">
        <v>6</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ht="30">
      <c r="A249" s="37" t="s">
        <v>246</v>
      </c>
      <c r="B249" s="45"/>
      <c r="C249" s="46"/>
      <c r="D249" s="46"/>
      <c r="E249" s="49" t="s">
        <v>969</v>
      </c>
      <c r="F249" s="46"/>
      <c r="G249" s="46"/>
      <c r="H249" s="46"/>
      <c r="I249" s="46"/>
      <c r="J249" s="48"/>
    </row>
    <row r="250" ht="150">
      <c r="A250" s="37" t="s">
        <v>248</v>
      </c>
      <c r="B250" s="45"/>
      <c r="C250" s="46"/>
      <c r="D250" s="46"/>
      <c r="E250" s="39" t="s">
        <v>379</v>
      </c>
      <c r="F250" s="46"/>
      <c r="G250" s="46"/>
      <c r="H250" s="46"/>
      <c r="I250" s="46"/>
      <c r="J250" s="48"/>
    </row>
    <row r="251">
      <c r="A251" s="37" t="s">
        <v>240</v>
      </c>
      <c r="B251" s="37">
        <v>58</v>
      </c>
      <c r="C251" s="38" t="s">
        <v>874</v>
      </c>
      <c r="D251" s="37" t="s">
        <v>245</v>
      </c>
      <c r="E251" s="39" t="s">
        <v>875</v>
      </c>
      <c r="F251" s="40" t="s">
        <v>243</v>
      </c>
      <c r="G251" s="41">
        <v>1</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ht="30">
      <c r="A253" s="37" t="s">
        <v>246</v>
      </c>
      <c r="B253" s="45"/>
      <c r="C253" s="46"/>
      <c r="D253" s="46"/>
      <c r="E253" s="49" t="s">
        <v>994</v>
      </c>
      <c r="F253" s="46"/>
      <c r="G253" s="46"/>
      <c r="H253" s="46"/>
      <c r="I253" s="46"/>
      <c r="J253" s="48"/>
    </row>
    <row r="254" ht="180">
      <c r="A254" s="37" t="s">
        <v>248</v>
      </c>
      <c r="B254" s="45"/>
      <c r="C254" s="46"/>
      <c r="D254" s="46"/>
      <c r="E254" s="39" t="s">
        <v>754</v>
      </c>
      <c r="F254" s="46"/>
      <c r="G254" s="46"/>
      <c r="H254" s="46"/>
      <c r="I254" s="46"/>
      <c r="J254" s="48"/>
    </row>
    <row r="255">
      <c r="A255" s="37" t="s">
        <v>240</v>
      </c>
      <c r="B255" s="37">
        <v>59</v>
      </c>
      <c r="C255" s="38" t="s">
        <v>876</v>
      </c>
      <c r="D255" s="37" t="s">
        <v>245</v>
      </c>
      <c r="E255" s="39" t="s">
        <v>877</v>
      </c>
      <c r="F255" s="40" t="s">
        <v>243</v>
      </c>
      <c r="G255" s="41">
        <v>1</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ht="30">
      <c r="A257" s="37" t="s">
        <v>246</v>
      </c>
      <c r="B257" s="45"/>
      <c r="C257" s="46"/>
      <c r="D257" s="46"/>
      <c r="E257" s="49" t="s">
        <v>994</v>
      </c>
      <c r="F257" s="46"/>
      <c r="G257" s="46"/>
      <c r="H257" s="46"/>
      <c r="I257" s="46"/>
      <c r="J257" s="48"/>
    </row>
    <row r="258" ht="150">
      <c r="A258" s="37" t="s">
        <v>248</v>
      </c>
      <c r="B258" s="45"/>
      <c r="C258" s="46"/>
      <c r="D258" s="46"/>
      <c r="E258" s="39" t="s">
        <v>379</v>
      </c>
      <c r="F258" s="46"/>
      <c r="G258" s="46"/>
      <c r="H258" s="46"/>
      <c r="I258" s="46"/>
      <c r="J258" s="48"/>
    </row>
    <row r="259">
      <c r="A259" s="37" t="s">
        <v>240</v>
      </c>
      <c r="B259" s="37">
        <v>60</v>
      </c>
      <c r="C259" s="38" t="s">
        <v>878</v>
      </c>
      <c r="D259" s="37" t="s">
        <v>245</v>
      </c>
      <c r="E259" s="39" t="s">
        <v>879</v>
      </c>
      <c r="F259" s="40" t="s">
        <v>243</v>
      </c>
      <c r="G259" s="41">
        <v>1</v>
      </c>
      <c r="H259" s="42">
        <v>0</v>
      </c>
      <c r="I259" s="43">
        <f>ROUND(G259*H259,P4)</f>
        <v>0</v>
      </c>
      <c r="J259" s="37"/>
      <c r="O259" s="44">
        <f>I259*0.21</f>
        <v>0</v>
      </c>
      <c r="P259">
        <v>3</v>
      </c>
    </row>
    <row r="260">
      <c r="A260" s="37" t="s">
        <v>244</v>
      </c>
      <c r="B260" s="45"/>
      <c r="C260" s="46"/>
      <c r="D260" s="46"/>
      <c r="E260" s="47" t="s">
        <v>245</v>
      </c>
      <c r="F260" s="46"/>
      <c r="G260" s="46"/>
      <c r="H260" s="46"/>
      <c r="I260" s="46"/>
      <c r="J260" s="48"/>
    </row>
    <row r="261" ht="30">
      <c r="A261" s="37" t="s">
        <v>246</v>
      </c>
      <c r="B261" s="45"/>
      <c r="C261" s="46"/>
      <c r="D261" s="46"/>
      <c r="E261" s="49" t="s">
        <v>994</v>
      </c>
      <c r="F261" s="46"/>
      <c r="G261" s="46"/>
      <c r="H261" s="46"/>
      <c r="I261" s="46"/>
      <c r="J261" s="48"/>
    </row>
    <row r="262" ht="180">
      <c r="A262" s="37" t="s">
        <v>248</v>
      </c>
      <c r="B262" s="45"/>
      <c r="C262" s="46"/>
      <c r="D262" s="46"/>
      <c r="E262" s="39" t="s">
        <v>411</v>
      </c>
      <c r="F262" s="46"/>
      <c r="G262" s="46"/>
      <c r="H262" s="46"/>
      <c r="I262" s="46"/>
      <c r="J262" s="48"/>
    </row>
    <row r="263" ht="30">
      <c r="A263" s="37" t="s">
        <v>240</v>
      </c>
      <c r="B263" s="37">
        <v>61</v>
      </c>
      <c r="C263" s="38" t="s">
        <v>885</v>
      </c>
      <c r="D263" s="37" t="s">
        <v>245</v>
      </c>
      <c r="E263" s="39" t="s">
        <v>886</v>
      </c>
      <c r="F263" s="40" t="s">
        <v>243</v>
      </c>
      <c r="G263" s="41">
        <v>2</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ht="30">
      <c r="A265" s="37" t="s">
        <v>246</v>
      </c>
      <c r="B265" s="45"/>
      <c r="C265" s="46"/>
      <c r="D265" s="46"/>
      <c r="E265" s="49" t="s">
        <v>965</v>
      </c>
      <c r="F265" s="46"/>
      <c r="G265" s="46"/>
      <c r="H265" s="46"/>
      <c r="I265" s="46"/>
      <c r="J265" s="48"/>
    </row>
    <row r="266" ht="60">
      <c r="A266" s="37" t="s">
        <v>248</v>
      </c>
      <c r="B266" s="45"/>
      <c r="C266" s="46"/>
      <c r="D266" s="46"/>
      <c r="E266" s="39" t="s">
        <v>887</v>
      </c>
      <c r="F266" s="46"/>
      <c r="G266" s="46"/>
      <c r="H266" s="46"/>
      <c r="I266" s="46"/>
      <c r="J266" s="48"/>
    </row>
    <row r="267" ht="30">
      <c r="A267" s="37" t="s">
        <v>240</v>
      </c>
      <c r="B267" s="37">
        <v>62</v>
      </c>
      <c r="C267" s="38" t="s">
        <v>888</v>
      </c>
      <c r="D267" s="37" t="s">
        <v>245</v>
      </c>
      <c r="E267" s="39" t="s">
        <v>889</v>
      </c>
      <c r="F267" s="40" t="s">
        <v>766</v>
      </c>
      <c r="G267" s="41">
        <v>2</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ht="30">
      <c r="A269" s="37" t="s">
        <v>246</v>
      </c>
      <c r="B269" s="45"/>
      <c r="C269" s="46"/>
      <c r="D269" s="46"/>
      <c r="E269" s="49" t="s">
        <v>965</v>
      </c>
      <c r="F269" s="46"/>
      <c r="G269" s="46"/>
      <c r="H269" s="46"/>
      <c r="I269" s="46"/>
      <c r="J269" s="48"/>
    </row>
    <row r="270" ht="165">
      <c r="A270" s="37" t="s">
        <v>248</v>
      </c>
      <c r="B270" s="45"/>
      <c r="C270" s="46"/>
      <c r="D270" s="46"/>
      <c r="E270" s="39" t="s">
        <v>767</v>
      </c>
      <c r="F270" s="46"/>
      <c r="G270" s="46"/>
      <c r="H270" s="46"/>
      <c r="I270" s="46"/>
      <c r="J270" s="48"/>
    </row>
    <row r="271" ht="30">
      <c r="A271" s="37" t="s">
        <v>240</v>
      </c>
      <c r="B271" s="37">
        <v>63</v>
      </c>
      <c r="C271" s="38" t="s">
        <v>1007</v>
      </c>
      <c r="D271" s="37" t="s">
        <v>245</v>
      </c>
      <c r="E271" s="39" t="s">
        <v>1008</v>
      </c>
      <c r="F271" s="40" t="s">
        <v>892</v>
      </c>
      <c r="G271" s="41">
        <v>3</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30">
      <c r="A273" s="37" t="s">
        <v>246</v>
      </c>
      <c r="B273" s="45"/>
      <c r="C273" s="46"/>
      <c r="D273" s="46"/>
      <c r="E273" s="49" t="s">
        <v>961</v>
      </c>
      <c r="F273" s="46"/>
      <c r="G273" s="46"/>
      <c r="H273" s="46"/>
      <c r="I273" s="46"/>
      <c r="J273" s="48"/>
    </row>
    <row r="274" ht="165">
      <c r="A274" s="37" t="s">
        <v>248</v>
      </c>
      <c r="B274" s="45"/>
      <c r="C274" s="46"/>
      <c r="D274" s="46"/>
      <c r="E274" s="39" t="s">
        <v>893</v>
      </c>
      <c r="F274" s="46"/>
      <c r="G274" s="46"/>
      <c r="H274" s="46"/>
      <c r="I274" s="46"/>
      <c r="J274" s="48"/>
    </row>
    <row r="275" ht="30">
      <c r="A275" s="37" t="s">
        <v>240</v>
      </c>
      <c r="B275" s="37">
        <v>64</v>
      </c>
      <c r="C275" s="38" t="s">
        <v>1009</v>
      </c>
      <c r="D275" s="37" t="s">
        <v>245</v>
      </c>
      <c r="E275" s="39" t="s">
        <v>1010</v>
      </c>
      <c r="F275" s="40" t="s">
        <v>892</v>
      </c>
      <c r="G275" s="41">
        <v>3</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ht="30">
      <c r="A277" s="37" t="s">
        <v>246</v>
      </c>
      <c r="B277" s="45"/>
      <c r="C277" s="46"/>
      <c r="D277" s="46"/>
      <c r="E277" s="49" t="s">
        <v>961</v>
      </c>
      <c r="F277" s="46"/>
      <c r="G277" s="46"/>
      <c r="H277" s="46"/>
      <c r="I277" s="46"/>
      <c r="J277" s="48"/>
    </row>
    <row r="278" ht="165">
      <c r="A278" s="37" t="s">
        <v>248</v>
      </c>
      <c r="B278" s="45"/>
      <c r="C278" s="46"/>
      <c r="D278" s="46"/>
      <c r="E278" s="39" t="s">
        <v>893</v>
      </c>
      <c r="F278" s="46"/>
      <c r="G278" s="46"/>
      <c r="H278" s="46"/>
      <c r="I278" s="46"/>
      <c r="J278" s="48"/>
    </row>
    <row r="279">
      <c r="A279" s="37" t="s">
        <v>240</v>
      </c>
      <c r="B279" s="37">
        <v>65</v>
      </c>
      <c r="C279" s="38" t="s">
        <v>894</v>
      </c>
      <c r="D279" s="37" t="s">
        <v>245</v>
      </c>
      <c r="E279" s="39" t="s">
        <v>895</v>
      </c>
      <c r="F279" s="40" t="s">
        <v>896</v>
      </c>
      <c r="G279" s="41">
        <v>48</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ht="30">
      <c r="A281" s="37" t="s">
        <v>246</v>
      </c>
      <c r="B281" s="45"/>
      <c r="C281" s="46"/>
      <c r="D281" s="46"/>
      <c r="E281" s="49" t="s">
        <v>1011</v>
      </c>
      <c r="F281" s="46"/>
      <c r="G281" s="46"/>
      <c r="H281" s="46"/>
      <c r="I281" s="46"/>
      <c r="J281" s="48"/>
    </row>
    <row r="282" ht="210">
      <c r="A282" s="37" t="s">
        <v>248</v>
      </c>
      <c r="B282" s="45"/>
      <c r="C282" s="46"/>
      <c r="D282" s="46"/>
      <c r="E282" s="39" t="s">
        <v>897</v>
      </c>
      <c r="F282" s="46"/>
      <c r="G282" s="46"/>
      <c r="H282" s="46"/>
      <c r="I282" s="46"/>
      <c r="J282" s="48"/>
    </row>
    <row r="283">
      <c r="A283" s="37" t="s">
        <v>240</v>
      </c>
      <c r="B283" s="37">
        <v>66</v>
      </c>
      <c r="C283" s="38" t="s">
        <v>898</v>
      </c>
      <c r="D283" s="37" t="s">
        <v>245</v>
      </c>
      <c r="E283" s="39" t="s">
        <v>899</v>
      </c>
      <c r="F283" s="40" t="s">
        <v>243</v>
      </c>
      <c r="G283" s="41">
        <v>168</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ht="30">
      <c r="A285" s="37" t="s">
        <v>246</v>
      </c>
      <c r="B285" s="45"/>
      <c r="C285" s="46"/>
      <c r="D285" s="46"/>
      <c r="E285" s="49" t="s">
        <v>1012</v>
      </c>
      <c r="F285" s="46"/>
      <c r="G285" s="46"/>
      <c r="H285" s="46"/>
      <c r="I285" s="46"/>
      <c r="J285" s="48"/>
    </row>
    <row r="286" ht="180">
      <c r="A286" s="37" t="s">
        <v>248</v>
      </c>
      <c r="B286" s="45"/>
      <c r="C286" s="46"/>
      <c r="D286" s="46"/>
      <c r="E286" s="39" t="s">
        <v>488</v>
      </c>
      <c r="F286" s="46"/>
      <c r="G286" s="46"/>
      <c r="H286" s="46"/>
      <c r="I286" s="46"/>
      <c r="J286" s="48"/>
    </row>
    <row r="287">
      <c r="A287" s="37" t="s">
        <v>240</v>
      </c>
      <c r="B287" s="37">
        <v>67</v>
      </c>
      <c r="C287" s="38" t="s">
        <v>900</v>
      </c>
      <c r="D287" s="37" t="s">
        <v>245</v>
      </c>
      <c r="E287" s="39" t="s">
        <v>901</v>
      </c>
      <c r="F287" s="40" t="s">
        <v>243</v>
      </c>
      <c r="G287" s="41">
        <v>168</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ht="30">
      <c r="A289" s="37" t="s">
        <v>246</v>
      </c>
      <c r="B289" s="45"/>
      <c r="C289" s="46"/>
      <c r="D289" s="46"/>
      <c r="E289" s="49" t="s">
        <v>1012</v>
      </c>
      <c r="F289" s="46"/>
      <c r="G289" s="46"/>
      <c r="H289" s="46"/>
      <c r="I289" s="46"/>
      <c r="J289" s="48"/>
    </row>
    <row r="290" ht="150">
      <c r="A290" s="37" t="s">
        <v>248</v>
      </c>
      <c r="B290" s="45"/>
      <c r="C290" s="46"/>
      <c r="D290" s="46"/>
      <c r="E290" s="39" t="s">
        <v>379</v>
      </c>
      <c r="F290" s="46"/>
      <c r="G290" s="46"/>
      <c r="H290" s="46"/>
      <c r="I290" s="46"/>
      <c r="J290" s="48"/>
    </row>
    <row r="291">
      <c r="A291" s="37" t="s">
        <v>240</v>
      </c>
      <c r="B291" s="37">
        <v>68</v>
      </c>
      <c r="C291" s="38" t="s">
        <v>902</v>
      </c>
      <c r="D291" s="37" t="s">
        <v>245</v>
      </c>
      <c r="E291" s="39" t="s">
        <v>903</v>
      </c>
      <c r="F291" s="40" t="s">
        <v>243</v>
      </c>
      <c r="G291" s="41">
        <v>72</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ht="30">
      <c r="A293" s="37" t="s">
        <v>246</v>
      </c>
      <c r="B293" s="45"/>
      <c r="C293" s="46"/>
      <c r="D293" s="46"/>
      <c r="E293" s="49" t="s">
        <v>1013</v>
      </c>
      <c r="F293" s="46"/>
      <c r="G293" s="46"/>
      <c r="H293" s="46"/>
      <c r="I293" s="46"/>
      <c r="J293" s="48"/>
    </row>
    <row r="294" ht="180">
      <c r="A294" s="37" t="s">
        <v>248</v>
      </c>
      <c r="B294" s="45"/>
      <c r="C294" s="46"/>
      <c r="D294" s="46"/>
      <c r="E294" s="39" t="s">
        <v>411</v>
      </c>
      <c r="F294" s="46"/>
      <c r="G294" s="46"/>
      <c r="H294" s="46"/>
      <c r="I294" s="46"/>
      <c r="J294" s="48"/>
    </row>
    <row r="295">
      <c r="A295" s="37" t="s">
        <v>240</v>
      </c>
      <c r="B295" s="37">
        <v>69</v>
      </c>
      <c r="C295" s="38" t="s">
        <v>904</v>
      </c>
      <c r="D295" s="37" t="s">
        <v>245</v>
      </c>
      <c r="E295" s="39" t="s">
        <v>905</v>
      </c>
      <c r="F295" s="40" t="s">
        <v>243</v>
      </c>
      <c r="G295" s="41">
        <v>96</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ht="30">
      <c r="A297" s="37" t="s">
        <v>246</v>
      </c>
      <c r="B297" s="45"/>
      <c r="C297" s="46"/>
      <c r="D297" s="46"/>
      <c r="E297" s="49" t="s">
        <v>1014</v>
      </c>
      <c r="F297" s="46"/>
      <c r="G297" s="46"/>
      <c r="H297" s="46"/>
      <c r="I297" s="46"/>
      <c r="J297" s="48"/>
    </row>
    <row r="298" ht="180">
      <c r="A298" s="37" t="s">
        <v>248</v>
      </c>
      <c r="B298" s="45"/>
      <c r="C298" s="46"/>
      <c r="D298" s="46"/>
      <c r="E298" s="39" t="s">
        <v>488</v>
      </c>
      <c r="F298" s="46"/>
      <c r="G298" s="46"/>
      <c r="H298" s="46"/>
      <c r="I298" s="46"/>
      <c r="J298" s="48"/>
    </row>
    <row r="299">
      <c r="A299" s="37" t="s">
        <v>240</v>
      </c>
      <c r="B299" s="37">
        <v>70</v>
      </c>
      <c r="C299" s="38" t="s">
        <v>908</v>
      </c>
      <c r="D299" s="37" t="s">
        <v>245</v>
      </c>
      <c r="E299" s="39" t="s">
        <v>909</v>
      </c>
      <c r="F299" s="40" t="s">
        <v>243</v>
      </c>
      <c r="G299" s="41">
        <v>72</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ht="30">
      <c r="A301" s="37" t="s">
        <v>246</v>
      </c>
      <c r="B301" s="45"/>
      <c r="C301" s="46"/>
      <c r="D301" s="46"/>
      <c r="E301" s="49" t="s">
        <v>1013</v>
      </c>
      <c r="F301" s="46"/>
      <c r="G301" s="46"/>
      <c r="H301" s="46"/>
      <c r="I301" s="46"/>
      <c r="J301" s="48"/>
    </row>
    <row r="302" ht="180">
      <c r="A302" s="37" t="s">
        <v>248</v>
      </c>
      <c r="B302" s="45"/>
      <c r="C302" s="46"/>
      <c r="D302" s="46"/>
      <c r="E302" s="39" t="s">
        <v>411</v>
      </c>
      <c r="F302" s="46"/>
      <c r="G302" s="46"/>
      <c r="H302" s="46"/>
      <c r="I302" s="46"/>
      <c r="J302" s="48"/>
    </row>
    <row r="303">
      <c r="A303" s="37" t="s">
        <v>240</v>
      </c>
      <c r="B303" s="37">
        <v>71</v>
      </c>
      <c r="C303" s="38" t="s">
        <v>1015</v>
      </c>
      <c r="D303" s="37" t="s">
        <v>245</v>
      </c>
      <c r="E303" s="39" t="s">
        <v>1016</v>
      </c>
      <c r="F303" s="40" t="s">
        <v>243</v>
      </c>
      <c r="G303" s="41">
        <v>2</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ht="180">
      <c r="A305" s="37" t="s">
        <v>248</v>
      </c>
      <c r="B305" s="45"/>
      <c r="C305" s="46"/>
      <c r="D305" s="46"/>
      <c r="E305" s="39" t="s">
        <v>488</v>
      </c>
      <c r="F305" s="46"/>
      <c r="G305" s="46"/>
      <c r="H305" s="46"/>
      <c r="I305" s="46"/>
      <c r="J305" s="48"/>
    </row>
    <row r="306">
      <c r="A306" s="37" t="s">
        <v>240</v>
      </c>
      <c r="B306" s="37">
        <v>72</v>
      </c>
      <c r="C306" s="38" t="s">
        <v>1017</v>
      </c>
      <c r="D306" s="37" t="s">
        <v>245</v>
      </c>
      <c r="E306" s="39" t="s">
        <v>1018</v>
      </c>
      <c r="F306" s="40" t="s">
        <v>243</v>
      </c>
      <c r="G306" s="41">
        <v>2</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ht="150">
      <c r="A308" s="37" t="s">
        <v>248</v>
      </c>
      <c r="B308" s="45"/>
      <c r="C308" s="46"/>
      <c r="D308" s="46"/>
      <c r="E308" s="39" t="s">
        <v>379</v>
      </c>
      <c r="F308" s="46"/>
      <c r="G308" s="46"/>
      <c r="H308" s="46"/>
      <c r="I308" s="46"/>
      <c r="J308" s="48"/>
    </row>
    <row r="309">
      <c r="A309" s="37" t="s">
        <v>240</v>
      </c>
      <c r="B309" s="37">
        <v>73</v>
      </c>
      <c r="C309" s="38" t="s">
        <v>1019</v>
      </c>
      <c r="D309" s="37" t="s">
        <v>245</v>
      </c>
      <c r="E309" s="39" t="s">
        <v>1020</v>
      </c>
      <c r="F309" s="40" t="s">
        <v>243</v>
      </c>
      <c r="G309" s="41">
        <v>2</v>
      </c>
      <c r="H309" s="42">
        <v>0</v>
      </c>
      <c r="I309" s="43">
        <f>ROUND(G309*H309,P4)</f>
        <v>0</v>
      </c>
      <c r="J309" s="37"/>
      <c r="O309" s="44">
        <f>I309*0.21</f>
        <v>0</v>
      </c>
      <c r="P309">
        <v>3</v>
      </c>
    </row>
    <row r="310">
      <c r="A310" s="37" t="s">
        <v>244</v>
      </c>
      <c r="B310" s="45"/>
      <c r="C310" s="46"/>
      <c r="D310" s="46"/>
      <c r="E310" s="47" t="s">
        <v>245</v>
      </c>
      <c r="F310" s="46"/>
      <c r="G310" s="46"/>
      <c r="H310" s="46"/>
      <c r="I310" s="46"/>
      <c r="J310" s="48"/>
    </row>
    <row r="311" ht="30">
      <c r="A311" s="37" t="s">
        <v>246</v>
      </c>
      <c r="B311" s="45"/>
      <c r="C311" s="46"/>
      <c r="D311" s="46"/>
      <c r="E311" s="49" t="s">
        <v>965</v>
      </c>
      <c r="F311" s="46"/>
      <c r="G311" s="46"/>
      <c r="H311" s="46"/>
      <c r="I311" s="46"/>
      <c r="J311" s="48"/>
    </row>
    <row r="312" ht="180">
      <c r="A312" s="37" t="s">
        <v>248</v>
      </c>
      <c r="B312" s="45"/>
      <c r="C312" s="46"/>
      <c r="D312" s="46"/>
      <c r="E312" s="39" t="s">
        <v>411</v>
      </c>
      <c r="F312" s="46"/>
      <c r="G312" s="46"/>
      <c r="H312" s="46"/>
      <c r="I312" s="46"/>
      <c r="J312" s="48"/>
    </row>
    <row r="313">
      <c r="A313" s="37" t="s">
        <v>240</v>
      </c>
      <c r="B313" s="37">
        <v>79</v>
      </c>
      <c r="C313" s="38" t="s">
        <v>1021</v>
      </c>
      <c r="D313" s="37" t="s">
        <v>245</v>
      </c>
      <c r="E313" s="39" t="s">
        <v>927</v>
      </c>
      <c r="F313" s="40" t="s">
        <v>309</v>
      </c>
      <c r="G313" s="41">
        <v>1</v>
      </c>
      <c r="H313" s="42">
        <v>0</v>
      </c>
      <c r="I313" s="43">
        <f>ROUND(G313*H313,P4)</f>
        <v>0</v>
      </c>
      <c r="J313" s="37"/>
      <c r="O313" s="44">
        <f>I313*0.21</f>
        <v>0</v>
      </c>
      <c r="P313">
        <v>3</v>
      </c>
    </row>
    <row r="314">
      <c r="A314" s="37" t="s">
        <v>244</v>
      </c>
      <c r="B314" s="45"/>
      <c r="C314" s="46"/>
      <c r="D314" s="46"/>
      <c r="E314" s="47" t="s">
        <v>245</v>
      </c>
      <c r="F314" s="46"/>
      <c r="G314" s="46"/>
      <c r="H314" s="46"/>
      <c r="I314" s="46"/>
      <c r="J314" s="48"/>
    </row>
    <row r="315">
      <c r="A315" s="37" t="s">
        <v>248</v>
      </c>
      <c r="B315" s="45"/>
      <c r="C315" s="46"/>
      <c r="D315" s="46"/>
      <c r="E315" s="47" t="s">
        <v>245</v>
      </c>
      <c r="F315" s="46"/>
      <c r="G315" s="46"/>
      <c r="H315" s="46"/>
      <c r="I315" s="46"/>
      <c r="J315" s="48"/>
    </row>
    <row r="316">
      <c r="A316" s="37" t="s">
        <v>240</v>
      </c>
      <c r="B316" s="37">
        <v>81</v>
      </c>
      <c r="C316" s="38" t="s">
        <v>1022</v>
      </c>
      <c r="D316" s="37" t="s">
        <v>245</v>
      </c>
      <c r="E316" s="39" t="s">
        <v>1023</v>
      </c>
      <c r="F316" s="40" t="s">
        <v>309</v>
      </c>
      <c r="G316" s="41">
        <v>2</v>
      </c>
      <c r="H316" s="42">
        <v>0</v>
      </c>
      <c r="I316" s="43">
        <f>ROUND(G316*H316,P4)</f>
        <v>0</v>
      </c>
      <c r="J316" s="37"/>
      <c r="O316" s="44">
        <f>I316*0.21</f>
        <v>0</v>
      </c>
      <c r="P316">
        <v>3</v>
      </c>
    </row>
    <row r="317">
      <c r="A317" s="37" t="s">
        <v>244</v>
      </c>
      <c r="B317" s="45"/>
      <c r="C317" s="46"/>
      <c r="D317" s="46"/>
      <c r="E317" s="47" t="s">
        <v>245</v>
      </c>
      <c r="F317" s="46"/>
      <c r="G317" s="46"/>
      <c r="H317" s="46"/>
      <c r="I317" s="46"/>
      <c r="J317" s="48"/>
    </row>
    <row r="318" ht="30">
      <c r="A318" s="37" t="s">
        <v>246</v>
      </c>
      <c r="B318" s="45"/>
      <c r="C318" s="46"/>
      <c r="D318" s="46"/>
      <c r="E318" s="49" t="s">
        <v>965</v>
      </c>
      <c r="F318" s="46"/>
      <c r="G318" s="46"/>
      <c r="H318" s="46"/>
      <c r="I318" s="46"/>
      <c r="J318" s="48"/>
    </row>
    <row r="319" ht="135">
      <c r="A319" s="37" t="s">
        <v>248</v>
      </c>
      <c r="B319" s="45"/>
      <c r="C319" s="46"/>
      <c r="D319" s="46"/>
      <c r="E319" s="39" t="s">
        <v>1024</v>
      </c>
      <c r="F319" s="46"/>
      <c r="G319" s="46"/>
      <c r="H319" s="46"/>
      <c r="I319" s="46"/>
      <c r="J319" s="48"/>
    </row>
    <row r="320" ht="30">
      <c r="A320" s="37" t="s">
        <v>240</v>
      </c>
      <c r="B320" s="37">
        <v>82</v>
      </c>
      <c r="C320" s="38" t="s">
        <v>1025</v>
      </c>
      <c r="D320" s="37" t="s">
        <v>245</v>
      </c>
      <c r="E320" s="39" t="s">
        <v>933</v>
      </c>
      <c r="F320" s="40" t="s">
        <v>309</v>
      </c>
      <c r="G320" s="41">
        <v>1</v>
      </c>
      <c r="H320" s="42">
        <v>0</v>
      </c>
      <c r="I320" s="43">
        <f>ROUND(G320*H320,P4)</f>
        <v>0</v>
      </c>
      <c r="J320" s="37"/>
      <c r="O320" s="44">
        <f>I320*0.21</f>
        <v>0</v>
      </c>
      <c r="P320">
        <v>3</v>
      </c>
    </row>
    <row r="321">
      <c r="A321" s="37" t="s">
        <v>244</v>
      </c>
      <c r="B321" s="45"/>
      <c r="C321" s="46"/>
      <c r="D321" s="46"/>
      <c r="E321" s="47" t="s">
        <v>245</v>
      </c>
      <c r="F321" s="46"/>
      <c r="G321" s="46"/>
      <c r="H321" s="46"/>
      <c r="I321" s="46"/>
      <c r="J321" s="48"/>
    </row>
    <row r="322" ht="30">
      <c r="A322" s="37" t="s">
        <v>246</v>
      </c>
      <c r="B322" s="45"/>
      <c r="C322" s="46"/>
      <c r="D322" s="46"/>
      <c r="E322" s="49" t="s">
        <v>994</v>
      </c>
      <c r="F322" s="46"/>
      <c r="G322" s="46"/>
      <c r="H322" s="46"/>
      <c r="I322" s="46"/>
      <c r="J322" s="48"/>
    </row>
    <row r="323" ht="120">
      <c r="A323" s="37" t="s">
        <v>248</v>
      </c>
      <c r="B323" s="45"/>
      <c r="C323" s="46"/>
      <c r="D323" s="46"/>
      <c r="E323" s="39" t="s">
        <v>934</v>
      </c>
      <c r="F323" s="46"/>
      <c r="G323" s="46"/>
      <c r="H323" s="46"/>
      <c r="I323" s="46"/>
      <c r="J323" s="48"/>
    </row>
    <row r="324">
      <c r="A324" s="31" t="s">
        <v>237</v>
      </c>
      <c r="B324" s="32"/>
      <c r="C324" s="33" t="s">
        <v>935</v>
      </c>
      <c r="D324" s="34"/>
      <c r="E324" s="31" t="s">
        <v>213</v>
      </c>
      <c r="F324" s="34"/>
      <c r="G324" s="34"/>
      <c r="H324" s="34"/>
      <c r="I324" s="35">
        <f>SUMIFS(I325:I336,A325:A336,"P")</f>
        <v>0</v>
      </c>
      <c r="J324" s="36"/>
    </row>
    <row r="325" ht="45">
      <c r="A325" s="37" t="s">
        <v>240</v>
      </c>
      <c r="B325" s="37">
        <v>74</v>
      </c>
      <c r="C325" s="38" t="s">
        <v>936</v>
      </c>
      <c r="D325" s="37" t="s">
        <v>937</v>
      </c>
      <c r="E325" s="39" t="s">
        <v>938</v>
      </c>
      <c r="F325" s="40" t="s">
        <v>939</v>
      </c>
      <c r="G325" s="41">
        <v>140</v>
      </c>
      <c r="H325" s="42">
        <v>0</v>
      </c>
      <c r="I325" s="43">
        <f>ROUND(G325*H325,P4)</f>
        <v>0</v>
      </c>
      <c r="J325" s="37"/>
      <c r="O325" s="44">
        <f>I325*0.21</f>
        <v>0</v>
      </c>
      <c r="P325">
        <v>3</v>
      </c>
    </row>
    <row r="326" ht="30">
      <c r="A326" s="37" t="s">
        <v>244</v>
      </c>
      <c r="B326" s="45"/>
      <c r="C326" s="46"/>
      <c r="D326" s="46"/>
      <c r="E326" s="39" t="s">
        <v>940</v>
      </c>
      <c r="F326" s="46"/>
      <c r="G326" s="46"/>
      <c r="H326" s="46"/>
      <c r="I326" s="46"/>
      <c r="J326" s="48"/>
    </row>
    <row r="327" ht="30">
      <c r="A327" s="37" t="s">
        <v>246</v>
      </c>
      <c r="B327" s="45"/>
      <c r="C327" s="46"/>
      <c r="D327" s="46"/>
      <c r="E327" s="49" t="s">
        <v>1026</v>
      </c>
      <c r="F327" s="46"/>
      <c r="G327" s="46"/>
      <c r="H327" s="46"/>
      <c r="I327" s="46"/>
      <c r="J327" s="48"/>
    </row>
    <row r="328" ht="225">
      <c r="A328" s="37" t="s">
        <v>248</v>
      </c>
      <c r="B328" s="45"/>
      <c r="C328" s="46"/>
      <c r="D328" s="46"/>
      <c r="E328" s="39" t="s">
        <v>941</v>
      </c>
      <c r="F328" s="46"/>
      <c r="G328" s="46"/>
      <c r="H328" s="46"/>
      <c r="I328" s="46"/>
      <c r="J328" s="48"/>
    </row>
    <row r="329" ht="45">
      <c r="A329" s="37" t="s">
        <v>240</v>
      </c>
      <c r="B329" s="37">
        <v>75</v>
      </c>
      <c r="C329" s="38" t="s">
        <v>945</v>
      </c>
      <c r="D329" s="37" t="s">
        <v>946</v>
      </c>
      <c r="E329" s="39" t="s">
        <v>947</v>
      </c>
      <c r="F329" s="40" t="s">
        <v>939</v>
      </c>
      <c r="G329" s="41">
        <v>0.02</v>
      </c>
      <c r="H329" s="42">
        <v>0</v>
      </c>
      <c r="I329" s="43">
        <f>ROUND(G329*H329,P4)</f>
        <v>0</v>
      </c>
      <c r="J329" s="37"/>
      <c r="O329" s="44">
        <f>I329*0.21</f>
        <v>0</v>
      </c>
      <c r="P329">
        <v>3</v>
      </c>
    </row>
    <row r="330" ht="30">
      <c r="A330" s="37" t="s">
        <v>244</v>
      </c>
      <c r="B330" s="45"/>
      <c r="C330" s="46"/>
      <c r="D330" s="46"/>
      <c r="E330" s="39" t="s">
        <v>940</v>
      </c>
      <c r="F330" s="46"/>
      <c r="G330" s="46"/>
      <c r="H330" s="46"/>
      <c r="I330" s="46"/>
      <c r="J330" s="48"/>
    </row>
    <row r="331" ht="30">
      <c r="A331" s="37" t="s">
        <v>246</v>
      </c>
      <c r="B331" s="45"/>
      <c r="C331" s="46"/>
      <c r="D331" s="46"/>
      <c r="E331" s="49" t="s">
        <v>1027</v>
      </c>
      <c r="F331" s="46"/>
      <c r="G331" s="46"/>
      <c r="H331" s="46"/>
      <c r="I331" s="46"/>
      <c r="J331" s="48"/>
    </row>
    <row r="332" ht="225">
      <c r="A332" s="37" t="s">
        <v>248</v>
      </c>
      <c r="B332" s="45"/>
      <c r="C332" s="46"/>
      <c r="D332" s="46"/>
      <c r="E332" s="39" t="s">
        <v>941</v>
      </c>
      <c r="F332" s="46"/>
      <c r="G332" s="46"/>
      <c r="H332" s="46"/>
      <c r="I332" s="46"/>
      <c r="J332" s="48"/>
    </row>
    <row r="333" ht="30">
      <c r="A333" s="37" t="s">
        <v>240</v>
      </c>
      <c r="B333" s="37">
        <v>76</v>
      </c>
      <c r="C333" s="38" t="s">
        <v>948</v>
      </c>
      <c r="D333" s="37" t="s">
        <v>949</v>
      </c>
      <c r="E333" s="39" t="s">
        <v>950</v>
      </c>
      <c r="F333" s="40" t="s">
        <v>939</v>
      </c>
      <c r="G333" s="41">
        <v>0.69999999999999996</v>
      </c>
      <c r="H333" s="42">
        <v>0</v>
      </c>
      <c r="I333" s="43">
        <f>ROUND(G333*H333,P4)</f>
        <v>0</v>
      </c>
      <c r="J333" s="37"/>
      <c r="O333" s="44">
        <f>I333*0.21</f>
        <v>0</v>
      </c>
      <c r="P333">
        <v>3</v>
      </c>
    </row>
    <row r="334" ht="30">
      <c r="A334" s="37" t="s">
        <v>244</v>
      </c>
      <c r="B334" s="45"/>
      <c r="C334" s="46"/>
      <c r="D334" s="46"/>
      <c r="E334" s="39" t="s">
        <v>940</v>
      </c>
      <c r="F334" s="46"/>
      <c r="G334" s="46"/>
      <c r="H334" s="46"/>
      <c r="I334" s="46"/>
      <c r="J334" s="48"/>
    </row>
    <row r="335" ht="30">
      <c r="A335" s="37" t="s">
        <v>246</v>
      </c>
      <c r="B335" s="45"/>
      <c r="C335" s="46"/>
      <c r="D335" s="46"/>
      <c r="E335" s="49" t="s">
        <v>1028</v>
      </c>
      <c r="F335" s="46"/>
      <c r="G335" s="46"/>
      <c r="H335" s="46"/>
      <c r="I335" s="46"/>
      <c r="J335" s="48"/>
    </row>
    <row r="336" ht="30">
      <c r="A336" s="37" t="s">
        <v>248</v>
      </c>
      <c r="B336" s="50"/>
      <c r="C336" s="51"/>
      <c r="D336" s="51"/>
      <c r="E336" s="39" t="s">
        <v>1029</v>
      </c>
      <c r="F336" s="51"/>
      <c r="G336" s="51"/>
      <c r="H336" s="51"/>
      <c r="I336" s="51"/>
      <c r="J336" s="52"/>
    </row>
  </sheetData>
  <sheetProtection sheet="1" objects="1" scenarios="1" spinCount="100000" saltValue="fxvTHsSqWgQ4zeKT8S0e8tScqYMh59/Nb7RUKYb07S9BvybW6bZkXAhEv6+mXK+OV18yEIedBRe/etbn/kYdaA==" hashValue="6ilex7UO1A9VACkWdKk6BWA3Am9DLAqiFtTgX49bUantrH0aJxrTSMdaG2RCxFj0PS5J9MNFGTI97XcF0pWRc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4956</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4956</v>
      </c>
      <c r="D5" s="22"/>
      <c r="E5" s="23" t="s">
        <v>182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942</v>
      </c>
      <c r="D10" s="37" t="s">
        <v>943</v>
      </c>
      <c r="E10" s="39" t="s">
        <v>944</v>
      </c>
      <c r="F10" s="40" t="s">
        <v>939</v>
      </c>
      <c r="G10" s="41">
        <v>78.846000000000004</v>
      </c>
      <c r="H10" s="42">
        <v>0</v>
      </c>
      <c r="I10" s="43">
        <f>ROUND(G10*H10,P4)</f>
        <v>0</v>
      </c>
      <c r="J10" s="37"/>
      <c r="O10" s="44">
        <f>I10*0.21</f>
        <v>0</v>
      </c>
      <c r="P10">
        <v>3</v>
      </c>
    </row>
    <row r="11" ht="30">
      <c r="A11" s="37" t="s">
        <v>244</v>
      </c>
      <c r="B11" s="45"/>
      <c r="C11" s="46"/>
      <c r="D11" s="46"/>
      <c r="E11" s="39" t="s">
        <v>940</v>
      </c>
      <c r="F11" s="46"/>
      <c r="G11" s="46"/>
      <c r="H11" s="46"/>
      <c r="I11" s="46"/>
      <c r="J11" s="48"/>
    </row>
    <row r="12">
      <c r="A12" s="37" t="s">
        <v>246</v>
      </c>
      <c r="B12" s="45"/>
      <c r="C12" s="46"/>
      <c r="D12" s="46"/>
      <c r="E12" s="49" t="s">
        <v>4957</v>
      </c>
      <c r="F12" s="46"/>
      <c r="G12" s="46"/>
      <c r="H12" s="46"/>
      <c r="I12" s="46"/>
      <c r="J12" s="48"/>
    </row>
    <row r="13" ht="225">
      <c r="A13" s="37" t="s">
        <v>248</v>
      </c>
      <c r="B13" s="45"/>
      <c r="C13" s="46"/>
      <c r="D13" s="46"/>
      <c r="E13" s="39" t="s">
        <v>941</v>
      </c>
      <c r="F13" s="46"/>
      <c r="G13" s="46"/>
      <c r="H13" s="46"/>
      <c r="I13" s="46"/>
      <c r="J13" s="48"/>
    </row>
    <row r="14" ht="45">
      <c r="A14" s="37" t="s">
        <v>240</v>
      </c>
      <c r="B14" s="37">
        <v>2</v>
      </c>
      <c r="C14" s="38" t="s">
        <v>1377</v>
      </c>
      <c r="D14" s="37" t="s">
        <v>1378</v>
      </c>
      <c r="E14" s="39" t="s">
        <v>1379</v>
      </c>
      <c r="F14" s="40" t="s">
        <v>939</v>
      </c>
      <c r="G14" s="41">
        <v>84.844999999999999</v>
      </c>
      <c r="H14" s="42">
        <v>0</v>
      </c>
      <c r="I14" s="43">
        <f>ROUND(G14*H14,P4)</f>
        <v>0</v>
      </c>
      <c r="J14" s="37"/>
      <c r="O14" s="44">
        <f>I14*0.21</f>
        <v>0</v>
      </c>
      <c r="P14">
        <v>3</v>
      </c>
    </row>
    <row r="15" ht="30">
      <c r="A15" s="37" t="s">
        <v>244</v>
      </c>
      <c r="B15" s="45"/>
      <c r="C15" s="46"/>
      <c r="D15" s="46"/>
      <c r="E15" s="39" t="s">
        <v>940</v>
      </c>
      <c r="F15" s="46"/>
      <c r="G15" s="46"/>
      <c r="H15" s="46"/>
      <c r="I15" s="46"/>
      <c r="J15" s="48"/>
    </row>
    <row r="16">
      <c r="A16" s="37" t="s">
        <v>246</v>
      </c>
      <c r="B16" s="45"/>
      <c r="C16" s="46"/>
      <c r="D16" s="46"/>
      <c r="E16" s="49" t="s">
        <v>4958</v>
      </c>
      <c r="F16" s="46"/>
      <c r="G16" s="46"/>
      <c r="H16" s="46"/>
      <c r="I16" s="46"/>
      <c r="J16" s="48"/>
    </row>
    <row r="17" ht="225">
      <c r="A17" s="37" t="s">
        <v>248</v>
      </c>
      <c r="B17" s="45"/>
      <c r="C17" s="46"/>
      <c r="D17" s="46"/>
      <c r="E17" s="39" t="s">
        <v>941</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4959</v>
      </c>
      <c r="D19" s="37" t="s">
        <v>245</v>
      </c>
      <c r="E19" s="39" t="s">
        <v>4960</v>
      </c>
      <c r="F19" s="40" t="s">
        <v>415</v>
      </c>
      <c r="G19" s="41">
        <v>150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422</v>
      </c>
      <c r="F21" s="46"/>
      <c r="G21" s="46"/>
      <c r="H21" s="46"/>
      <c r="I21" s="46"/>
      <c r="J21" s="48"/>
    </row>
    <row r="22" ht="75">
      <c r="A22" s="37" t="s">
        <v>248</v>
      </c>
      <c r="B22" s="45"/>
      <c r="C22" s="46"/>
      <c r="D22" s="46"/>
      <c r="E22" s="39" t="s">
        <v>4961</v>
      </c>
      <c r="F22" s="46"/>
      <c r="G22" s="46"/>
      <c r="H22" s="46"/>
      <c r="I22" s="46"/>
      <c r="J22" s="48"/>
    </row>
    <row r="23">
      <c r="A23" s="37" t="s">
        <v>240</v>
      </c>
      <c r="B23" s="37">
        <v>4</v>
      </c>
      <c r="C23" s="38" t="s">
        <v>4759</v>
      </c>
      <c r="D23" s="37" t="s">
        <v>245</v>
      </c>
      <c r="E23" s="39" t="s">
        <v>4760</v>
      </c>
      <c r="F23" s="40" t="s">
        <v>415</v>
      </c>
      <c r="G23" s="41">
        <v>150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422</v>
      </c>
      <c r="F25" s="46"/>
      <c r="G25" s="46"/>
      <c r="H25" s="46"/>
      <c r="I25" s="46"/>
      <c r="J25" s="48"/>
    </row>
    <row r="26" ht="75">
      <c r="A26" s="37" t="s">
        <v>248</v>
      </c>
      <c r="B26" s="45"/>
      <c r="C26" s="46"/>
      <c r="D26" s="46"/>
      <c r="E26" s="39" t="s">
        <v>4762</v>
      </c>
      <c r="F26" s="46"/>
      <c r="G26" s="46"/>
      <c r="H26" s="46"/>
      <c r="I26" s="46"/>
      <c r="J26" s="48"/>
    </row>
    <row r="27">
      <c r="A27" s="31" t="s">
        <v>237</v>
      </c>
      <c r="B27" s="32"/>
      <c r="C27" s="33" t="s">
        <v>1213</v>
      </c>
      <c r="D27" s="34"/>
      <c r="E27" s="31" t="s">
        <v>2355</v>
      </c>
      <c r="F27" s="34"/>
      <c r="G27" s="34"/>
      <c r="H27" s="34"/>
      <c r="I27" s="35">
        <f>SUMIFS(I28:I35,A28:A35,"P")</f>
        <v>0</v>
      </c>
      <c r="J27" s="36"/>
    </row>
    <row r="28">
      <c r="A28" s="37" t="s">
        <v>240</v>
      </c>
      <c r="B28" s="37">
        <v>5</v>
      </c>
      <c r="C28" s="38" t="s">
        <v>4962</v>
      </c>
      <c r="D28" s="37" t="s">
        <v>245</v>
      </c>
      <c r="E28" s="39" t="s">
        <v>4963</v>
      </c>
      <c r="F28" s="40" t="s">
        <v>339</v>
      </c>
      <c r="G28" s="41">
        <v>38.566000000000003</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4964</v>
      </c>
      <c r="F30" s="46"/>
      <c r="G30" s="46"/>
      <c r="H30" s="46"/>
      <c r="I30" s="46"/>
      <c r="J30" s="48"/>
    </row>
    <row r="31" ht="195">
      <c r="A31" s="37" t="s">
        <v>248</v>
      </c>
      <c r="B31" s="45"/>
      <c r="C31" s="46"/>
      <c r="D31" s="46"/>
      <c r="E31" s="39" t="s">
        <v>4965</v>
      </c>
      <c r="F31" s="46"/>
      <c r="G31" s="46"/>
      <c r="H31" s="46"/>
      <c r="I31" s="46"/>
      <c r="J31" s="48"/>
    </row>
    <row r="32" ht="30">
      <c r="A32" s="37" t="s">
        <v>240</v>
      </c>
      <c r="B32" s="37">
        <v>6</v>
      </c>
      <c r="C32" s="38" t="s">
        <v>4808</v>
      </c>
      <c r="D32" s="37" t="s">
        <v>245</v>
      </c>
      <c r="E32" s="39" t="s">
        <v>4809</v>
      </c>
      <c r="F32" s="40" t="s">
        <v>2947</v>
      </c>
      <c r="G32" s="41">
        <v>225.273</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4966</v>
      </c>
      <c r="F34" s="46"/>
      <c r="G34" s="46"/>
      <c r="H34" s="46"/>
      <c r="I34" s="46"/>
      <c r="J34" s="48"/>
    </row>
    <row r="35" ht="315">
      <c r="A35" s="37" t="s">
        <v>248</v>
      </c>
      <c r="B35" s="50"/>
      <c r="C35" s="51"/>
      <c r="D35" s="51"/>
      <c r="E35" s="39" t="s">
        <v>4811</v>
      </c>
      <c r="F35" s="51"/>
      <c r="G35" s="51"/>
      <c r="H35" s="51"/>
      <c r="I35" s="51"/>
      <c r="J35" s="52"/>
    </row>
  </sheetData>
  <sheetProtection sheet="1" objects="1" scenarios="1" spinCount="100000" saltValue="gAX5p2iJupx65bEF9Vk8oIhIqL7wEtSOVhRPk6a7Eu+5ypS+EYLDjkLIiYZC1Rw547hRYuSyG9yCOErBeFDDgg==" hashValue="kU6VSW+mgNRgx063IoFoiu4/UA7zT2Jx4jDSZeLZRHIcldTCKNWLmQAgY6gw2f3B+nAoueIanlfP8RY5/uj5Y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4967</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4967</v>
      </c>
      <c r="D5" s="22"/>
      <c r="E5" s="23" t="s">
        <v>184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942</v>
      </c>
      <c r="D10" s="37" t="s">
        <v>943</v>
      </c>
      <c r="E10" s="39" t="s">
        <v>944</v>
      </c>
      <c r="F10" s="40" t="s">
        <v>939</v>
      </c>
      <c r="G10" s="41">
        <v>42.875</v>
      </c>
      <c r="H10" s="42">
        <v>0</v>
      </c>
      <c r="I10" s="43">
        <f>ROUND(G10*H10,P4)</f>
        <v>0</v>
      </c>
      <c r="J10" s="37"/>
      <c r="O10" s="44">
        <f>I10*0.21</f>
        <v>0</v>
      </c>
      <c r="P10">
        <v>3</v>
      </c>
    </row>
    <row r="11" ht="30">
      <c r="A11" s="37" t="s">
        <v>244</v>
      </c>
      <c r="B11" s="45"/>
      <c r="C11" s="46"/>
      <c r="D11" s="46"/>
      <c r="E11" s="39" t="s">
        <v>940</v>
      </c>
      <c r="F11" s="46"/>
      <c r="G11" s="46"/>
      <c r="H11" s="46"/>
      <c r="I11" s="46"/>
      <c r="J11" s="48"/>
    </row>
    <row r="12">
      <c r="A12" s="37" t="s">
        <v>246</v>
      </c>
      <c r="B12" s="45"/>
      <c r="C12" s="46"/>
      <c r="D12" s="46"/>
      <c r="E12" s="49" t="s">
        <v>4968</v>
      </c>
      <c r="F12" s="46"/>
      <c r="G12" s="46"/>
      <c r="H12" s="46"/>
      <c r="I12" s="46"/>
      <c r="J12" s="48"/>
    </row>
    <row r="13" ht="225">
      <c r="A13" s="37" t="s">
        <v>248</v>
      </c>
      <c r="B13" s="45"/>
      <c r="C13" s="46"/>
      <c r="D13" s="46"/>
      <c r="E13" s="39" t="s">
        <v>941</v>
      </c>
      <c r="F13" s="46"/>
      <c r="G13" s="46"/>
      <c r="H13" s="46"/>
      <c r="I13" s="46"/>
      <c r="J13" s="48"/>
    </row>
    <row r="14" ht="45">
      <c r="A14" s="37" t="s">
        <v>240</v>
      </c>
      <c r="B14" s="37">
        <v>2</v>
      </c>
      <c r="C14" s="38" t="s">
        <v>1377</v>
      </c>
      <c r="D14" s="37" t="s">
        <v>1378</v>
      </c>
      <c r="E14" s="39" t="s">
        <v>1379</v>
      </c>
      <c r="F14" s="40" t="s">
        <v>939</v>
      </c>
      <c r="G14" s="41">
        <v>42.109999999999999</v>
      </c>
      <c r="H14" s="42">
        <v>0</v>
      </c>
      <c r="I14" s="43">
        <f>ROUND(G14*H14,P4)</f>
        <v>0</v>
      </c>
      <c r="J14" s="37"/>
      <c r="O14" s="44">
        <f>I14*0.21</f>
        <v>0</v>
      </c>
      <c r="P14">
        <v>3</v>
      </c>
    </row>
    <row r="15" ht="30">
      <c r="A15" s="37" t="s">
        <v>244</v>
      </c>
      <c r="B15" s="45"/>
      <c r="C15" s="46"/>
      <c r="D15" s="46"/>
      <c r="E15" s="39" t="s">
        <v>940</v>
      </c>
      <c r="F15" s="46"/>
      <c r="G15" s="46"/>
      <c r="H15" s="46"/>
      <c r="I15" s="46"/>
      <c r="J15" s="48"/>
    </row>
    <row r="16">
      <c r="A16" s="37" t="s">
        <v>246</v>
      </c>
      <c r="B16" s="45"/>
      <c r="C16" s="46"/>
      <c r="D16" s="46"/>
      <c r="E16" s="49" t="s">
        <v>4969</v>
      </c>
      <c r="F16" s="46"/>
      <c r="G16" s="46"/>
      <c r="H16" s="46"/>
      <c r="I16" s="46"/>
      <c r="J16" s="48"/>
    </row>
    <row r="17" ht="225">
      <c r="A17" s="37" t="s">
        <v>248</v>
      </c>
      <c r="B17" s="45"/>
      <c r="C17" s="46"/>
      <c r="D17" s="46"/>
      <c r="E17" s="39" t="s">
        <v>941</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4959</v>
      </c>
      <c r="D19" s="37" t="s">
        <v>245</v>
      </c>
      <c r="E19" s="39" t="s">
        <v>4960</v>
      </c>
      <c r="F19" s="40" t="s">
        <v>415</v>
      </c>
      <c r="G19" s="41">
        <v>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291</v>
      </c>
      <c r="F21" s="46"/>
      <c r="G21" s="46"/>
      <c r="H21" s="46"/>
      <c r="I21" s="46"/>
      <c r="J21" s="48"/>
    </row>
    <row r="22" ht="75">
      <c r="A22" s="37" t="s">
        <v>248</v>
      </c>
      <c r="B22" s="45"/>
      <c r="C22" s="46"/>
      <c r="D22" s="46"/>
      <c r="E22" s="39" t="s">
        <v>4961</v>
      </c>
      <c r="F22" s="46"/>
      <c r="G22" s="46"/>
      <c r="H22" s="46"/>
      <c r="I22" s="46"/>
      <c r="J22" s="48"/>
    </row>
    <row r="23">
      <c r="A23" s="37" t="s">
        <v>240</v>
      </c>
      <c r="B23" s="37">
        <v>4</v>
      </c>
      <c r="C23" s="38" t="s">
        <v>4759</v>
      </c>
      <c r="D23" s="37" t="s">
        <v>245</v>
      </c>
      <c r="E23" s="39" t="s">
        <v>4760</v>
      </c>
      <c r="F23" s="40" t="s">
        <v>415</v>
      </c>
      <c r="G23" s="41">
        <v>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291</v>
      </c>
      <c r="F25" s="46"/>
      <c r="G25" s="46"/>
      <c r="H25" s="46"/>
      <c r="I25" s="46"/>
      <c r="J25" s="48"/>
    </row>
    <row r="26" ht="75">
      <c r="A26" s="37" t="s">
        <v>248</v>
      </c>
      <c r="B26" s="45"/>
      <c r="C26" s="46"/>
      <c r="D26" s="46"/>
      <c r="E26" s="39" t="s">
        <v>4762</v>
      </c>
      <c r="F26" s="46"/>
      <c r="G26" s="46"/>
      <c r="H26" s="46"/>
      <c r="I26" s="46"/>
      <c r="J26" s="48"/>
    </row>
    <row r="27">
      <c r="A27" s="31" t="s">
        <v>237</v>
      </c>
      <c r="B27" s="32"/>
      <c r="C27" s="33" t="s">
        <v>1213</v>
      </c>
      <c r="D27" s="34"/>
      <c r="E27" s="31" t="s">
        <v>2355</v>
      </c>
      <c r="F27" s="34"/>
      <c r="G27" s="34"/>
      <c r="H27" s="34"/>
      <c r="I27" s="35">
        <f>SUMIFS(I28:I35,A28:A35,"P")</f>
        <v>0</v>
      </c>
      <c r="J27" s="36"/>
    </row>
    <row r="28">
      <c r="A28" s="37" t="s">
        <v>240</v>
      </c>
      <c r="B28" s="37">
        <v>5</v>
      </c>
      <c r="C28" s="38" t="s">
        <v>4962</v>
      </c>
      <c r="D28" s="37" t="s">
        <v>245</v>
      </c>
      <c r="E28" s="39" t="s">
        <v>4963</v>
      </c>
      <c r="F28" s="40" t="s">
        <v>339</v>
      </c>
      <c r="G28" s="41">
        <v>19.140999999999998</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4970</v>
      </c>
      <c r="F30" s="46"/>
      <c r="G30" s="46"/>
      <c r="H30" s="46"/>
      <c r="I30" s="46"/>
      <c r="J30" s="48"/>
    </row>
    <row r="31" ht="195">
      <c r="A31" s="37" t="s">
        <v>248</v>
      </c>
      <c r="B31" s="45"/>
      <c r="C31" s="46"/>
      <c r="D31" s="46"/>
      <c r="E31" s="39" t="s">
        <v>4965</v>
      </c>
      <c r="F31" s="46"/>
      <c r="G31" s="46"/>
      <c r="H31" s="46"/>
      <c r="I31" s="46"/>
      <c r="J31" s="48"/>
    </row>
    <row r="32" ht="30">
      <c r="A32" s="37" t="s">
        <v>240</v>
      </c>
      <c r="B32" s="37">
        <v>6</v>
      </c>
      <c r="C32" s="38" t="s">
        <v>4808</v>
      </c>
      <c r="D32" s="37" t="s">
        <v>245</v>
      </c>
      <c r="E32" s="39" t="s">
        <v>4809</v>
      </c>
      <c r="F32" s="40" t="s">
        <v>2947</v>
      </c>
      <c r="G32" s="41">
        <v>122.5</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4971</v>
      </c>
      <c r="F34" s="46"/>
      <c r="G34" s="46"/>
      <c r="H34" s="46"/>
      <c r="I34" s="46"/>
      <c r="J34" s="48"/>
    </row>
    <row r="35" ht="315">
      <c r="A35" s="37" t="s">
        <v>248</v>
      </c>
      <c r="B35" s="50"/>
      <c r="C35" s="51"/>
      <c r="D35" s="51"/>
      <c r="E35" s="39" t="s">
        <v>4811</v>
      </c>
      <c r="F35" s="51"/>
      <c r="G35" s="51"/>
      <c r="H35" s="51"/>
      <c r="I35" s="51"/>
      <c r="J35" s="52"/>
    </row>
  </sheetData>
  <sheetProtection sheet="1" objects="1" scenarios="1" spinCount="100000" saltValue="rrXn7qTojlrS3E2Q6gGHW7kCrN/KjHmJ3g0LLVbdEFUX4YV5pYVsXzc3DfxHZe3tnax+7G38H/I/oWNSkebyYQ==" hashValue="/4TY1sDmoTv70B84Fitrf6U3bCjN5NBqJm6pn1TT0+6KJTr+CwUpurp2fcsDuCu+VUDGyElfQ1Y6yCTAnIJ6a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4972</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4972</v>
      </c>
      <c r="D5" s="22"/>
      <c r="E5" s="23" t="s">
        <v>186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656</v>
      </c>
      <c r="F9" s="34"/>
      <c r="G9" s="34"/>
      <c r="H9" s="34"/>
      <c r="I9" s="35">
        <f>SUMIFS(I10:I17,A10:A17,"P")</f>
        <v>0</v>
      </c>
      <c r="J9" s="36"/>
    </row>
    <row r="10" ht="45">
      <c r="A10" s="37" t="s">
        <v>240</v>
      </c>
      <c r="B10" s="37">
        <v>1</v>
      </c>
      <c r="C10" s="38" t="s">
        <v>942</v>
      </c>
      <c r="D10" s="37" t="s">
        <v>943</v>
      </c>
      <c r="E10" s="39" t="s">
        <v>944</v>
      </c>
      <c r="F10" s="40" t="s">
        <v>939</v>
      </c>
      <c r="G10" s="41">
        <v>55.07</v>
      </c>
      <c r="H10" s="42">
        <v>0</v>
      </c>
      <c r="I10" s="43">
        <f>ROUND(G10*H10,P4)</f>
        <v>0</v>
      </c>
      <c r="J10" s="37"/>
      <c r="O10" s="44">
        <f>I10*0.21</f>
        <v>0</v>
      </c>
      <c r="P10">
        <v>3</v>
      </c>
    </row>
    <row r="11" ht="30">
      <c r="A11" s="37" t="s">
        <v>244</v>
      </c>
      <c r="B11" s="45"/>
      <c r="C11" s="46"/>
      <c r="D11" s="46"/>
      <c r="E11" s="39" t="s">
        <v>940</v>
      </c>
      <c r="F11" s="46"/>
      <c r="G11" s="46"/>
      <c r="H11" s="46"/>
      <c r="I11" s="46"/>
      <c r="J11" s="48"/>
    </row>
    <row r="12">
      <c r="A12" s="37" t="s">
        <v>246</v>
      </c>
      <c r="B12" s="45"/>
      <c r="C12" s="46"/>
      <c r="D12" s="46"/>
      <c r="E12" s="49" t="s">
        <v>4973</v>
      </c>
      <c r="F12" s="46"/>
      <c r="G12" s="46"/>
      <c r="H12" s="46"/>
      <c r="I12" s="46"/>
      <c r="J12" s="48"/>
    </row>
    <row r="13" ht="225">
      <c r="A13" s="37" t="s">
        <v>248</v>
      </c>
      <c r="B13" s="45"/>
      <c r="C13" s="46"/>
      <c r="D13" s="46"/>
      <c r="E13" s="39" t="s">
        <v>941</v>
      </c>
      <c r="F13" s="46"/>
      <c r="G13" s="46"/>
      <c r="H13" s="46"/>
      <c r="I13" s="46"/>
      <c r="J13" s="48"/>
    </row>
    <row r="14" ht="45">
      <c r="A14" s="37" t="s">
        <v>240</v>
      </c>
      <c r="B14" s="37">
        <v>2</v>
      </c>
      <c r="C14" s="38" t="s">
        <v>1377</v>
      </c>
      <c r="D14" s="37" t="s">
        <v>1378</v>
      </c>
      <c r="E14" s="39" t="s">
        <v>1379</v>
      </c>
      <c r="F14" s="40" t="s">
        <v>939</v>
      </c>
      <c r="G14" s="41">
        <v>44.534999999999997</v>
      </c>
      <c r="H14" s="42">
        <v>0</v>
      </c>
      <c r="I14" s="43">
        <f>ROUND(G14*H14,P4)</f>
        <v>0</v>
      </c>
      <c r="J14" s="37"/>
      <c r="O14" s="44">
        <f>I14*0.21</f>
        <v>0</v>
      </c>
      <c r="P14">
        <v>3</v>
      </c>
    </row>
    <row r="15" ht="30">
      <c r="A15" s="37" t="s">
        <v>244</v>
      </c>
      <c r="B15" s="45"/>
      <c r="C15" s="46"/>
      <c r="D15" s="46"/>
      <c r="E15" s="39" t="s">
        <v>940</v>
      </c>
      <c r="F15" s="46"/>
      <c r="G15" s="46"/>
      <c r="H15" s="46"/>
      <c r="I15" s="46"/>
      <c r="J15" s="48"/>
    </row>
    <row r="16">
      <c r="A16" s="37" t="s">
        <v>246</v>
      </c>
      <c r="B16" s="45"/>
      <c r="C16" s="46"/>
      <c r="D16" s="46"/>
      <c r="E16" s="49" t="s">
        <v>4974</v>
      </c>
      <c r="F16" s="46"/>
      <c r="G16" s="46"/>
      <c r="H16" s="46"/>
      <c r="I16" s="46"/>
      <c r="J16" s="48"/>
    </row>
    <row r="17" ht="225">
      <c r="A17" s="37" t="s">
        <v>248</v>
      </c>
      <c r="B17" s="45"/>
      <c r="C17" s="46"/>
      <c r="D17" s="46"/>
      <c r="E17" s="39" t="s">
        <v>941</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4959</v>
      </c>
      <c r="D19" s="37" t="s">
        <v>245</v>
      </c>
      <c r="E19" s="39" t="s">
        <v>4960</v>
      </c>
      <c r="F19" s="40" t="s">
        <v>415</v>
      </c>
      <c r="G19" s="41">
        <v>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291</v>
      </c>
      <c r="F21" s="46"/>
      <c r="G21" s="46"/>
      <c r="H21" s="46"/>
      <c r="I21" s="46"/>
      <c r="J21" s="48"/>
    </row>
    <row r="22" ht="75">
      <c r="A22" s="37" t="s">
        <v>248</v>
      </c>
      <c r="B22" s="45"/>
      <c r="C22" s="46"/>
      <c r="D22" s="46"/>
      <c r="E22" s="39" t="s">
        <v>4961</v>
      </c>
      <c r="F22" s="46"/>
      <c r="G22" s="46"/>
      <c r="H22" s="46"/>
      <c r="I22" s="46"/>
      <c r="J22" s="48"/>
    </row>
    <row r="23">
      <c r="A23" s="37" t="s">
        <v>240</v>
      </c>
      <c r="B23" s="37">
        <v>4</v>
      </c>
      <c r="C23" s="38" t="s">
        <v>4759</v>
      </c>
      <c r="D23" s="37" t="s">
        <v>245</v>
      </c>
      <c r="E23" s="39" t="s">
        <v>4760</v>
      </c>
      <c r="F23" s="40" t="s">
        <v>415</v>
      </c>
      <c r="G23" s="41">
        <v>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291</v>
      </c>
      <c r="F25" s="46"/>
      <c r="G25" s="46"/>
      <c r="H25" s="46"/>
      <c r="I25" s="46"/>
      <c r="J25" s="48"/>
    </row>
    <row r="26" ht="75">
      <c r="A26" s="37" t="s">
        <v>248</v>
      </c>
      <c r="B26" s="45"/>
      <c r="C26" s="46"/>
      <c r="D26" s="46"/>
      <c r="E26" s="39" t="s">
        <v>4762</v>
      </c>
      <c r="F26" s="46"/>
      <c r="G26" s="46"/>
      <c r="H26" s="46"/>
      <c r="I26" s="46"/>
      <c r="J26" s="48"/>
    </row>
    <row r="27">
      <c r="A27" s="31" t="s">
        <v>237</v>
      </c>
      <c r="B27" s="32"/>
      <c r="C27" s="33" t="s">
        <v>1213</v>
      </c>
      <c r="D27" s="34"/>
      <c r="E27" s="31" t="s">
        <v>2355</v>
      </c>
      <c r="F27" s="34"/>
      <c r="G27" s="34"/>
      <c r="H27" s="34"/>
      <c r="I27" s="35">
        <f>SUMIFS(I28:I35,A28:A35,"P")</f>
        <v>0</v>
      </c>
      <c r="J27" s="36"/>
    </row>
    <row r="28">
      <c r="A28" s="37" t="s">
        <v>240</v>
      </c>
      <c r="B28" s="37">
        <v>5</v>
      </c>
      <c r="C28" s="38" t="s">
        <v>4962</v>
      </c>
      <c r="D28" s="37" t="s">
        <v>245</v>
      </c>
      <c r="E28" s="39" t="s">
        <v>4963</v>
      </c>
      <c r="F28" s="40" t="s">
        <v>339</v>
      </c>
      <c r="G28" s="41">
        <v>20.242999999999999</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4975</v>
      </c>
      <c r="F30" s="46"/>
      <c r="G30" s="46"/>
      <c r="H30" s="46"/>
      <c r="I30" s="46"/>
      <c r="J30" s="48"/>
    </row>
    <row r="31" ht="195">
      <c r="A31" s="37" t="s">
        <v>248</v>
      </c>
      <c r="B31" s="45"/>
      <c r="C31" s="46"/>
      <c r="D31" s="46"/>
      <c r="E31" s="39" t="s">
        <v>4965</v>
      </c>
      <c r="F31" s="46"/>
      <c r="G31" s="46"/>
      <c r="H31" s="46"/>
      <c r="I31" s="46"/>
      <c r="J31" s="48"/>
    </row>
    <row r="32" ht="30">
      <c r="A32" s="37" t="s">
        <v>240</v>
      </c>
      <c r="B32" s="37">
        <v>6</v>
      </c>
      <c r="C32" s="38" t="s">
        <v>4808</v>
      </c>
      <c r="D32" s="37" t="s">
        <v>245</v>
      </c>
      <c r="E32" s="39" t="s">
        <v>4809</v>
      </c>
      <c r="F32" s="40" t="s">
        <v>2947</v>
      </c>
      <c r="G32" s="41">
        <v>157.34299999999999</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4976</v>
      </c>
      <c r="F34" s="46"/>
      <c r="G34" s="46"/>
      <c r="H34" s="46"/>
      <c r="I34" s="46"/>
      <c r="J34" s="48"/>
    </row>
    <row r="35" ht="315">
      <c r="A35" s="37" t="s">
        <v>248</v>
      </c>
      <c r="B35" s="50"/>
      <c r="C35" s="51"/>
      <c r="D35" s="51"/>
      <c r="E35" s="39" t="s">
        <v>4811</v>
      </c>
      <c r="F35" s="51"/>
      <c r="G35" s="51"/>
      <c r="H35" s="51"/>
      <c r="I35" s="51"/>
      <c r="J35" s="52"/>
    </row>
  </sheetData>
  <sheetProtection sheet="1" objects="1" scenarios="1" spinCount="100000" saltValue="uvaEDWD1n+BpEpmF/DJq5AqPpu5/xpFBKd4IKNia33eTeDLozWcQ9AIsOLq3QSLjTyTO5cMDf4rVDzQULXH9xA==" hashValue="lieQw11Onk+x1dpSpTgC9Gb84PcFSI/y9UFE7FegDuwlGQ+tSd4XlAqNLkCqwXc8hVef+ezzssuIMKf1TGYsr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4977</v>
      </c>
      <c r="I3" s="25">
        <f>SUMIFS(I9:I24,A9:A24,"SD")</f>
        <v>0</v>
      </c>
      <c r="J3" s="19"/>
      <c r="O3">
        <v>0</v>
      </c>
      <c r="P3">
        <v>2</v>
      </c>
    </row>
    <row r="4">
      <c r="A4" s="3" t="s">
        <v>222</v>
      </c>
      <c r="B4" s="20" t="s">
        <v>223</v>
      </c>
      <c r="C4" s="21" t="s">
        <v>187</v>
      </c>
      <c r="D4" s="22"/>
      <c r="E4" s="23" t="s">
        <v>188</v>
      </c>
      <c r="F4" s="17"/>
      <c r="G4" s="17"/>
      <c r="H4" s="17"/>
      <c r="I4" s="17"/>
      <c r="J4" s="19"/>
      <c r="O4">
        <v>0.14999999999999999</v>
      </c>
      <c r="P4">
        <v>2</v>
      </c>
    </row>
    <row r="5">
      <c r="A5" s="3" t="s">
        <v>224</v>
      </c>
      <c r="B5" s="20" t="s">
        <v>225</v>
      </c>
      <c r="C5" s="21" t="s">
        <v>4977</v>
      </c>
      <c r="D5" s="22"/>
      <c r="E5" s="23" t="s">
        <v>190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1213</v>
      </c>
      <c r="D9" s="34"/>
      <c r="E9" s="31" t="s">
        <v>2355</v>
      </c>
      <c r="F9" s="34"/>
      <c r="G9" s="34"/>
      <c r="H9" s="34"/>
      <c r="I9" s="35">
        <f>SUMIFS(I10:I24,A10:A24,"P")</f>
        <v>0</v>
      </c>
      <c r="J9" s="36"/>
    </row>
    <row r="10">
      <c r="A10" s="37" t="s">
        <v>240</v>
      </c>
      <c r="B10" s="37">
        <v>1</v>
      </c>
      <c r="C10" s="38" t="s">
        <v>4978</v>
      </c>
      <c r="D10" s="37" t="s">
        <v>245</v>
      </c>
      <c r="E10" s="39" t="s">
        <v>4979</v>
      </c>
      <c r="F10" s="40" t="s">
        <v>243</v>
      </c>
      <c r="G10" s="41">
        <v>4</v>
      </c>
      <c r="H10" s="42">
        <v>0</v>
      </c>
      <c r="I10" s="43">
        <f>ROUND(G10*H10,P4)</f>
        <v>0</v>
      </c>
      <c r="J10" s="37"/>
      <c r="O10" s="44">
        <f>I10*0.21</f>
        <v>0</v>
      </c>
      <c r="P10">
        <v>3</v>
      </c>
    </row>
    <row r="11" ht="30">
      <c r="A11" s="37" t="s">
        <v>244</v>
      </c>
      <c r="B11" s="45"/>
      <c r="C11" s="46"/>
      <c r="D11" s="46"/>
      <c r="E11" s="39" t="s">
        <v>4905</v>
      </c>
      <c r="F11" s="46"/>
      <c r="G11" s="46"/>
      <c r="H11" s="46"/>
      <c r="I11" s="46"/>
      <c r="J11" s="48"/>
    </row>
    <row r="12">
      <c r="A12" s="37" t="s">
        <v>246</v>
      </c>
      <c r="B12" s="45"/>
      <c r="C12" s="46"/>
      <c r="D12" s="46"/>
      <c r="E12" s="49" t="s">
        <v>253</v>
      </c>
      <c r="F12" s="46"/>
      <c r="G12" s="46"/>
      <c r="H12" s="46"/>
      <c r="I12" s="46"/>
      <c r="J12" s="48"/>
    </row>
    <row r="13" ht="30">
      <c r="A13" s="37" t="s">
        <v>248</v>
      </c>
      <c r="B13" s="45"/>
      <c r="C13" s="46"/>
      <c r="D13" s="46"/>
      <c r="E13" s="39" t="s">
        <v>4907</v>
      </c>
      <c r="F13" s="46"/>
      <c r="G13" s="46"/>
      <c r="H13" s="46"/>
      <c r="I13" s="46"/>
      <c r="J13" s="48"/>
    </row>
    <row r="14">
      <c r="A14" s="37" t="s">
        <v>240</v>
      </c>
      <c r="B14" s="37">
        <v>2</v>
      </c>
      <c r="C14" s="38" t="s">
        <v>4980</v>
      </c>
      <c r="D14" s="37" t="s">
        <v>245</v>
      </c>
      <c r="E14" s="39" t="s">
        <v>4981</v>
      </c>
      <c r="F14" s="40" t="s">
        <v>243</v>
      </c>
      <c r="G14" s="41">
        <v>6</v>
      </c>
      <c r="H14" s="42">
        <v>0</v>
      </c>
      <c r="I14" s="43">
        <f>ROUND(G14*H14,P4)</f>
        <v>0</v>
      </c>
      <c r="J14" s="37"/>
      <c r="O14" s="44">
        <f>I14*0.21</f>
        <v>0</v>
      </c>
      <c r="P14">
        <v>3</v>
      </c>
    </row>
    <row r="15" ht="30">
      <c r="A15" s="37" t="s">
        <v>244</v>
      </c>
      <c r="B15" s="45"/>
      <c r="C15" s="46"/>
      <c r="D15" s="46"/>
      <c r="E15" s="39" t="s">
        <v>4905</v>
      </c>
      <c r="F15" s="46"/>
      <c r="G15" s="46"/>
      <c r="H15" s="46"/>
      <c r="I15" s="46"/>
      <c r="J15" s="48"/>
    </row>
    <row r="16">
      <c r="A16" s="37" t="s">
        <v>246</v>
      </c>
      <c r="B16" s="45"/>
      <c r="C16" s="46"/>
      <c r="D16" s="46"/>
      <c r="E16" s="49" t="s">
        <v>271</v>
      </c>
      <c r="F16" s="46"/>
      <c r="G16" s="46"/>
      <c r="H16" s="46"/>
      <c r="I16" s="46"/>
      <c r="J16" s="48"/>
    </row>
    <row r="17" ht="30">
      <c r="A17" s="37" t="s">
        <v>248</v>
      </c>
      <c r="B17" s="45"/>
      <c r="C17" s="46"/>
      <c r="D17" s="46"/>
      <c r="E17" s="39" t="s">
        <v>4907</v>
      </c>
      <c r="F17" s="46"/>
      <c r="G17" s="46"/>
      <c r="H17" s="46"/>
      <c r="I17" s="46"/>
      <c r="J17" s="48"/>
    </row>
    <row r="18">
      <c r="A18" s="37" t="s">
        <v>240</v>
      </c>
      <c r="B18" s="37">
        <v>4</v>
      </c>
      <c r="C18" s="38" t="s">
        <v>4908</v>
      </c>
      <c r="D18" s="37" t="s">
        <v>245</v>
      </c>
      <c r="E18" s="39" t="s">
        <v>4909</v>
      </c>
      <c r="F18" s="40" t="s">
        <v>309</v>
      </c>
      <c r="G18" s="41">
        <v>1</v>
      </c>
      <c r="H18" s="42">
        <v>0</v>
      </c>
      <c r="I18" s="43">
        <f>ROUND(G18*H18,P4)</f>
        <v>0</v>
      </c>
      <c r="J18" s="37"/>
      <c r="O18" s="44">
        <f>I18*0.21</f>
        <v>0</v>
      </c>
      <c r="P18">
        <v>3</v>
      </c>
    </row>
    <row r="19">
      <c r="A19" s="37" t="s">
        <v>244</v>
      </c>
      <c r="B19" s="45"/>
      <c r="C19" s="46"/>
      <c r="D19" s="46"/>
      <c r="E19" s="39" t="s">
        <v>4909</v>
      </c>
      <c r="F19" s="46"/>
      <c r="G19" s="46"/>
      <c r="H19" s="46"/>
      <c r="I19" s="46"/>
      <c r="J19" s="48"/>
    </row>
    <row r="20" ht="75">
      <c r="A20" s="37" t="s">
        <v>248</v>
      </c>
      <c r="B20" s="45"/>
      <c r="C20" s="46"/>
      <c r="D20" s="46"/>
      <c r="E20" s="39" t="s">
        <v>4910</v>
      </c>
      <c r="F20" s="46"/>
      <c r="G20" s="46"/>
      <c r="H20" s="46"/>
      <c r="I20" s="46"/>
      <c r="J20" s="48"/>
    </row>
    <row r="21">
      <c r="A21" s="37" t="s">
        <v>240</v>
      </c>
      <c r="B21" s="37">
        <v>3</v>
      </c>
      <c r="C21" s="38" t="s">
        <v>4982</v>
      </c>
      <c r="D21" s="37" t="s">
        <v>245</v>
      </c>
      <c r="E21" s="39" t="s">
        <v>4983</v>
      </c>
      <c r="F21" s="40" t="s">
        <v>243</v>
      </c>
      <c r="G21" s="41">
        <v>2</v>
      </c>
      <c r="H21" s="42">
        <v>0</v>
      </c>
      <c r="I21" s="43">
        <f>ROUND(G21*H21,P4)</f>
        <v>0</v>
      </c>
      <c r="J21" s="37"/>
      <c r="O21" s="44">
        <f>I21*0.21</f>
        <v>0</v>
      </c>
      <c r="P21">
        <v>3</v>
      </c>
    </row>
    <row r="22" ht="30">
      <c r="A22" s="37" t="s">
        <v>244</v>
      </c>
      <c r="B22" s="45"/>
      <c r="C22" s="46"/>
      <c r="D22" s="46"/>
      <c r="E22" s="39" t="s">
        <v>4905</v>
      </c>
      <c r="F22" s="46"/>
      <c r="G22" s="46"/>
      <c r="H22" s="46"/>
      <c r="I22" s="46"/>
      <c r="J22" s="48"/>
    </row>
    <row r="23">
      <c r="A23" s="37" t="s">
        <v>246</v>
      </c>
      <c r="B23" s="45"/>
      <c r="C23" s="46"/>
      <c r="D23" s="46"/>
      <c r="E23" s="49" t="s">
        <v>264</v>
      </c>
      <c r="F23" s="46"/>
      <c r="G23" s="46"/>
      <c r="H23" s="46"/>
      <c r="I23" s="46"/>
      <c r="J23" s="48"/>
    </row>
    <row r="24" ht="30">
      <c r="A24" s="37" t="s">
        <v>248</v>
      </c>
      <c r="B24" s="50"/>
      <c r="C24" s="51"/>
      <c r="D24" s="51"/>
      <c r="E24" s="39" t="s">
        <v>4907</v>
      </c>
      <c r="F24" s="51"/>
      <c r="G24" s="51"/>
      <c r="H24" s="51"/>
      <c r="I24" s="51"/>
      <c r="J24" s="52"/>
    </row>
  </sheetData>
  <sheetProtection sheet="1" objects="1" scenarios="1" spinCount="100000" saltValue="frmP2p/FsX4W7ZxpCwQF58fSBFct4XOZNqFtLLjw9E992xLhWVfnN8S1Vvs2iQ1pSKbNOrXsL+ei5a1rnJDi/Q==" hashValue="bU6f24tGlHhiEM1CE1zO8sXlpooV9bcgxXC5lf/r6cI7P0O1AfDClQ4RfhHFvKRF4qSCyXNriZyoNc7bJzBOd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4984</v>
      </c>
      <c r="I3" s="25">
        <f>SUMIFS(I9:I666,A9:A666,"SD")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4984</v>
      </c>
      <c r="D5" s="22"/>
      <c r="E5" s="23" t="s">
        <v>194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644</v>
      </c>
      <c r="D9" s="34"/>
      <c r="E9" s="31" t="s">
        <v>645</v>
      </c>
      <c r="F9" s="34"/>
      <c r="G9" s="34"/>
      <c r="H9" s="34"/>
      <c r="I9" s="35">
        <f>SUMIFS(I10:I13,A10:A13,"P")</f>
        <v>0</v>
      </c>
      <c r="J9" s="36"/>
    </row>
    <row r="10">
      <c r="A10" s="37" t="s">
        <v>240</v>
      </c>
      <c r="B10" s="37">
        <v>1</v>
      </c>
      <c r="C10" s="38" t="s">
        <v>4985</v>
      </c>
      <c r="D10" s="37" t="s">
        <v>245</v>
      </c>
      <c r="E10" s="39" t="s">
        <v>4986</v>
      </c>
      <c r="F10" s="40" t="s">
        <v>339</v>
      </c>
      <c r="G10" s="41">
        <v>860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4987</v>
      </c>
      <c r="F12" s="46"/>
      <c r="G12" s="46"/>
      <c r="H12" s="46"/>
      <c r="I12" s="46"/>
      <c r="J12" s="48"/>
    </row>
    <row r="13" ht="300">
      <c r="A13" s="37" t="s">
        <v>248</v>
      </c>
      <c r="B13" s="45"/>
      <c r="C13" s="46"/>
      <c r="D13" s="46"/>
      <c r="E13" s="39" t="s">
        <v>4988</v>
      </c>
      <c r="F13" s="46"/>
      <c r="G13" s="46"/>
      <c r="H13" s="46"/>
      <c r="I13" s="46"/>
      <c r="J13" s="48"/>
    </row>
    <row r="14">
      <c r="A14" s="31" t="s">
        <v>237</v>
      </c>
      <c r="B14" s="32"/>
      <c r="C14" s="33" t="s">
        <v>4989</v>
      </c>
      <c r="D14" s="34"/>
      <c r="E14" s="31" t="s">
        <v>4990</v>
      </c>
      <c r="F14" s="34"/>
      <c r="G14" s="34"/>
      <c r="H14" s="34"/>
      <c r="I14" s="35">
        <f>SUMIFS(I15:I70,A15:A70,"P")</f>
        <v>0</v>
      </c>
      <c r="J14" s="36"/>
    </row>
    <row r="15">
      <c r="A15" s="37" t="s">
        <v>240</v>
      </c>
      <c r="B15" s="37">
        <v>2</v>
      </c>
      <c r="C15" s="38" t="s">
        <v>4991</v>
      </c>
      <c r="D15" s="37" t="s">
        <v>245</v>
      </c>
      <c r="E15" s="39" t="s">
        <v>4992</v>
      </c>
      <c r="F15" s="40" t="s">
        <v>339</v>
      </c>
      <c r="G15" s="41">
        <v>192</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4993</v>
      </c>
      <c r="F17" s="46"/>
      <c r="G17" s="46"/>
      <c r="H17" s="46"/>
      <c r="I17" s="46"/>
      <c r="J17" s="48"/>
    </row>
    <row r="18" ht="180">
      <c r="A18" s="37" t="s">
        <v>248</v>
      </c>
      <c r="B18" s="45"/>
      <c r="C18" s="46"/>
      <c r="D18" s="46"/>
      <c r="E18" s="39" t="s">
        <v>4994</v>
      </c>
      <c r="F18" s="46"/>
      <c r="G18" s="46"/>
      <c r="H18" s="46"/>
      <c r="I18" s="46"/>
      <c r="J18" s="48"/>
    </row>
    <row r="19">
      <c r="A19" s="37" t="s">
        <v>240</v>
      </c>
      <c r="B19" s="37">
        <v>3</v>
      </c>
      <c r="C19" s="38" t="s">
        <v>4995</v>
      </c>
      <c r="D19" s="37" t="s">
        <v>245</v>
      </c>
      <c r="E19" s="39" t="s">
        <v>4996</v>
      </c>
      <c r="F19" s="40" t="s">
        <v>243</v>
      </c>
      <c r="G19" s="41">
        <v>191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4993</v>
      </c>
      <c r="F21" s="46"/>
      <c r="G21" s="46"/>
      <c r="H21" s="46"/>
      <c r="I21" s="46"/>
      <c r="J21" s="48"/>
    </row>
    <row r="22" ht="165">
      <c r="A22" s="37" t="s">
        <v>248</v>
      </c>
      <c r="B22" s="45"/>
      <c r="C22" s="46"/>
      <c r="D22" s="46"/>
      <c r="E22" s="39" t="s">
        <v>4997</v>
      </c>
      <c r="F22" s="46"/>
      <c r="G22" s="46"/>
      <c r="H22" s="46"/>
      <c r="I22" s="46"/>
      <c r="J22" s="48"/>
    </row>
    <row r="23">
      <c r="A23" s="37" t="s">
        <v>240</v>
      </c>
      <c r="B23" s="37">
        <v>4</v>
      </c>
      <c r="C23" s="38" t="s">
        <v>4998</v>
      </c>
      <c r="D23" s="37" t="s">
        <v>245</v>
      </c>
      <c r="E23" s="39" t="s">
        <v>4999</v>
      </c>
      <c r="F23" s="40" t="s">
        <v>339</v>
      </c>
      <c r="G23" s="41">
        <v>88</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5000</v>
      </c>
      <c r="F25" s="46"/>
      <c r="G25" s="46"/>
      <c r="H25" s="46"/>
      <c r="I25" s="46"/>
      <c r="J25" s="48"/>
    </row>
    <row r="26" ht="90">
      <c r="A26" s="37" t="s">
        <v>248</v>
      </c>
      <c r="B26" s="45"/>
      <c r="C26" s="46"/>
      <c r="D26" s="46"/>
      <c r="E26" s="39" t="s">
        <v>5001</v>
      </c>
      <c r="F26" s="46"/>
      <c r="G26" s="46"/>
      <c r="H26" s="46"/>
      <c r="I26" s="46"/>
      <c r="J26" s="48"/>
    </row>
    <row r="27" ht="30">
      <c r="A27" s="37" t="s">
        <v>240</v>
      </c>
      <c r="B27" s="37">
        <v>5</v>
      </c>
      <c r="C27" s="38" t="s">
        <v>5002</v>
      </c>
      <c r="D27" s="37" t="s">
        <v>245</v>
      </c>
      <c r="E27" s="39" t="s">
        <v>5003</v>
      </c>
      <c r="F27" s="40" t="s">
        <v>243</v>
      </c>
      <c r="G27" s="41">
        <v>191</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5004</v>
      </c>
      <c r="F29" s="46"/>
      <c r="G29" s="46"/>
      <c r="H29" s="46"/>
      <c r="I29" s="46"/>
      <c r="J29" s="48"/>
    </row>
    <row r="30" ht="150">
      <c r="A30" s="37" t="s">
        <v>248</v>
      </c>
      <c r="B30" s="45"/>
      <c r="C30" s="46"/>
      <c r="D30" s="46"/>
      <c r="E30" s="39" t="s">
        <v>5005</v>
      </c>
      <c r="F30" s="46"/>
      <c r="G30" s="46"/>
      <c r="H30" s="46"/>
      <c r="I30" s="46"/>
      <c r="J30" s="48"/>
    </row>
    <row r="31">
      <c r="A31" s="37" t="s">
        <v>240</v>
      </c>
      <c r="B31" s="37">
        <v>6</v>
      </c>
      <c r="C31" s="38" t="s">
        <v>5006</v>
      </c>
      <c r="D31" s="37" t="s">
        <v>245</v>
      </c>
      <c r="E31" s="39" t="s">
        <v>5007</v>
      </c>
      <c r="F31" s="40" t="s">
        <v>243</v>
      </c>
      <c r="G31" s="41">
        <v>193</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5004</v>
      </c>
      <c r="F33" s="46"/>
      <c r="G33" s="46"/>
      <c r="H33" s="46"/>
      <c r="I33" s="46"/>
      <c r="J33" s="48"/>
    </row>
    <row r="34" ht="150">
      <c r="A34" s="37" t="s">
        <v>248</v>
      </c>
      <c r="B34" s="45"/>
      <c r="C34" s="46"/>
      <c r="D34" s="46"/>
      <c r="E34" s="39" t="s">
        <v>5008</v>
      </c>
      <c r="F34" s="46"/>
      <c r="G34" s="46"/>
      <c r="H34" s="46"/>
      <c r="I34" s="46"/>
      <c r="J34" s="48"/>
    </row>
    <row r="35">
      <c r="A35" s="37" t="s">
        <v>240</v>
      </c>
      <c r="B35" s="37">
        <v>7</v>
      </c>
      <c r="C35" s="38" t="s">
        <v>5009</v>
      </c>
      <c r="D35" s="37" t="s">
        <v>245</v>
      </c>
      <c r="E35" s="39" t="s">
        <v>5010</v>
      </c>
      <c r="F35" s="40" t="s">
        <v>2362</v>
      </c>
      <c r="G35" s="41">
        <v>17200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5000</v>
      </c>
      <c r="F37" s="46"/>
      <c r="G37" s="46"/>
      <c r="H37" s="46"/>
      <c r="I37" s="46"/>
      <c r="J37" s="48"/>
    </row>
    <row r="38" ht="165">
      <c r="A38" s="37" t="s">
        <v>248</v>
      </c>
      <c r="B38" s="45"/>
      <c r="C38" s="46"/>
      <c r="D38" s="46"/>
      <c r="E38" s="39" t="s">
        <v>5011</v>
      </c>
      <c r="F38" s="46"/>
      <c r="G38" s="46"/>
      <c r="H38" s="46"/>
      <c r="I38" s="46"/>
      <c r="J38" s="48"/>
    </row>
    <row r="39">
      <c r="A39" s="37" t="s">
        <v>240</v>
      </c>
      <c r="B39" s="37">
        <v>8</v>
      </c>
      <c r="C39" s="38" t="s">
        <v>5012</v>
      </c>
      <c r="D39" s="37" t="s">
        <v>245</v>
      </c>
      <c r="E39" s="39" t="s">
        <v>5013</v>
      </c>
      <c r="F39" s="40" t="s">
        <v>939</v>
      </c>
      <c r="G39" s="41">
        <v>1591</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5000</v>
      </c>
      <c r="F41" s="46"/>
      <c r="G41" s="46"/>
      <c r="H41" s="46"/>
      <c r="I41" s="46"/>
      <c r="J41" s="48"/>
    </row>
    <row r="42" ht="120">
      <c r="A42" s="37" t="s">
        <v>248</v>
      </c>
      <c r="B42" s="45"/>
      <c r="C42" s="46"/>
      <c r="D42" s="46"/>
      <c r="E42" s="39" t="s">
        <v>5014</v>
      </c>
      <c r="F42" s="46"/>
      <c r="G42" s="46"/>
      <c r="H42" s="46"/>
      <c r="I42" s="46"/>
      <c r="J42" s="48"/>
    </row>
    <row r="43">
      <c r="A43" s="37" t="s">
        <v>240</v>
      </c>
      <c r="B43" s="37">
        <v>9</v>
      </c>
      <c r="C43" s="38" t="s">
        <v>5015</v>
      </c>
      <c r="D43" s="37" t="s">
        <v>245</v>
      </c>
      <c r="E43" s="39" t="s">
        <v>5016</v>
      </c>
      <c r="F43" s="40" t="s">
        <v>243</v>
      </c>
      <c r="G43" s="41">
        <v>127</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5004</v>
      </c>
      <c r="F45" s="46"/>
      <c r="G45" s="46"/>
      <c r="H45" s="46"/>
      <c r="I45" s="46"/>
      <c r="J45" s="48"/>
    </row>
    <row r="46" ht="105">
      <c r="A46" s="37" t="s">
        <v>248</v>
      </c>
      <c r="B46" s="45"/>
      <c r="C46" s="46"/>
      <c r="D46" s="46"/>
      <c r="E46" s="39" t="s">
        <v>5017</v>
      </c>
      <c r="F46" s="46"/>
      <c r="G46" s="46"/>
      <c r="H46" s="46"/>
      <c r="I46" s="46"/>
      <c r="J46" s="48"/>
    </row>
    <row r="47">
      <c r="A47" s="37" t="s">
        <v>240</v>
      </c>
      <c r="B47" s="37">
        <v>10</v>
      </c>
      <c r="C47" s="38" t="s">
        <v>5018</v>
      </c>
      <c r="D47" s="37" t="s">
        <v>245</v>
      </c>
      <c r="E47" s="39" t="s">
        <v>5019</v>
      </c>
      <c r="F47" s="40" t="s">
        <v>243</v>
      </c>
      <c r="G47" s="41">
        <v>428</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5004</v>
      </c>
      <c r="F49" s="46"/>
      <c r="G49" s="46"/>
      <c r="H49" s="46"/>
      <c r="I49" s="46"/>
      <c r="J49" s="48"/>
    </row>
    <row r="50" ht="105">
      <c r="A50" s="37" t="s">
        <v>248</v>
      </c>
      <c r="B50" s="45"/>
      <c r="C50" s="46"/>
      <c r="D50" s="46"/>
      <c r="E50" s="39" t="s">
        <v>5020</v>
      </c>
      <c r="F50" s="46"/>
      <c r="G50" s="46"/>
      <c r="H50" s="46"/>
      <c r="I50" s="46"/>
      <c r="J50" s="48"/>
    </row>
    <row r="51">
      <c r="A51" s="37" t="s">
        <v>240</v>
      </c>
      <c r="B51" s="37">
        <v>11</v>
      </c>
      <c r="C51" s="38" t="s">
        <v>5021</v>
      </c>
      <c r="D51" s="37" t="s">
        <v>245</v>
      </c>
      <c r="E51" s="39" t="s">
        <v>5022</v>
      </c>
      <c r="F51" s="40" t="s">
        <v>243</v>
      </c>
      <c r="G51" s="41">
        <v>124</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5004</v>
      </c>
      <c r="F53" s="46"/>
      <c r="G53" s="46"/>
      <c r="H53" s="46"/>
      <c r="I53" s="46"/>
      <c r="J53" s="48"/>
    </row>
    <row r="54" ht="105">
      <c r="A54" s="37" t="s">
        <v>248</v>
      </c>
      <c r="B54" s="45"/>
      <c r="C54" s="46"/>
      <c r="D54" s="46"/>
      <c r="E54" s="39" t="s">
        <v>5023</v>
      </c>
      <c r="F54" s="46"/>
      <c r="G54" s="46"/>
      <c r="H54" s="46"/>
      <c r="I54" s="46"/>
      <c r="J54" s="48"/>
    </row>
    <row r="55">
      <c r="A55" s="37" t="s">
        <v>240</v>
      </c>
      <c r="B55" s="37">
        <v>12</v>
      </c>
      <c r="C55" s="38" t="s">
        <v>5024</v>
      </c>
      <c r="D55" s="37" t="s">
        <v>245</v>
      </c>
      <c r="E55" s="39" t="s">
        <v>5025</v>
      </c>
      <c r="F55" s="40" t="s">
        <v>243</v>
      </c>
      <c r="G55" s="41">
        <v>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5004</v>
      </c>
      <c r="F57" s="46"/>
      <c r="G57" s="46"/>
      <c r="H57" s="46"/>
      <c r="I57" s="46"/>
      <c r="J57" s="48"/>
    </row>
    <row r="58" ht="90">
      <c r="A58" s="37" t="s">
        <v>248</v>
      </c>
      <c r="B58" s="45"/>
      <c r="C58" s="46"/>
      <c r="D58" s="46"/>
      <c r="E58" s="39" t="s">
        <v>5026</v>
      </c>
      <c r="F58" s="46"/>
      <c r="G58" s="46"/>
      <c r="H58" s="46"/>
      <c r="I58" s="46"/>
      <c r="J58" s="48"/>
    </row>
    <row r="59">
      <c r="A59" s="37" t="s">
        <v>240</v>
      </c>
      <c r="B59" s="37">
        <v>13</v>
      </c>
      <c r="C59" s="38" t="s">
        <v>5027</v>
      </c>
      <c r="D59" s="37" t="s">
        <v>245</v>
      </c>
      <c r="E59" s="39" t="s">
        <v>5028</v>
      </c>
      <c r="F59" s="40" t="s">
        <v>243</v>
      </c>
      <c r="G59" s="41">
        <v>88</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5000</v>
      </c>
      <c r="F61" s="46"/>
      <c r="G61" s="46"/>
      <c r="H61" s="46"/>
      <c r="I61" s="46"/>
      <c r="J61" s="48"/>
    </row>
    <row r="62" ht="135">
      <c r="A62" s="37" t="s">
        <v>248</v>
      </c>
      <c r="B62" s="45"/>
      <c r="C62" s="46"/>
      <c r="D62" s="46"/>
      <c r="E62" s="39" t="s">
        <v>5029</v>
      </c>
      <c r="F62" s="46"/>
      <c r="G62" s="46"/>
      <c r="H62" s="46"/>
      <c r="I62" s="46"/>
      <c r="J62" s="48"/>
    </row>
    <row r="63" ht="30">
      <c r="A63" s="37" t="s">
        <v>240</v>
      </c>
      <c r="B63" s="37">
        <v>14</v>
      </c>
      <c r="C63" s="38" t="s">
        <v>5030</v>
      </c>
      <c r="D63" s="37" t="s">
        <v>245</v>
      </c>
      <c r="E63" s="39" t="s">
        <v>5031</v>
      </c>
      <c r="F63" s="40" t="s">
        <v>243</v>
      </c>
      <c r="G63" s="41">
        <v>44</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5032</v>
      </c>
      <c r="F65" s="46"/>
      <c r="G65" s="46"/>
      <c r="H65" s="46"/>
      <c r="I65" s="46"/>
      <c r="J65" s="48"/>
    </row>
    <row r="66" ht="120">
      <c r="A66" s="37" t="s">
        <v>248</v>
      </c>
      <c r="B66" s="45"/>
      <c r="C66" s="46"/>
      <c r="D66" s="46"/>
      <c r="E66" s="39" t="s">
        <v>5033</v>
      </c>
      <c r="F66" s="46"/>
      <c r="G66" s="46"/>
      <c r="H66" s="46"/>
      <c r="I66" s="46"/>
      <c r="J66" s="48"/>
    </row>
    <row r="67" ht="30">
      <c r="A67" s="37" t="s">
        <v>240</v>
      </c>
      <c r="B67" s="37">
        <v>15</v>
      </c>
      <c r="C67" s="38" t="s">
        <v>5034</v>
      </c>
      <c r="D67" s="37" t="s">
        <v>245</v>
      </c>
      <c r="E67" s="39" t="s">
        <v>5035</v>
      </c>
      <c r="F67" s="40" t="s">
        <v>290</v>
      </c>
      <c r="G67" s="41">
        <v>1118</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5000</v>
      </c>
      <c r="F69" s="46"/>
      <c r="G69" s="46"/>
      <c r="H69" s="46"/>
      <c r="I69" s="46"/>
      <c r="J69" s="48"/>
    </row>
    <row r="70" ht="120">
      <c r="A70" s="37" t="s">
        <v>248</v>
      </c>
      <c r="B70" s="45"/>
      <c r="C70" s="46"/>
      <c r="D70" s="46"/>
      <c r="E70" s="39" t="s">
        <v>5036</v>
      </c>
      <c r="F70" s="46"/>
      <c r="G70" s="46"/>
      <c r="H70" s="46"/>
      <c r="I70" s="46"/>
      <c r="J70" s="48"/>
    </row>
    <row r="71">
      <c r="A71" s="31" t="s">
        <v>237</v>
      </c>
      <c r="B71" s="32"/>
      <c r="C71" s="33" t="s">
        <v>5037</v>
      </c>
      <c r="D71" s="34"/>
      <c r="E71" s="31" t="s">
        <v>5038</v>
      </c>
      <c r="F71" s="34"/>
      <c r="G71" s="34"/>
      <c r="H71" s="34"/>
      <c r="I71" s="35">
        <f>SUMIFS(I72:I151,A72:A151,"P")</f>
        <v>0</v>
      </c>
      <c r="J71" s="36"/>
    </row>
    <row r="72" ht="30">
      <c r="A72" s="37" t="s">
        <v>240</v>
      </c>
      <c r="B72" s="37">
        <v>16</v>
      </c>
      <c r="C72" s="38" t="s">
        <v>5039</v>
      </c>
      <c r="D72" s="37" t="s">
        <v>245</v>
      </c>
      <c r="E72" s="39" t="s">
        <v>5040</v>
      </c>
      <c r="F72" s="40" t="s">
        <v>243</v>
      </c>
      <c r="G72" s="41">
        <v>5</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4993</v>
      </c>
      <c r="F74" s="46"/>
      <c r="G74" s="46"/>
      <c r="H74" s="46"/>
      <c r="I74" s="46"/>
      <c r="J74" s="48"/>
    </row>
    <row r="75" ht="120">
      <c r="A75" s="37" t="s">
        <v>248</v>
      </c>
      <c r="B75" s="45"/>
      <c r="C75" s="46"/>
      <c r="D75" s="46"/>
      <c r="E75" s="39" t="s">
        <v>5041</v>
      </c>
      <c r="F75" s="46"/>
      <c r="G75" s="46"/>
      <c r="H75" s="46"/>
      <c r="I75" s="46"/>
      <c r="J75" s="48"/>
    </row>
    <row r="76" ht="30">
      <c r="A76" s="37" t="s">
        <v>240</v>
      </c>
      <c r="B76" s="37">
        <v>17</v>
      </c>
      <c r="C76" s="38" t="s">
        <v>5042</v>
      </c>
      <c r="D76" s="37" t="s">
        <v>245</v>
      </c>
      <c r="E76" s="39" t="s">
        <v>5043</v>
      </c>
      <c r="F76" s="40" t="s">
        <v>243</v>
      </c>
      <c r="G76" s="41">
        <v>14</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4993</v>
      </c>
      <c r="F78" s="46"/>
      <c r="G78" s="46"/>
      <c r="H78" s="46"/>
      <c r="I78" s="46"/>
      <c r="J78" s="48"/>
    </row>
    <row r="79" ht="120">
      <c r="A79" s="37" t="s">
        <v>248</v>
      </c>
      <c r="B79" s="45"/>
      <c r="C79" s="46"/>
      <c r="D79" s="46"/>
      <c r="E79" s="39" t="s">
        <v>5041</v>
      </c>
      <c r="F79" s="46"/>
      <c r="G79" s="46"/>
      <c r="H79" s="46"/>
      <c r="I79" s="46"/>
      <c r="J79" s="48"/>
    </row>
    <row r="80" ht="30">
      <c r="A80" s="37" t="s">
        <v>240</v>
      </c>
      <c r="B80" s="37">
        <v>18</v>
      </c>
      <c r="C80" s="38" t="s">
        <v>5044</v>
      </c>
      <c r="D80" s="37" t="s">
        <v>245</v>
      </c>
      <c r="E80" s="39" t="s">
        <v>5045</v>
      </c>
      <c r="F80" s="40" t="s">
        <v>243</v>
      </c>
      <c r="G80" s="41">
        <v>20</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4993</v>
      </c>
      <c r="F82" s="46"/>
      <c r="G82" s="46"/>
      <c r="H82" s="46"/>
      <c r="I82" s="46"/>
      <c r="J82" s="48"/>
    </row>
    <row r="83" ht="120">
      <c r="A83" s="37" t="s">
        <v>248</v>
      </c>
      <c r="B83" s="45"/>
      <c r="C83" s="46"/>
      <c r="D83" s="46"/>
      <c r="E83" s="39" t="s">
        <v>5041</v>
      </c>
      <c r="F83" s="46"/>
      <c r="G83" s="46"/>
      <c r="H83" s="46"/>
      <c r="I83" s="46"/>
      <c r="J83" s="48"/>
    </row>
    <row r="84" ht="30">
      <c r="A84" s="37" t="s">
        <v>240</v>
      </c>
      <c r="B84" s="37">
        <v>19</v>
      </c>
      <c r="C84" s="38" t="s">
        <v>5046</v>
      </c>
      <c r="D84" s="37" t="s">
        <v>245</v>
      </c>
      <c r="E84" s="39" t="s">
        <v>5047</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4993</v>
      </c>
      <c r="F86" s="46"/>
      <c r="G86" s="46"/>
      <c r="H86" s="46"/>
      <c r="I86" s="46"/>
      <c r="J86" s="48"/>
    </row>
    <row r="87" ht="120">
      <c r="A87" s="37" t="s">
        <v>248</v>
      </c>
      <c r="B87" s="45"/>
      <c r="C87" s="46"/>
      <c r="D87" s="46"/>
      <c r="E87" s="39" t="s">
        <v>5041</v>
      </c>
      <c r="F87" s="46"/>
      <c r="G87" s="46"/>
      <c r="H87" s="46"/>
      <c r="I87" s="46"/>
      <c r="J87" s="48"/>
    </row>
    <row r="88" ht="30">
      <c r="A88" s="37" t="s">
        <v>240</v>
      </c>
      <c r="B88" s="37">
        <v>20</v>
      </c>
      <c r="C88" s="38" t="s">
        <v>5048</v>
      </c>
      <c r="D88" s="37" t="s">
        <v>245</v>
      </c>
      <c r="E88" s="39" t="s">
        <v>5049</v>
      </c>
      <c r="F88" s="40" t="s">
        <v>243</v>
      </c>
      <c r="G88" s="41">
        <v>3</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4993</v>
      </c>
      <c r="F90" s="46"/>
      <c r="G90" s="46"/>
      <c r="H90" s="46"/>
      <c r="I90" s="46"/>
      <c r="J90" s="48"/>
    </row>
    <row r="91" ht="120">
      <c r="A91" s="37" t="s">
        <v>248</v>
      </c>
      <c r="B91" s="45"/>
      <c r="C91" s="46"/>
      <c r="D91" s="46"/>
      <c r="E91" s="39" t="s">
        <v>5041</v>
      </c>
      <c r="F91" s="46"/>
      <c r="G91" s="46"/>
      <c r="H91" s="46"/>
      <c r="I91" s="46"/>
      <c r="J91" s="48"/>
    </row>
    <row r="92" ht="30">
      <c r="A92" s="37" t="s">
        <v>240</v>
      </c>
      <c r="B92" s="37">
        <v>21</v>
      </c>
      <c r="C92" s="38" t="s">
        <v>5050</v>
      </c>
      <c r="D92" s="37" t="s">
        <v>245</v>
      </c>
      <c r="E92" s="39" t="s">
        <v>5051</v>
      </c>
      <c r="F92" s="40" t="s">
        <v>243</v>
      </c>
      <c r="G92" s="41">
        <v>102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4993</v>
      </c>
      <c r="F94" s="46"/>
      <c r="G94" s="46"/>
      <c r="H94" s="46"/>
      <c r="I94" s="46"/>
      <c r="J94" s="48"/>
    </row>
    <row r="95" ht="120">
      <c r="A95" s="37" t="s">
        <v>248</v>
      </c>
      <c r="B95" s="45"/>
      <c r="C95" s="46"/>
      <c r="D95" s="46"/>
      <c r="E95" s="39" t="s">
        <v>5041</v>
      </c>
      <c r="F95" s="46"/>
      <c r="G95" s="46"/>
      <c r="H95" s="46"/>
      <c r="I95" s="46"/>
      <c r="J95" s="48"/>
    </row>
    <row r="96">
      <c r="A96" s="37" t="s">
        <v>240</v>
      </c>
      <c r="B96" s="37">
        <v>22</v>
      </c>
      <c r="C96" s="38" t="s">
        <v>5052</v>
      </c>
      <c r="D96" s="37" t="s">
        <v>245</v>
      </c>
      <c r="E96" s="39" t="s">
        <v>5053</v>
      </c>
      <c r="F96" s="40" t="s">
        <v>243</v>
      </c>
      <c r="G96" s="41">
        <v>43</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4993</v>
      </c>
      <c r="F98" s="46"/>
      <c r="G98" s="46"/>
      <c r="H98" s="46"/>
      <c r="I98" s="46"/>
      <c r="J98" s="48"/>
    </row>
    <row r="99" ht="120">
      <c r="A99" s="37" t="s">
        <v>248</v>
      </c>
      <c r="B99" s="45"/>
      <c r="C99" s="46"/>
      <c r="D99" s="46"/>
      <c r="E99" s="39" t="s">
        <v>5054</v>
      </c>
      <c r="F99" s="46"/>
      <c r="G99" s="46"/>
      <c r="H99" s="46"/>
      <c r="I99" s="46"/>
      <c r="J99" s="48"/>
    </row>
    <row r="100">
      <c r="A100" s="37" t="s">
        <v>240</v>
      </c>
      <c r="B100" s="37">
        <v>23</v>
      </c>
      <c r="C100" s="38" t="s">
        <v>5055</v>
      </c>
      <c r="D100" s="37" t="s">
        <v>245</v>
      </c>
      <c r="E100" s="39" t="s">
        <v>5056</v>
      </c>
      <c r="F100" s="40" t="s">
        <v>243</v>
      </c>
      <c r="G100" s="41">
        <v>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4993</v>
      </c>
      <c r="F102" s="46"/>
      <c r="G102" s="46"/>
      <c r="H102" s="46"/>
      <c r="I102" s="46"/>
      <c r="J102" s="48"/>
    </row>
    <row r="103" ht="120">
      <c r="A103" s="37" t="s">
        <v>248</v>
      </c>
      <c r="B103" s="45"/>
      <c r="C103" s="46"/>
      <c r="D103" s="46"/>
      <c r="E103" s="39" t="s">
        <v>5054</v>
      </c>
      <c r="F103" s="46"/>
      <c r="G103" s="46"/>
      <c r="H103" s="46"/>
      <c r="I103" s="46"/>
      <c r="J103" s="48"/>
    </row>
    <row r="104">
      <c r="A104" s="37" t="s">
        <v>240</v>
      </c>
      <c r="B104" s="37">
        <v>24</v>
      </c>
      <c r="C104" s="38" t="s">
        <v>5057</v>
      </c>
      <c r="D104" s="37" t="s">
        <v>245</v>
      </c>
      <c r="E104" s="39" t="s">
        <v>5058</v>
      </c>
      <c r="F104" s="40" t="s">
        <v>243</v>
      </c>
      <c r="G104" s="41">
        <v>2</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4993</v>
      </c>
      <c r="F106" s="46"/>
      <c r="G106" s="46"/>
      <c r="H106" s="46"/>
      <c r="I106" s="46"/>
      <c r="J106" s="48"/>
    </row>
    <row r="107" ht="120">
      <c r="A107" s="37" t="s">
        <v>248</v>
      </c>
      <c r="B107" s="45"/>
      <c r="C107" s="46"/>
      <c r="D107" s="46"/>
      <c r="E107" s="39" t="s">
        <v>5054</v>
      </c>
      <c r="F107" s="46"/>
      <c r="G107" s="46"/>
      <c r="H107" s="46"/>
      <c r="I107" s="46"/>
      <c r="J107" s="48"/>
    </row>
    <row r="108">
      <c r="A108" s="37" t="s">
        <v>240</v>
      </c>
      <c r="B108" s="37">
        <v>25</v>
      </c>
      <c r="C108" s="38" t="s">
        <v>5059</v>
      </c>
      <c r="D108" s="37" t="s">
        <v>245</v>
      </c>
      <c r="E108" s="39" t="s">
        <v>5060</v>
      </c>
      <c r="F108" s="40" t="s">
        <v>243</v>
      </c>
      <c r="G108" s="41">
        <v>1</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4993</v>
      </c>
      <c r="F110" s="46"/>
      <c r="G110" s="46"/>
      <c r="H110" s="46"/>
      <c r="I110" s="46"/>
      <c r="J110" s="48"/>
    </row>
    <row r="111" ht="120">
      <c r="A111" s="37" t="s">
        <v>248</v>
      </c>
      <c r="B111" s="45"/>
      <c r="C111" s="46"/>
      <c r="D111" s="46"/>
      <c r="E111" s="39" t="s">
        <v>5054</v>
      </c>
      <c r="F111" s="46"/>
      <c r="G111" s="46"/>
      <c r="H111" s="46"/>
      <c r="I111" s="46"/>
      <c r="J111" s="48"/>
    </row>
    <row r="112">
      <c r="A112" s="37" t="s">
        <v>240</v>
      </c>
      <c r="B112" s="37">
        <v>26</v>
      </c>
      <c r="C112" s="38" t="s">
        <v>5061</v>
      </c>
      <c r="D112" s="37" t="s">
        <v>245</v>
      </c>
      <c r="E112" s="39" t="s">
        <v>5062</v>
      </c>
      <c r="F112" s="40" t="s">
        <v>354</v>
      </c>
      <c r="G112" s="41">
        <v>220</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4993</v>
      </c>
      <c r="F114" s="46"/>
      <c r="G114" s="46"/>
      <c r="H114" s="46"/>
      <c r="I114" s="46"/>
      <c r="J114" s="48"/>
    </row>
    <row r="115" ht="120">
      <c r="A115" s="37" t="s">
        <v>248</v>
      </c>
      <c r="B115" s="45"/>
      <c r="C115" s="46"/>
      <c r="D115" s="46"/>
      <c r="E115" s="39" t="s">
        <v>5063</v>
      </c>
      <c r="F115" s="46"/>
      <c r="G115" s="46"/>
      <c r="H115" s="46"/>
      <c r="I115" s="46"/>
      <c r="J115" s="48"/>
    </row>
    <row r="116">
      <c r="A116" s="37" t="s">
        <v>240</v>
      </c>
      <c r="B116" s="37">
        <v>27</v>
      </c>
      <c r="C116" s="38" t="s">
        <v>5064</v>
      </c>
      <c r="D116" s="37" t="s">
        <v>245</v>
      </c>
      <c r="E116" s="39" t="s">
        <v>5065</v>
      </c>
      <c r="F116" s="40" t="s">
        <v>354</v>
      </c>
      <c r="G116" s="41">
        <v>78.299999999999997</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4993</v>
      </c>
      <c r="F118" s="46"/>
      <c r="G118" s="46"/>
      <c r="H118" s="46"/>
      <c r="I118" s="46"/>
      <c r="J118" s="48"/>
    </row>
    <row r="119" ht="120">
      <c r="A119" s="37" t="s">
        <v>248</v>
      </c>
      <c r="B119" s="45"/>
      <c r="C119" s="46"/>
      <c r="D119" s="46"/>
      <c r="E119" s="39" t="s">
        <v>5063</v>
      </c>
      <c r="F119" s="46"/>
      <c r="G119" s="46"/>
      <c r="H119" s="46"/>
      <c r="I119" s="46"/>
      <c r="J119" s="48"/>
    </row>
    <row r="120" ht="30">
      <c r="A120" s="37" t="s">
        <v>240</v>
      </c>
      <c r="B120" s="37">
        <v>28</v>
      </c>
      <c r="C120" s="38" t="s">
        <v>5066</v>
      </c>
      <c r="D120" s="37" t="s">
        <v>245</v>
      </c>
      <c r="E120" s="39" t="s">
        <v>5067</v>
      </c>
      <c r="F120" s="40" t="s">
        <v>243</v>
      </c>
      <c r="G120" s="41">
        <v>40</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4993</v>
      </c>
      <c r="F122" s="46"/>
      <c r="G122" s="46"/>
      <c r="H122" s="46"/>
      <c r="I122" s="46"/>
      <c r="J122" s="48"/>
    </row>
    <row r="123" ht="135">
      <c r="A123" s="37" t="s">
        <v>248</v>
      </c>
      <c r="B123" s="45"/>
      <c r="C123" s="46"/>
      <c r="D123" s="46"/>
      <c r="E123" s="39" t="s">
        <v>5068</v>
      </c>
      <c r="F123" s="46"/>
      <c r="G123" s="46"/>
      <c r="H123" s="46"/>
      <c r="I123" s="46"/>
      <c r="J123" s="48"/>
    </row>
    <row r="124" ht="30">
      <c r="A124" s="37" t="s">
        <v>240</v>
      </c>
      <c r="B124" s="37">
        <v>29</v>
      </c>
      <c r="C124" s="38" t="s">
        <v>5069</v>
      </c>
      <c r="D124" s="37" t="s">
        <v>245</v>
      </c>
      <c r="E124" s="39" t="s">
        <v>5070</v>
      </c>
      <c r="F124" s="40" t="s">
        <v>243</v>
      </c>
      <c r="G124" s="41">
        <v>3</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4993</v>
      </c>
      <c r="F126" s="46"/>
      <c r="G126" s="46"/>
      <c r="H126" s="46"/>
      <c r="I126" s="46"/>
      <c r="J126" s="48"/>
    </row>
    <row r="127" ht="135">
      <c r="A127" s="37" t="s">
        <v>248</v>
      </c>
      <c r="B127" s="45"/>
      <c r="C127" s="46"/>
      <c r="D127" s="46"/>
      <c r="E127" s="39" t="s">
        <v>5068</v>
      </c>
      <c r="F127" s="46"/>
      <c r="G127" s="46"/>
      <c r="H127" s="46"/>
      <c r="I127" s="46"/>
      <c r="J127" s="48"/>
    </row>
    <row r="128">
      <c r="A128" s="37" t="s">
        <v>240</v>
      </c>
      <c r="B128" s="37">
        <v>30</v>
      </c>
      <c r="C128" s="38" t="s">
        <v>5071</v>
      </c>
      <c r="D128" s="37" t="s">
        <v>245</v>
      </c>
      <c r="E128" s="39" t="s">
        <v>5072</v>
      </c>
      <c r="F128" s="40" t="s">
        <v>243</v>
      </c>
      <c r="G128" s="41">
        <v>13</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4993</v>
      </c>
      <c r="F130" s="46"/>
      <c r="G130" s="46"/>
      <c r="H130" s="46"/>
      <c r="I130" s="46"/>
      <c r="J130" s="48"/>
    </row>
    <row r="131" ht="135">
      <c r="A131" s="37" t="s">
        <v>248</v>
      </c>
      <c r="B131" s="45"/>
      <c r="C131" s="46"/>
      <c r="D131" s="46"/>
      <c r="E131" s="39" t="s">
        <v>5073</v>
      </c>
      <c r="F131" s="46"/>
      <c r="G131" s="46"/>
      <c r="H131" s="46"/>
      <c r="I131" s="46"/>
      <c r="J131" s="48"/>
    </row>
    <row r="132">
      <c r="A132" s="37" t="s">
        <v>240</v>
      </c>
      <c r="B132" s="37">
        <v>31</v>
      </c>
      <c r="C132" s="38" t="s">
        <v>5074</v>
      </c>
      <c r="D132" s="37" t="s">
        <v>245</v>
      </c>
      <c r="E132" s="39" t="s">
        <v>5075</v>
      </c>
      <c r="F132" s="40" t="s">
        <v>243</v>
      </c>
      <c r="G132" s="41">
        <v>3</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4993</v>
      </c>
      <c r="F134" s="46"/>
      <c r="G134" s="46"/>
      <c r="H134" s="46"/>
      <c r="I134" s="46"/>
      <c r="J134" s="48"/>
    </row>
    <row r="135" ht="135">
      <c r="A135" s="37" t="s">
        <v>248</v>
      </c>
      <c r="B135" s="45"/>
      <c r="C135" s="46"/>
      <c r="D135" s="46"/>
      <c r="E135" s="39" t="s">
        <v>5073</v>
      </c>
      <c r="F135" s="46"/>
      <c r="G135" s="46"/>
      <c r="H135" s="46"/>
      <c r="I135" s="46"/>
      <c r="J135" s="48"/>
    </row>
    <row r="136">
      <c r="A136" s="37" t="s">
        <v>240</v>
      </c>
      <c r="B136" s="37">
        <v>32</v>
      </c>
      <c r="C136" s="38" t="s">
        <v>4280</v>
      </c>
      <c r="D136" s="37" t="s">
        <v>245</v>
      </c>
      <c r="E136" s="39" t="s">
        <v>4281</v>
      </c>
      <c r="F136" s="40" t="s">
        <v>2845</v>
      </c>
      <c r="G136" s="41">
        <v>200</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5000</v>
      </c>
      <c r="F138" s="46"/>
      <c r="G138" s="46"/>
      <c r="H138" s="46"/>
      <c r="I138" s="46"/>
      <c r="J138" s="48"/>
    </row>
    <row r="139" ht="120">
      <c r="A139" s="37" t="s">
        <v>248</v>
      </c>
      <c r="B139" s="45"/>
      <c r="C139" s="46"/>
      <c r="D139" s="46"/>
      <c r="E139" s="39" t="s">
        <v>4283</v>
      </c>
      <c r="F139" s="46"/>
      <c r="G139" s="46"/>
      <c r="H139" s="46"/>
      <c r="I139" s="46"/>
      <c r="J139" s="48"/>
    </row>
    <row r="140" ht="30">
      <c r="A140" s="37" t="s">
        <v>240</v>
      </c>
      <c r="B140" s="37">
        <v>33</v>
      </c>
      <c r="C140" s="38" t="s">
        <v>5076</v>
      </c>
      <c r="D140" s="37" t="s">
        <v>245</v>
      </c>
      <c r="E140" s="39" t="s">
        <v>5077</v>
      </c>
      <c r="F140" s="40" t="s">
        <v>243</v>
      </c>
      <c r="G140" s="41">
        <v>23</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5000</v>
      </c>
      <c r="F142" s="46"/>
      <c r="G142" s="46"/>
      <c r="H142" s="46"/>
      <c r="I142" s="46"/>
      <c r="J142" s="48"/>
    </row>
    <row r="143" ht="120">
      <c r="A143" s="37" t="s">
        <v>248</v>
      </c>
      <c r="B143" s="45"/>
      <c r="C143" s="46"/>
      <c r="D143" s="46"/>
      <c r="E143" s="39" t="s">
        <v>5078</v>
      </c>
      <c r="F143" s="46"/>
      <c r="G143" s="46"/>
      <c r="H143" s="46"/>
      <c r="I143" s="46"/>
      <c r="J143" s="48"/>
    </row>
    <row r="144">
      <c r="A144" s="37" t="s">
        <v>240</v>
      </c>
      <c r="B144" s="37">
        <v>34</v>
      </c>
      <c r="C144" s="38" t="s">
        <v>5079</v>
      </c>
      <c r="D144" s="37" t="s">
        <v>245</v>
      </c>
      <c r="E144" s="39" t="s">
        <v>5080</v>
      </c>
      <c r="F144" s="40" t="s">
        <v>243</v>
      </c>
      <c r="G144" s="41">
        <v>23</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5000</v>
      </c>
      <c r="F146" s="46"/>
      <c r="G146" s="46"/>
      <c r="H146" s="46"/>
      <c r="I146" s="46"/>
      <c r="J146" s="48"/>
    </row>
    <row r="147" ht="105">
      <c r="A147" s="37" t="s">
        <v>248</v>
      </c>
      <c r="B147" s="45"/>
      <c r="C147" s="46"/>
      <c r="D147" s="46"/>
      <c r="E147" s="39" t="s">
        <v>5081</v>
      </c>
      <c r="F147" s="46"/>
      <c r="G147" s="46"/>
      <c r="H147" s="46"/>
      <c r="I147" s="46"/>
      <c r="J147" s="48"/>
    </row>
    <row r="148" ht="30">
      <c r="A148" s="37" t="s">
        <v>240</v>
      </c>
      <c r="B148" s="37">
        <v>35</v>
      </c>
      <c r="C148" s="38" t="s">
        <v>5082</v>
      </c>
      <c r="D148" s="37" t="s">
        <v>245</v>
      </c>
      <c r="E148" s="39" t="s">
        <v>5083</v>
      </c>
      <c r="F148" s="40" t="s">
        <v>290</v>
      </c>
      <c r="G148" s="41">
        <v>472</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5000</v>
      </c>
      <c r="F150" s="46"/>
      <c r="G150" s="46"/>
      <c r="H150" s="46"/>
      <c r="I150" s="46"/>
      <c r="J150" s="48"/>
    </row>
    <row r="151" ht="135">
      <c r="A151" s="37" t="s">
        <v>248</v>
      </c>
      <c r="B151" s="45"/>
      <c r="C151" s="46"/>
      <c r="D151" s="46"/>
      <c r="E151" s="39" t="s">
        <v>5084</v>
      </c>
      <c r="F151" s="46"/>
      <c r="G151" s="46"/>
      <c r="H151" s="46"/>
      <c r="I151" s="46"/>
      <c r="J151" s="48"/>
    </row>
    <row r="152">
      <c r="A152" s="31" t="s">
        <v>237</v>
      </c>
      <c r="B152" s="32"/>
      <c r="C152" s="33" t="s">
        <v>5085</v>
      </c>
      <c r="D152" s="34"/>
      <c r="E152" s="31" t="s">
        <v>5086</v>
      </c>
      <c r="F152" s="34"/>
      <c r="G152" s="34"/>
      <c r="H152" s="34"/>
      <c r="I152" s="35">
        <f>SUMIFS(I153:I368,A153:A368,"P")</f>
        <v>0</v>
      </c>
      <c r="J152" s="36"/>
    </row>
    <row r="153">
      <c r="A153" s="37" t="s">
        <v>240</v>
      </c>
      <c r="B153" s="37">
        <v>36</v>
      </c>
      <c r="C153" s="38" t="s">
        <v>5087</v>
      </c>
      <c r="D153" s="37" t="s">
        <v>245</v>
      </c>
      <c r="E153" s="39" t="s">
        <v>5088</v>
      </c>
      <c r="F153" s="40" t="s">
        <v>354</v>
      </c>
      <c r="G153" s="41">
        <v>50</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c r="A155" s="37" t="s">
        <v>246</v>
      </c>
      <c r="B155" s="45"/>
      <c r="C155" s="46"/>
      <c r="D155" s="46"/>
      <c r="E155" s="49" t="s">
        <v>291</v>
      </c>
      <c r="F155" s="46"/>
      <c r="G155" s="46"/>
      <c r="H155" s="46"/>
      <c r="I155" s="46"/>
      <c r="J155" s="48"/>
    </row>
    <row r="156" ht="90">
      <c r="A156" s="37" t="s">
        <v>248</v>
      </c>
      <c r="B156" s="45"/>
      <c r="C156" s="46"/>
      <c r="D156" s="46"/>
      <c r="E156" s="39" t="s">
        <v>5089</v>
      </c>
      <c r="F156" s="46"/>
      <c r="G156" s="46"/>
      <c r="H156" s="46"/>
      <c r="I156" s="46"/>
      <c r="J156" s="48"/>
    </row>
    <row r="157">
      <c r="A157" s="37" t="s">
        <v>240</v>
      </c>
      <c r="B157" s="37">
        <v>37</v>
      </c>
      <c r="C157" s="38" t="s">
        <v>5090</v>
      </c>
      <c r="D157" s="37" t="s">
        <v>245</v>
      </c>
      <c r="E157" s="39" t="s">
        <v>5091</v>
      </c>
      <c r="F157" s="40" t="s">
        <v>243</v>
      </c>
      <c r="G157" s="41">
        <v>22</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c r="A159" s="37" t="s">
        <v>246</v>
      </c>
      <c r="B159" s="45"/>
      <c r="C159" s="46"/>
      <c r="D159" s="46"/>
      <c r="E159" s="49" t="s">
        <v>5032</v>
      </c>
      <c r="F159" s="46"/>
      <c r="G159" s="46"/>
      <c r="H159" s="46"/>
      <c r="I159" s="46"/>
      <c r="J159" s="48"/>
    </row>
    <row r="160" ht="105">
      <c r="A160" s="37" t="s">
        <v>248</v>
      </c>
      <c r="B160" s="45"/>
      <c r="C160" s="46"/>
      <c r="D160" s="46"/>
      <c r="E160" s="39" t="s">
        <v>5092</v>
      </c>
      <c r="F160" s="46"/>
      <c r="G160" s="46"/>
      <c r="H160" s="46"/>
      <c r="I160" s="46"/>
      <c r="J160" s="48"/>
    </row>
    <row r="161">
      <c r="A161" s="37" t="s">
        <v>240</v>
      </c>
      <c r="B161" s="37">
        <v>38</v>
      </c>
      <c r="C161" s="38" t="s">
        <v>5093</v>
      </c>
      <c r="D161" s="37" t="s">
        <v>245</v>
      </c>
      <c r="E161" s="39" t="s">
        <v>5094</v>
      </c>
      <c r="F161" s="40" t="s">
        <v>243</v>
      </c>
      <c r="G161" s="41">
        <v>119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c r="A163" s="37" t="s">
        <v>246</v>
      </c>
      <c r="B163" s="45"/>
      <c r="C163" s="46"/>
      <c r="D163" s="46"/>
      <c r="E163" s="49" t="s">
        <v>5032</v>
      </c>
      <c r="F163" s="46"/>
      <c r="G163" s="46"/>
      <c r="H163" s="46"/>
      <c r="I163" s="46"/>
      <c r="J163" s="48"/>
    </row>
    <row r="164" ht="105">
      <c r="A164" s="37" t="s">
        <v>248</v>
      </c>
      <c r="B164" s="45"/>
      <c r="C164" s="46"/>
      <c r="D164" s="46"/>
      <c r="E164" s="39" t="s">
        <v>5092</v>
      </c>
      <c r="F164" s="46"/>
      <c r="G164" s="46"/>
      <c r="H164" s="46"/>
      <c r="I164" s="46"/>
      <c r="J164" s="48"/>
    </row>
    <row r="165">
      <c r="A165" s="37" t="s">
        <v>240</v>
      </c>
      <c r="B165" s="37">
        <v>39</v>
      </c>
      <c r="C165" s="38" t="s">
        <v>5095</v>
      </c>
      <c r="D165" s="37" t="s">
        <v>245</v>
      </c>
      <c r="E165" s="39" t="s">
        <v>5096</v>
      </c>
      <c r="F165" s="40" t="s">
        <v>243</v>
      </c>
      <c r="G165" s="41">
        <v>217</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c r="A167" s="37" t="s">
        <v>246</v>
      </c>
      <c r="B167" s="45"/>
      <c r="C167" s="46"/>
      <c r="D167" s="46"/>
      <c r="E167" s="49" t="s">
        <v>5032</v>
      </c>
      <c r="F167" s="46"/>
      <c r="G167" s="46"/>
      <c r="H167" s="46"/>
      <c r="I167" s="46"/>
      <c r="J167" s="48"/>
    </row>
    <row r="168" ht="105">
      <c r="A168" s="37" t="s">
        <v>248</v>
      </c>
      <c r="B168" s="45"/>
      <c r="C168" s="46"/>
      <c r="D168" s="46"/>
      <c r="E168" s="39" t="s">
        <v>5097</v>
      </c>
      <c r="F168" s="46"/>
      <c r="G168" s="46"/>
      <c r="H168" s="46"/>
      <c r="I168" s="46"/>
      <c r="J168" s="48"/>
    </row>
    <row r="169">
      <c r="A169" s="37" t="s">
        <v>240</v>
      </c>
      <c r="B169" s="37">
        <v>40</v>
      </c>
      <c r="C169" s="38" t="s">
        <v>5098</v>
      </c>
      <c r="D169" s="37" t="s">
        <v>245</v>
      </c>
      <c r="E169" s="39" t="s">
        <v>5099</v>
      </c>
      <c r="F169" s="40" t="s">
        <v>243</v>
      </c>
      <c r="G169" s="41">
        <v>48</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c r="A171" s="37" t="s">
        <v>246</v>
      </c>
      <c r="B171" s="45"/>
      <c r="C171" s="46"/>
      <c r="D171" s="46"/>
      <c r="E171" s="49" t="s">
        <v>5032</v>
      </c>
      <c r="F171" s="46"/>
      <c r="G171" s="46"/>
      <c r="H171" s="46"/>
      <c r="I171" s="46"/>
      <c r="J171" s="48"/>
    </row>
    <row r="172" ht="105">
      <c r="A172" s="37" t="s">
        <v>248</v>
      </c>
      <c r="B172" s="45"/>
      <c r="C172" s="46"/>
      <c r="D172" s="46"/>
      <c r="E172" s="39" t="s">
        <v>5100</v>
      </c>
      <c r="F172" s="46"/>
      <c r="G172" s="46"/>
      <c r="H172" s="46"/>
      <c r="I172" s="46"/>
      <c r="J172" s="48"/>
    </row>
    <row r="173">
      <c r="A173" s="37" t="s">
        <v>240</v>
      </c>
      <c r="B173" s="37">
        <v>41</v>
      </c>
      <c r="C173" s="38" t="s">
        <v>5101</v>
      </c>
      <c r="D173" s="37" t="s">
        <v>245</v>
      </c>
      <c r="E173" s="39" t="s">
        <v>5102</v>
      </c>
      <c r="F173" s="40" t="s">
        <v>243</v>
      </c>
      <c r="G173" s="41">
        <v>24</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c r="A175" s="37" t="s">
        <v>246</v>
      </c>
      <c r="B175" s="45"/>
      <c r="C175" s="46"/>
      <c r="D175" s="46"/>
      <c r="E175" s="49" t="s">
        <v>5032</v>
      </c>
      <c r="F175" s="46"/>
      <c r="G175" s="46"/>
      <c r="H175" s="46"/>
      <c r="I175" s="46"/>
      <c r="J175" s="48"/>
    </row>
    <row r="176" ht="105">
      <c r="A176" s="37" t="s">
        <v>248</v>
      </c>
      <c r="B176" s="45"/>
      <c r="C176" s="46"/>
      <c r="D176" s="46"/>
      <c r="E176" s="39" t="s">
        <v>5103</v>
      </c>
      <c r="F176" s="46"/>
      <c r="G176" s="46"/>
      <c r="H176" s="46"/>
      <c r="I176" s="46"/>
      <c r="J176" s="48"/>
    </row>
    <row r="177">
      <c r="A177" s="37" t="s">
        <v>240</v>
      </c>
      <c r="B177" s="37">
        <v>42</v>
      </c>
      <c r="C177" s="38" t="s">
        <v>5104</v>
      </c>
      <c r="D177" s="37" t="s">
        <v>245</v>
      </c>
      <c r="E177" s="39" t="s">
        <v>5105</v>
      </c>
      <c r="F177" s="40" t="s">
        <v>243</v>
      </c>
      <c r="G177" s="41">
        <v>142</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c r="A179" s="37" t="s">
        <v>246</v>
      </c>
      <c r="B179" s="45"/>
      <c r="C179" s="46"/>
      <c r="D179" s="46"/>
      <c r="E179" s="49" t="s">
        <v>5032</v>
      </c>
      <c r="F179" s="46"/>
      <c r="G179" s="46"/>
      <c r="H179" s="46"/>
      <c r="I179" s="46"/>
      <c r="J179" s="48"/>
    </row>
    <row r="180" ht="105">
      <c r="A180" s="37" t="s">
        <v>248</v>
      </c>
      <c r="B180" s="45"/>
      <c r="C180" s="46"/>
      <c r="D180" s="46"/>
      <c r="E180" s="39" t="s">
        <v>5106</v>
      </c>
      <c r="F180" s="46"/>
      <c r="G180" s="46"/>
      <c r="H180" s="46"/>
      <c r="I180" s="46"/>
      <c r="J180" s="48"/>
    </row>
    <row r="181">
      <c r="A181" s="37" t="s">
        <v>240</v>
      </c>
      <c r="B181" s="37">
        <v>44</v>
      </c>
      <c r="C181" s="38" t="s">
        <v>5107</v>
      </c>
      <c r="D181" s="37" t="s">
        <v>245</v>
      </c>
      <c r="E181" s="39" t="s">
        <v>5108</v>
      </c>
      <c r="F181" s="40" t="s">
        <v>243</v>
      </c>
      <c r="G181" s="41">
        <v>46</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c r="A183" s="37" t="s">
        <v>246</v>
      </c>
      <c r="B183" s="45"/>
      <c r="C183" s="46"/>
      <c r="D183" s="46"/>
      <c r="E183" s="49" t="s">
        <v>5032</v>
      </c>
      <c r="F183" s="46"/>
      <c r="G183" s="46"/>
      <c r="H183" s="46"/>
      <c r="I183" s="46"/>
      <c r="J183" s="48"/>
    </row>
    <row r="184" ht="120">
      <c r="A184" s="37" t="s">
        <v>248</v>
      </c>
      <c r="B184" s="45"/>
      <c r="C184" s="46"/>
      <c r="D184" s="46"/>
      <c r="E184" s="39" t="s">
        <v>5109</v>
      </c>
      <c r="F184" s="46"/>
      <c r="G184" s="46"/>
      <c r="H184" s="46"/>
      <c r="I184" s="46"/>
      <c r="J184" s="48"/>
    </row>
    <row r="185">
      <c r="A185" s="37" t="s">
        <v>240</v>
      </c>
      <c r="B185" s="37">
        <v>45</v>
      </c>
      <c r="C185" s="38" t="s">
        <v>5110</v>
      </c>
      <c r="D185" s="37" t="s">
        <v>245</v>
      </c>
      <c r="E185" s="39" t="s">
        <v>5111</v>
      </c>
      <c r="F185" s="40" t="s">
        <v>243</v>
      </c>
      <c r="G185" s="41">
        <v>2</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c r="A187" s="37" t="s">
        <v>246</v>
      </c>
      <c r="B187" s="45"/>
      <c r="C187" s="46"/>
      <c r="D187" s="46"/>
      <c r="E187" s="49" t="s">
        <v>5032</v>
      </c>
      <c r="F187" s="46"/>
      <c r="G187" s="46"/>
      <c r="H187" s="46"/>
      <c r="I187" s="46"/>
      <c r="J187" s="48"/>
    </row>
    <row r="188" ht="120">
      <c r="A188" s="37" t="s">
        <v>248</v>
      </c>
      <c r="B188" s="45"/>
      <c r="C188" s="46"/>
      <c r="D188" s="46"/>
      <c r="E188" s="39" t="s">
        <v>5109</v>
      </c>
      <c r="F188" s="46"/>
      <c r="G188" s="46"/>
      <c r="H188" s="46"/>
      <c r="I188" s="46"/>
      <c r="J188" s="48"/>
    </row>
    <row r="189">
      <c r="A189" s="37" t="s">
        <v>240</v>
      </c>
      <c r="B189" s="37">
        <v>46</v>
      </c>
      <c r="C189" s="38" t="s">
        <v>5112</v>
      </c>
      <c r="D189" s="37" t="s">
        <v>245</v>
      </c>
      <c r="E189" s="39" t="s">
        <v>5113</v>
      </c>
      <c r="F189" s="40" t="s">
        <v>243</v>
      </c>
      <c r="G189" s="41">
        <v>2064</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c r="A191" s="37" t="s">
        <v>246</v>
      </c>
      <c r="B191" s="45"/>
      <c r="C191" s="46"/>
      <c r="D191" s="46"/>
      <c r="E191" s="49" t="s">
        <v>5032</v>
      </c>
      <c r="F191" s="46"/>
      <c r="G191" s="46"/>
      <c r="H191" s="46"/>
      <c r="I191" s="46"/>
      <c r="J191" s="48"/>
    </row>
    <row r="192" ht="120">
      <c r="A192" s="37" t="s">
        <v>248</v>
      </c>
      <c r="B192" s="45"/>
      <c r="C192" s="46"/>
      <c r="D192" s="46"/>
      <c r="E192" s="39" t="s">
        <v>5109</v>
      </c>
      <c r="F192" s="46"/>
      <c r="G192" s="46"/>
      <c r="H192" s="46"/>
      <c r="I192" s="46"/>
      <c r="J192" s="48"/>
    </row>
    <row r="193">
      <c r="A193" s="37" t="s">
        <v>240</v>
      </c>
      <c r="B193" s="37">
        <v>47</v>
      </c>
      <c r="C193" s="38" t="s">
        <v>5114</v>
      </c>
      <c r="D193" s="37" t="s">
        <v>245</v>
      </c>
      <c r="E193" s="39" t="s">
        <v>5115</v>
      </c>
      <c r="F193" s="40" t="s">
        <v>243</v>
      </c>
      <c r="G193" s="41">
        <v>8</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c r="A195" s="37" t="s">
        <v>246</v>
      </c>
      <c r="B195" s="45"/>
      <c r="C195" s="46"/>
      <c r="D195" s="46"/>
      <c r="E195" s="49" t="s">
        <v>5032</v>
      </c>
      <c r="F195" s="46"/>
      <c r="G195" s="46"/>
      <c r="H195" s="46"/>
      <c r="I195" s="46"/>
      <c r="J195" s="48"/>
    </row>
    <row r="196" ht="120">
      <c r="A196" s="37" t="s">
        <v>248</v>
      </c>
      <c r="B196" s="45"/>
      <c r="C196" s="46"/>
      <c r="D196" s="46"/>
      <c r="E196" s="39" t="s">
        <v>5109</v>
      </c>
      <c r="F196" s="46"/>
      <c r="G196" s="46"/>
      <c r="H196" s="46"/>
      <c r="I196" s="46"/>
      <c r="J196" s="48"/>
    </row>
    <row r="197">
      <c r="A197" s="37" t="s">
        <v>240</v>
      </c>
      <c r="B197" s="37">
        <v>48</v>
      </c>
      <c r="C197" s="38" t="s">
        <v>5116</v>
      </c>
      <c r="D197" s="37" t="s">
        <v>245</v>
      </c>
      <c r="E197" s="39" t="s">
        <v>5117</v>
      </c>
      <c r="F197" s="40" t="s">
        <v>243</v>
      </c>
      <c r="G197" s="41">
        <v>2064</v>
      </c>
      <c r="H197" s="42">
        <v>0</v>
      </c>
      <c r="I197" s="43">
        <f>ROUND(G197*H197,P4)</f>
        <v>0</v>
      </c>
      <c r="J197" s="37"/>
      <c r="O197" s="44">
        <f>I197*0.21</f>
        <v>0</v>
      </c>
      <c r="P197">
        <v>3</v>
      </c>
    </row>
    <row r="198">
      <c r="A198" s="37" t="s">
        <v>244</v>
      </c>
      <c r="B198" s="45"/>
      <c r="C198" s="46"/>
      <c r="D198" s="46"/>
      <c r="E198" s="47" t="s">
        <v>245</v>
      </c>
      <c r="F198" s="46"/>
      <c r="G198" s="46"/>
      <c r="H198" s="46"/>
      <c r="I198" s="46"/>
      <c r="J198" s="48"/>
    </row>
    <row r="199">
      <c r="A199" s="37" t="s">
        <v>246</v>
      </c>
      <c r="B199" s="45"/>
      <c r="C199" s="46"/>
      <c r="D199" s="46"/>
      <c r="E199" s="49" t="s">
        <v>5032</v>
      </c>
      <c r="F199" s="46"/>
      <c r="G199" s="46"/>
      <c r="H199" s="46"/>
      <c r="I199" s="46"/>
      <c r="J199" s="48"/>
    </row>
    <row r="200" ht="120">
      <c r="A200" s="37" t="s">
        <v>248</v>
      </c>
      <c r="B200" s="45"/>
      <c r="C200" s="46"/>
      <c r="D200" s="46"/>
      <c r="E200" s="39" t="s">
        <v>5118</v>
      </c>
      <c r="F200" s="46"/>
      <c r="G200" s="46"/>
      <c r="H200" s="46"/>
      <c r="I200" s="46"/>
      <c r="J200" s="48"/>
    </row>
    <row r="201">
      <c r="A201" s="37" t="s">
        <v>240</v>
      </c>
      <c r="B201" s="37">
        <v>49</v>
      </c>
      <c r="C201" s="38" t="s">
        <v>5119</v>
      </c>
      <c r="D201" s="37" t="s">
        <v>245</v>
      </c>
      <c r="E201" s="39" t="s">
        <v>5120</v>
      </c>
      <c r="F201" s="40" t="s">
        <v>243</v>
      </c>
      <c r="G201" s="41">
        <v>4</v>
      </c>
      <c r="H201" s="42">
        <v>0</v>
      </c>
      <c r="I201" s="43">
        <f>ROUND(G201*H201,P4)</f>
        <v>0</v>
      </c>
      <c r="J201" s="37"/>
      <c r="O201" s="44">
        <f>I201*0.21</f>
        <v>0</v>
      </c>
      <c r="P201">
        <v>3</v>
      </c>
    </row>
    <row r="202">
      <c r="A202" s="37" t="s">
        <v>244</v>
      </c>
      <c r="B202" s="45"/>
      <c r="C202" s="46"/>
      <c r="D202" s="46"/>
      <c r="E202" s="47" t="s">
        <v>245</v>
      </c>
      <c r="F202" s="46"/>
      <c r="G202" s="46"/>
      <c r="H202" s="46"/>
      <c r="I202" s="46"/>
      <c r="J202" s="48"/>
    </row>
    <row r="203">
      <c r="A203" s="37" t="s">
        <v>246</v>
      </c>
      <c r="B203" s="45"/>
      <c r="C203" s="46"/>
      <c r="D203" s="46"/>
      <c r="E203" s="49" t="s">
        <v>5032</v>
      </c>
      <c r="F203" s="46"/>
      <c r="G203" s="46"/>
      <c r="H203" s="46"/>
      <c r="I203" s="46"/>
      <c r="J203" s="48"/>
    </row>
    <row r="204" ht="120">
      <c r="A204" s="37" t="s">
        <v>248</v>
      </c>
      <c r="B204" s="45"/>
      <c r="C204" s="46"/>
      <c r="D204" s="46"/>
      <c r="E204" s="39" t="s">
        <v>5109</v>
      </c>
      <c r="F204" s="46"/>
      <c r="G204" s="46"/>
      <c r="H204" s="46"/>
      <c r="I204" s="46"/>
      <c r="J204" s="48"/>
    </row>
    <row r="205">
      <c r="A205" s="37" t="s">
        <v>240</v>
      </c>
      <c r="B205" s="37">
        <v>50</v>
      </c>
      <c r="C205" s="38" t="s">
        <v>5121</v>
      </c>
      <c r="D205" s="37" t="s">
        <v>245</v>
      </c>
      <c r="E205" s="39" t="s">
        <v>5122</v>
      </c>
      <c r="F205" s="40" t="s">
        <v>243</v>
      </c>
      <c r="G205" s="41">
        <v>60</v>
      </c>
      <c r="H205" s="42">
        <v>0</v>
      </c>
      <c r="I205" s="43">
        <f>ROUND(G205*H205,P4)</f>
        <v>0</v>
      </c>
      <c r="J205" s="37"/>
      <c r="O205" s="44">
        <f>I205*0.21</f>
        <v>0</v>
      </c>
      <c r="P205">
        <v>3</v>
      </c>
    </row>
    <row r="206">
      <c r="A206" s="37" t="s">
        <v>244</v>
      </c>
      <c r="B206" s="45"/>
      <c r="C206" s="46"/>
      <c r="D206" s="46"/>
      <c r="E206" s="47" t="s">
        <v>245</v>
      </c>
      <c r="F206" s="46"/>
      <c r="G206" s="46"/>
      <c r="H206" s="46"/>
      <c r="I206" s="46"/>
      <c r="J206" s="48"/>
    </row>
    <row r="207">
      <c r="A207" s="37" t="s">
        <v>246</v>
      </c>
      <c r="B207" s="45"/>
      <c r="C207" s="46"/>
      <c r="D207" s="46"/>
      <c r="E207" s="49" t="s">
        <v>5032</v>
      </c>
      <c r="F207" s="46"/>
      <c r="G207" s="46"/>
      <c r="H207" s="46"/>
      <c r="I207" s="46"/>
      <c r="J207" s="48"/>
    </row>
    <row r="208" ht="120">
      <c r="A208" s="37" t="s">
        <v>248</v>
      </c>
      <c r="B208" s="45"/>
      <c r="C208" s="46"/>
      <c r="D208" s="46"/>
      <c r="E208" s="39" t="s">
        <v>5109</v>
      </c>
      <c r="F208" s="46"/>
      <c r="G208" s="46"/>
      <c r="H208" s="46"/>
      <c r="I208" s="46"/>
      <c r="J208" s="48"/>
    </row>
    <row r="209">
      <c r="A209" s="37" t="s">
        <v>240</v>
      </c>
      <c r="B209" s="37">
        <v>51</v>
      </c>
      <c r="C209" s="38" t="s">
        <v>5123</v>
      </c>
      <c r="D209" s="37" t="s">
        <v>245</v>
      </c>
      <c r="E209" s="39" t="s">
        <v>5124</v>
      </c>
      <c r="F209" s="40" t="s">
        <v>243</v>
      </c>
      <c r="G209" s="41">
        <v>8</v>
      </c>
      <c r="H209" s="42">
        <v>0</v>
      </c>
      <c r="I209" s="43">
        <f>ROUND(G209*H209,P4)</f>
        <v>0</v>
      </c>
      <c r="J209" s="37"/>
      <c r="O209" s="44">
        <f>I209*0.21</f>
        <v>0</v>
      </c>
      <c r="P209">
        <v>3</v>
      </c>
    </row>
    <row r="210">
      <c r="A210" s="37" t="s">
        <v>244</v>
      </c>
      <c r="B210" s="45"/>
      <c r="C210" s="46"/>
      <c r="D210" s="46"/>
      <c r="E210" s="47" t="s">
        <v>245</v>
      </c>
      <c r="F210" s="46"/>
      <c r="G210" s="46"/>
      <c r="H210" s="46"/>
      <c r="I210" s="46"/>
      <c r="J210" s="48"/>
    </row>
    <row r="211">
      <c r="A211" s="37" t="s">
        <v>246</v>
      </c>
      <c r="B211" s="45"/>
      <c r="C211" s="46"/>
      <c r="D211" s="46"/>
      <c r="E211" s="49" t="s">
        <v>5032</v>
      </c>
      <c r="F211" s="46"/>
      <c r="G211" s="46"/>
      <c r="H211" s="46"/>
      <c r="I211" s="46"/>
      <c r="J211" s="48"/>
    </row>
    <row r="212" ht="120">
      <c r="A212" s="37" t="s">
        <v>248</v>
      </c>
      <c r="B212" s="45"/>
      <c r="C212" s="46"/>
      <c r="D212" s="46"/>
      <c r="E212" s="39" t="s">
        <v>5109</v>
      </c>
      <c r="F212" s="46"/>
      <c r="G212" s="46"/>
      <c r="H212" s="46"/>
      <c r="I212" s="46"/>
      <c r="J212" s="48"/>
    </row>
    <row r="213">
      <c r="A213" s="37" t="s">
        <v>240</v>
      </c>
      <c r="B213" s="37">
        <v>52</v>
      </c>
      <c r="C213" s="38" t="s">
        <v>5125</v>
      </c>
      <c r="D213" s="37" t="s">
        <v>245</v>
      </c>
      <c r="E213" s="39" t="s">
        <v>5126</v>
      </c>
      <c r="F213" s="40" t="s">
        <v>243</v>
      </c>
      <c r="G213" s="41">
        <v>14</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c r="A215" s="37" t="s">
        <v>246</v>
      </c>
      <c r="B215" s="45"/>
      <c r="C215" s="46"/>
      <c r="D215" s="46"/>
      <c r="E215" s="49" t="s">
        <v>5032</v>
      </c>
      <c r="F215" s="46"/>
      <c r="G215" s="46"/>
      <c r="H215" s="46"/>
      <c r="I215" s="46"/>
      <c r="J215" s="48"/>
    </row>
    <row r="216" ht="120">
      <c r="A216" s="37" t="s">
        <v>248</v>
      </c>
      <c r="B216" s="45"/>
      <c r="C216" s="46"/>
      <c r="D216" s="46"/>
      <c r="E216" s="39" t="s">
        <v>5109</v>
      </c>
      <c r="F216" s="46"/>
      <c r="G216" s="46"/>
      <c r="H216" s="46"/>
      <c r="I216" s="46"/>
      <c r="J216" s="48"/>
    </row>
    <row r="217">
      <c r="A217" s="37" t="s">
        <v>240</v>
      </c>
      <c r="B217" s="37">
        <v>53</v>
      </c>
      <c r="C217" s="38" t="s">
        <v>5127</v>
      </c>
      <c r="D217" s="37" t="s">
        <v>245</v>
      </c>
      <c r="E217" s="39" t="s">
        <v>5128</v>
      </c>
      <c r="F217" s="40" t="s">
        <v>243</v>
      </c>
      <c r="G217" s="41">
        <v>14</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c r="A219" s="37" t="s">
        <v>246</v>
      </c>
      <c r="B219" s="45"/>
      <c r="C219" s="46"/>
      <c r="D219" s="46"/>
      <c r="E219" s="49" t="s">
        <v>5032</v>
      </c>
      <c r="F219" s="46"/>
      <c r="G219" s="46"/>
      <c r="H219" s="46"/>
      <c r="I219" s="46"/>
      <c r="J219" s="48"/>
    </row>
    <row r="220" ht="120">
      <c r="A220" s="37" t="s">
        <v>248</v>
      </c>
      <c r="B220" s="45"/>
      <c r="C220" s="46"/>
      <c r="D220" s="46"/>
      <c r="E220" s="39" t="s">
        <v>5109</v>
      </c>
      <c r="F220" s="46"/>
      <c r="G220" s="46"/>
      <c r="H220" s="46"/>
      <c r="I220" s="46"/>
      <c r="J220" s="48"/>
    </row>
    <row r="221">
      <c r="A221" s="37" t="s">
        <v>240</v>
      </c>
      <c r="B221" s="37">
        <v>54</v>
      </c>
      <c r="C221" s="38" t="s">
        <v>5129</v>
      </c>
      <c r="D221" s="37" t="s">
        <v>245</v>
      </c>
      <c r="E221" s="39" t="s">
        <v>5130</v>
      </c>
      <c r="F221" s="40" t="s">
        <v>243</v>
      </c>
      <c r="G221" s="41">
        <v>26</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c r="A223" s="37" t="s">
        <v>246</v>
      </c>
      <c r="B223" s="45"/>
      <c r="C223" s="46"/>
      <c r="D223" s="46"/>
      <c r="E223" s="49" t="s">
        <v>5131</v>
      </c>
      <c r="F223" s="46"/>
      <c r="G223" s="46"/>
      <c r="H223" s="46"/>
      <c r="I223" s="46"/>
      <c r="J223" s="48"/>
    </row>
    <row r="224" ht="135">
      <c r="A224" s="37" t="s">
        <v>248</v>
      </c>
      <c r="B224" s="45"/>
      <c r="C224" s="46"/>
      <c r="D224" s="46"/>
      <c r="E224" s="39" t="s">
        <v>5132</v>
      </c>
      <c r="F224" s="46"/>
      <c r="G224" s="46"/>
      <c r="H224" s="46"/>
      <c r="I224" s="46"/>
      <c r="J224" s="48"/>
    </row>
    <row r="225">
      <c r="A225" s="37" t="s">
        <v>240</v>
      </c>
      <c r="B225" s="37">
        <v>55</v>
      </c>
      <c r="C225" s="38" t="s">
        <v>5133</v>
      </c>
      <c r="D225" s="37" t="s">
        <v>245</v>
      </c>
      <c r="E225" s="39" t="s">
        <v>5134</v>
      </c>
      <c r="F225" s="40" t="s">
        <v>243</v>
      </c>
      <c r="G225" s="41">
        <v>4</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c r="A227" s="37" t="s">
        <v>246</v>
      </c>
      <c r="B227" s="45"/>
      <c r="C227" s="46"/>
      <c r="D227" s="46"/>
      <c r="E227" s="49" t="s">
        <v>5131</v>
      </c>
      <c r="F227" s="46"/>
      <c r="G227" s="46"/>
      <c r="H227" s="46"/>
      <c r="I227" s="46"/>
      <c r="J227" s="48"/>
    </row>
    <row r="228" ht="135">
      <c r="A228" s="37" t="s">
        <v>248</v>
      </c>
      <c r="B228" s="45"/>
      <c r="C228" s="46"/>
      <c r="D228" s="46"/>
      <c r="E228" s="39" t="s">
        <v>5132</v>
      </c>
      <c r="F228" s="46"/>
      <c r="G228" s="46"/>
      <c r="H228" s="46"/>
      <c r="I228" s="46"/>
      <c r="J228" s="48"/>
    </row>
    <row r="229">
      <c r="A229" s="37" t="s">
        <v>240</v>
      </c>
      <c r="B229" s="37">
        <v>56</v>
      </c>
      <c r="C229" s="38" t="s">
        <v>5135</v>
      </c>
      <c r="D229" s="37" t="s">
        <v>245</v>
      </c>
      <c r="E229" s="39" t="s">
        <v>5136</v>
      </c>
      <c r="F229" s="40" t="s">
        <v>1326</v>
      </c>
      <c r="G229" s="41">
        <v>13540</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c r="A231" s="37" t="s">
        <v>246</v>
      </c>
      <c r="B231" s="45"/>
      <c r="C231" s="46"/>
      <c r="D231" s="46"/>
      <c r="E231" s="49" t="s">
        <v>5131</v>
      </c>
      <c r="F231" s="46"/>
      <c r="G231" s="46"/>
      <c r="H231" s="46"/>
      <c r="I231" s="46"/>
      <c r="J231" s="48"/>
    </row>
    <row r="232" ht="120">
      <c r="A232" s="37" t="s">
        <v>248</v>
      </c>
      <c r="B232" s="45"/>
      <c r="C232" s="46"/>
      <c r="D232" s="46"/>
      <c r="E232" s="39" t="s">
        <v>5137</v>
      </c>
      <c r="F232" s="46"/>
      <c r="G232" s="46"/>
      <c r="H232" s="46"/>
      <c r="I232" s="46"/>
      <c r="J232" s="48"/>
    </row>
    <row r="233">
      <c r="A233" s="37" t="s">
        <v>240</v>
      </c>
      <c r="B233" s="37">
        <v>57</v>
      </c>
      <c r="C233" s="38" t="s">
        <v>5138</v>
      </c>
      <c r="D233" s="37" t="s">
        <v>245</v>
      </c>
      <c r="E233" s="39" t="s">
        <v>5139</v>
      </c>
      <c r="F233" s="40" t="s">
        <v>354</v>
      </c>
      <c r="G233" s="41">
        <v>12384</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c r="A235" s="37" t="s">
        <v>246</v>
      </c>
      <c r="B235" s="45"/>
      <c r="C235" s="46"/>
      <c r="D235" s="46"/>
      <c r="E235" s="49" t="s">
        <v>5131</v>
      </c>
      <c r="F235" s="46"/>
      <c r="G235" s="46"/>
      <c r="H235" s="46"/>
      <c r="I235" s="46"/>
      <c r="J235" s="48"/>
    </row>
    <row r="236" ht="120">
      <c r="A236" s="37" t="s">
        <v>248</v>
      </c>
      <c r="B236" s="45"/>
      <c r="C236" s="46"/>
      <c r="D236" s="46"/>
      <c r="E236" s="39" t="s">
        <v>5137</v>
      </c>
      <c r="F236" s="46"/>
      <c r="G236" s="46"/>
      <c r="H236" s="46"/>
      <c r="I236" s="46"/>
      <c r="J236" s="48"/>
    </row>
    <row r="237">
      <c r="A237" s="37" t="s">
        <v>240</v>
      </c>
      <c r="B237" s="37">
        <v>58</v>
      </c>
      <c r="C237" s="38" t="s">
        <v>5140</v>
      </c>
      <c r="D237" s="37" t="s">
        <v>245</v>
      </c>
      <c r="E237" s="39" t="s">
        <v>5141</v>
      </c>
      <c r="F237" s="40" t="s">
        <v>354</v>
      </c>
      <c r="G237" s="41">
        <v>24768</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c r="A239" s="37" t="s">
        <v>246</v>
      </c>
      <c r="B239" s="45"/>
      <c r="C239" s="46"/>
      <c r="D239" s="46"/>
      <c r="E239" s="49" t="s">
        <v>5032</v>
      </c>
      <c r="F239" s="46"/>
      <c r="G239" s="46"/>
      <c r="H239" s="46"/>
      <c r="I239" s="46"/>
      <c r="J239" s="48"/>
    </row>
    <row r="240" ht="105">
      <c r="A240" s="37" t="s">
        <v>248</v>
      </c>
      <c r="B240" s="45"/>
      <c r="C240" s="46"/>
      <c r="D240" s="46"/>
      <c r="E240" s="39" t="s">
        <v>5142</v>
      </c>
      <c r="F240" s="46"/>
      <c r="G240" s="46"/>
      <c r="H240" s="46"/>
      <c r="I240" s="46"/>
      <c r="J240" s="48"/>
    </row>
    <row r="241">
      <c r="A241" s="37" t="s">
        <v>240</v>
      </c>
      <c r="B241" s="37">
        <v>59</v>
      </c>
      <c r="C241" s="38" t="s">
        <v>5143</v>
      </c>
      <c r="D241" s="37" t="s">
        <v>245</v>
      </c>
      <c r="E241" s="39" t="s">
        <v>5144</v>
      </c>
      <c r="F241" s="40" t="s">
        <v>243</v>
      </c>
      <c r="G241" s="41">
        <v>2</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c r="A243" s="37" t="s">
        <v>246</v>
      </c>
      <c r="B243" s="45"/>
      <c r="C243" s="46"/>
      <c r="D243" s="46"/>
      <c r="E243" s="49" t="s">
        <v>5032</v>
      </c>
      <c r="F243" s="46"/>
      <c r="G243" s="46"/>
      <c r="H243" s="46"/>
      <c r="I243" s="46"/>
      <c r="J243" s="48"/>
    </row>
    <row r="244" ht="135">
      <c r="A244" s="37" t="s">
        <v>248</v>
      </c>
      <c r="B244" s="45"/>
      <c r="C244" s="46"/>
      <c r="D244" s="46"/>
      <c r="E244" s="39" t="s">
        <v>5132</v>
      </c>
      <c r="F244" s="46"/>
      <c r="G244" s="46"/>
      <c r="H244" s="46"/>
      <c r="I244" s="46"/>
      <c r="J244" s="48"/>
    </row>
    <row r="245">
      <c r="A245" s="37" t="s">
        <v>240</v>
      </c>
      <c r="B245" s="37">
        <v>60</v>
      </c>
      <c r="C245" s="38" t="s">
        <v>5145</v>
      </c>
      <c r="D245" s="37" t="s">
        <v>245</v>
      </c>
      <c r="E245" s="39" t="s">
        <v>5146</v>
      </c>
      <c r="F245" s="40" t="s">
        <v>243</v>
      </c>
      <c r="G245" s="41">
        <v>60</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c r="A247" s="37" t="s">
        <v>246</v>
      </c>
      <c r="B247" s="45"/>
      <c r="C247" s="46"/>
      <c r="D247" s="46"/>
      <c r="E247" s="49" t="s">
        <v>5131</v>
      </c>
      <c r="F247" s="46"/>
      <c r="G247" s="46"/>
      <c r="H247" s="46"/>
      <c r="I247" s="46"/>
      <c r="J247" s="48"/>
    </row>
    <row r="248" ht="105">
      <c r="A248" s="37" t="s">
        <v>248</v>
      </c>
      <c r="B248" s="45"/>
      <c r="C248" s="46"/>
      <c r="D248" s="46"/>
      <c r="E248" s="39" t="s">
        <v>5147</v>
      </c>
      <c r="F248" s="46"/>
      <c r="G248" s="46"/>
      <c r="H248" s="46"/>
      <c r="I248" s="46"/>
      <c r="J248" s="48"/>
    </row>
    <row r="249">
      <c r="A249" s="37" t="s">
        <v>240</v>
      </c>
      <c r="B249" s="37">
        <v>61</v>
      </c>
      <c r="C249" s="38" t="s">
        <v>5148</v>
      </c>
      <c r="D249" s="37" t="s">
        <v>245</v>
      </c>
      <c r="E249" s="39" t="s">
        <v>5149</v>
      </c>
      <c r="F249" s="40" t="s">
        <v>243</v>
      </c>
      <c r="G249" s="41">
        <v>30</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c r="A251" s="37" t="s">
        <v>246</v>
      </c>
      <c r="B251" s="45"/>
      <c r="C251" s="46"/>
      <c r="D251" s="46"/>
      <c r="E251" s="49" t="s">
        <v>5131</v>
      </c>
      <c r="F251" s="46"/>
      <c r="G251" s="46"/>
      <c r="H251" s="46"/>
      <c r="I251" s="46"/>
      <c r="J251" s="48"/>
    </row>
    <row r="252" ht="105">
      <c r="A252" s="37" t="s">
        <v>248</v>
      </c>
      <c r="B252" s="45"/>
      <c r="C252" s="46"/>
      <c r="D252" s="46"/>
      <c r="E252" s="39" t="s">
        <v>5147</v>
      </c>
      <c r="F252" s="46"/>
      <c r="G252" s="46"/>
      <c r="H252" s="46"/>
      <c r="I252" s="46"/>
      <c r="J252" s="48"/>
    </row>
    <row r="253">
      <c r="A253" s="37" t="s">
        <v>240</v>
      </c>
      <c r="B253" s="37">
        <v>62</v>
      </c>
      <c r="C253" s="38" t="s">
        <v>5150</v>
      </c>
      <c r="D253" s="37" t="s">
        <v>245</v>
      </c>
      <c r="E253" s="39" t="s">
        <v>5151</v>
      </c>
      <c r="F253" s="40" t="s">
        <v>243</v>
      </c>
      <c r="G253" s="41">
        <v>30</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c r="A255" s="37" t="s">
        <v>246</v>
      </c>
      <c r="B255" s="45"/>
      <c r="C255" s="46"/>
      <c r="D255" s="46"/>
      <c r="E255" s="49" t="s">
        <v>5131</v>
      </c>
      <c r="F255" s="46"/>
      <c r="G255" s="46"/>
      <c r="H255" s="46"/>
      <c r="I255" s="46"/>
      <c r="J255" s="48"/>
    </row>
    <row r="256" ht="105">
      <c r="A256" s="37" t="s">
        <v>248</v>
      </c>
      <c r="B256" s="45"/>
      <c r="C256" s="46"/>
      <c r="D256" s="46"/>
      <c r="E256" s="39" t="s">
        <v>5147</v>
      </c>
      <c r="F256" s="46"/>
      <c r="G256" s="46"/>
      <c r="H256" s="46"/>
      <c r="I256" s="46"/>
      <c r="J256" s="48"/>
    </row>
    <row r="257">
      <c r="A257" s="37" t="s">
        <v>240</v>
      </c>
      <c r="B257" s="37">
        <v>63</v>
      </c>
      <c r="C257" s="38" t="s">
        <v>5152</v>
      </c>
      <c r="D257" s="37" t="s">
        <v>245</v>
      </c>
      <c r="E257" s="39" t="s">
        <v>5153</v>
      </c>
      <c r="F257" s="40" t="s">
        <v>243</v>
      </c>
      <c r="G257" s="41">
        <v>5</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c r="A259" s="37" t="s">
        <v>246</v>
      </c>
      <c r="B259" s="45"/>
      <c r="C259" s="46"/>
      <c r="D259" s="46"/>
      <c r="E259" s="49" t="s">
        <v>5032</v>
      </c>
      <c r="F259" s="46"/>
      <c r="G259" s="46"/>
      <c r="H259" s="46"/>
      <c r="I259" s="46"/>
      <c r="J259" s="48"/>
    </row>
    <row r="260" ht="135">
      <c r="A260" s="37" t="s">
        <v>248</v>
      </c>
      <c r="B260" s="45"/>
      <c r="C260" s="46"/>
      <c r="D260" s="46"/>
      <c r="E260" s="39" t="s">
        <v>5132</v>
      </c>
      <c r="F260" s="46"/>
      <c r="G260" s="46"/>
      <c r="H260" s="46"/>
      <c r="I260" s="46"/>
      <c r="J260" s="48"/>
    </row>
    <row r="261">
      <c r="A261" s="37" t="s">
        <v>240</v>
      </c>
      <c r="B261" s="37">
        <v>64</v>
      </c>
      <c r="C261" s="38" t="s">
        <v>5154</v>
      </c>
      <c r="D261" s="37" t="s">
        <v>245</v>
      </c>
      <c r="E261" s="39" t="s">
        <v>5155</v>
      </c>
      <c r="F261" s="40" t="s">
        <v>243</v>
      </c>
      <c r="G261" s="41">
        <v>5</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c r="A263" s="37" t="s">
        <v>246</v>
      </c>
      <c r="B263" s="45"/>
      <c r="C263" s="46"/>
      <c r="D263" s="46"/>
      <c r="E263" s="49" t="s">
        <v>5032</v>
      </c>
      <c r="F263" s="46"/>
      <c r="G263" s="46"/>
      <c r="H263" s="46"/>
      <c r="I263" s="46"/>
      <c r="J263" s="48"/>
    </row>
    <row r="264" ht="135">
      <c r="A264" s="37" t="s">
        <v>248</v>
      </c>
      <c r="B264" s="45"/>
      <c r="C264" s="46"/>
      <c r="D264" s="46"/>
      <c r="E264" s="39" t="s">
        <v>5132</v>
      </c>
      <c r="F264" s="46"/>
      <c r="G264" s="46"/>
      <c r="H264" s="46"/>
      <c r="I264" s="46"/>
      <c r="J264" s="48"/>
    </row>
    <row r="265">
      <c r="A265" s="37" t="s">
        <v>240</v>
      </c>
      <c r="B265" s="37">
        <v>65</v>
      </c>
      <c r="C265" s="38" t="s">
        <v>5156</v>
      </c>
      <c r="D265" s="37" t="s">
        <v>245</v>
      </c>
      <c r="E265" s="39" t="s">
        <v>5157</v>
      </c>
      <c r="F265" s="40" t="s">
        <v>243</v>
      </c>
      <c r="G265" s="41">
        <v>1</v>
      </c>
      <c r="H265" s="42">
        <v>0</v>
      </c>
      <c r="I265" s="43">
        <f>ROUND(G265*H265,P4)</f>
        <v>0</v>
      </c>
      <c r="J265" s="37"/>
      <c r="O265" s="44">
        <f>I265*0.21</f>
        <v>0</v>
      </c>
      <c r="P265">
        <v>3</v>
      </c>
    </row>
    <row r="266">
      <c r="A266" s="37" t="s">
        <v>244</v>
      </c>
      <c r="B266" s="45"/>
      <c r="C266" s="46"/>
      <c r="D266" s="46"/>
      <c r="E266" s="47" t="s">
        <v>245</v>
      </c>
      <c r="F266" s="46"/>
      <c r="G266" s="46"/>
      <c r="H266" s="46"/>
      <c r="I266" s="46"/>
      <c r="J266" s="48"/>
    </row>
    <row r="267">
      <c r="A267" s="37" t="s">
        <v>246</v>
      </c>
      <c r="B267" s="45"/>
      <c r="C267" s="46"/>
      <c r="D267" s="46"/>
      <c r="E267" s="49" t="s">
        <v>5032</v>
      </c>
      <c r="F267" s="46"/>
      <c r="G267" s="46"/>
      <c r="H267" s="46"/>
      <c r="I267" s="46"/>
      <c r="J267" s="48"/>
    </row>
    <row r="268" ht="135">
      <c r="A268" s="37" t="s">
        <v>248</v>
      </c>
      <c r="B268" s="45"/>
      <c r="C268" s="46"/>
      <c r="D268" s="46"/>
      <c r="E268" s="39" t="s">
        <v>5132</v>
      </c>
      <c r="F268" s="46"/>
      <c r="G268" s="46"/>
      <c r="H268" s="46"/>
      <c r="I268" s="46"/>
      <c r="J268" s="48"/>
    </row>
    <row r="269">
      <c r="A269" s="37" t="s">
        <v>240</v>
      </c>
      <c r="B269" s="37">
        <v>66</v>
      </c>
      <c r="C269" s="38" t="s">
        <v>5158</v>
      </c>
      <c r="D269" s="37" t="s">
        <v>245</v>
      </c>
      <c r="E269" s="39" t="s">
        <v>5159</v>
      </c>
      <c r="F269" s="40" t="s">
        <v>243</v>
      </c>
      <c r="G269" s="41">
        <v>4</v>
      </c>
      <c r="H269" s="42">
        <v>0</v>
      </c>
      <c r="I269" s="43">
        <f>ROUND(G269*H269,P4)</f>
        <v>0</v>
      </c>
      <c r="J269" s="37"/>
      <c r="O269" s="44">
        <f>I269*0.21</f>
        <v>0</v>
      </c>
      <c r="P269">
        <v>3</v>
      </c>
    </row>
    <row r="270">
      <c r="A270" s="37" t="s">
        <v>244</v>
      </c>
      <c r="B270" s="45"/>
      <c r="C270" s="46"/>
      <c r="D270" s="46"/>
      <c r="E270" s="47" t="s">
        <v>245</v>
      </c>
      <c r="F270" s="46"/>
      <c r="G270" s="46"/>
      <c r="H270" s="46"/>
      <c r="I270" s="46"/>
      <c r="J270" s="48"/>
    </row>
    <row r="271">
      <c r="A271" s="37" t="s">
        <v>246</v>
      </c>
      <c r="B271" s="45"/>
      <c r="C271" s="46"/>
      <c r="D271" s="46"/>
      <c r="E271" s="49" t="s">
        <v>5032</v>
      </c>
      <c r="F271" s="46"/>
      <c r="G271" s="46"/>
      <c r="H271" s="46"/>
      <c r="I271" s="46"/>
      <c r="J271" s="48"/>
    </row>
    <row r="272" ht="135">
      <c r="A272" s="37" t="s">
        <v>248</v>
      </c>
      <c r="B272" s="45"/>
      <c r="C272" s="46"/>
      <c r="D272" s="46"/>
      <c r="E272" s="39" t="s">
        <v>5132</v>
      </c>
      <c r="F272" s="46"/>
      <c r="G272" s="46"/>
      <c r="H272" s="46"/>
      <c r="I272" s="46"/>
      <c r="J272" s="48"/>
    </row>
    <row r="273">
      <c r="A273" s="37" t="s">
        <v>240</v>
      </c>
      <c r="B273" s="37">
        <v>67</v>
      </c>
      <c r="C273" s="38" t="s">
        <v>5160</v>
      </c>
      <c r="D273" s="37" t="s">
        <v>245</v>
      </c>
      <c r="E273" s="39" t="s">
        <v>5161</v>
      </c>
      <c r="F273" s="40" t="s">
        <v>243</v>
      </c>
      <c r="G273" s="41">
        <v>30</v>
      </c>
      <c r="H273" s="42">
        <v>0</v>
      </c>
      <c r="I273" s="43">
        <f>ROUND(G273*H273,P4)</f>
        <v>0</v>
      </c>
      <c r="J273" s="37"/>
      <c r="O273" s="44">
        <f>I273*0.21</f>
        <v>0</v>
      </c>
      <c r="P273">
        <v>3</v>
      </c>
    </row>
    <row r="274">
      <c r="A274" s="37" t="s">
        <v>244</v>
      </c>
      <c r="B274" s="45"/>
      <c r="C274" s="46"/>
      <c r="D274" s="46"/>
      <c r="E274" s="47" t="s">
        <v>245</v>
      </c>
      <c r="F274" s="46"/>
      <c r="G274" s="46"/>
      <c r="H274" s="46"/>
      <c r="I274" s="46"/>
      <c r="J274" s="48"/>
    </row>
    <row r="275">
      <c r="A275" s="37" t="s">
        <v>246</v>
      </c>
      <c r="B275" s="45"/>
      <c r="C275" s="46"/>
      <c r="D275" s="46"/>
      <c r="E275" s="49" t="s">
        <v>5032</v>
      </c>
      <c r="F275" s="46"/>
      <c r="G275" s="46"/>
      <c r="H275" s="46"/>
      <c r="I275" s="46"/>
      <c r="J275" s="48"/>
    </row>
    <row r="276" ht="135">
      <c r="A276" s="37" t="s">
        <v>248</v>
      </c>
      <c r="B276" s="45"/>
      <c r="C276" s="46"/>
      <c r="D276" s="46"/>
      <c r="E276" s="39" t="s">
        <v>5132</v>
      </c>
      <c r="F276" s="46"/>
      <c r="G276" s="46"/>
      <c r="H276" s="46"/>
      <c r="I276" s="46"/>
      <c r="J276" s="48"/>
    </row>
    <row r="277">
      <c r="A277" s="37" t="s">
        <v>240</v>
      </c>
      <c r="B277" s="37">
        <v>68</v>
      </c>
      <c r="C277" s="38" t="s">
        <v>5162</v>
      </c>
      <c r="D277" s="37" t="s">
        <v>245</v>
      </c>
      <c r="E277" s="39" t="s">
        <v>5163</v>
      </c>
      <c r="F277" s="40" t="s">
        <v>243</v>
      </c>
      <c r="G277" s="41">
        <v>5</v>
      </c>
      <c r="H277" s="42">
        <v>0</v>
      </c>
      <c r="I277" s="43">
        <f>ROUND(G277*H277,P4)</f>
        <v>0</v>
      </c>
      <c r="J277" s="37"/>
      <c r="O277" s="44">
        <f>I277*0.21</f>
        <v>0</v>
      </c>
      <c r="P277">
        <v>3</v>
      </c>
    </row>
    <row r="278">
      <c r="A278" s="37" t="s">
        <v>244</v>
      </c>
      <c r="B278" s="45"/>
      <c r="C278" s="46"/>
      <c r="D278" s="46"/>
      <c r="E278" s="47" t="s">
        <v>245</v>
      </c>
      <c r="F278" s="46"/>
      <c r="G278" s="46"/>
      <c r="H278" s="46"/>
      <c r="I278" s="46"/>
      <c r="J278" s="48"/>
    </row>
    <row r="279">
      <c r="A279" s="37" t="s">
        <v>246</v>
      </c>
      <c r="B279" s="45"/>
      <c r="C279" s="46"/>
      <c r="D279" s="46"/>
      <c r="E279" s="49" t="s">
        <v>5032</v>
      </c>
      <c r="F279" s="46"/>
      <c r="G279" s="46"/>
      <c r="H279" s="46"/>
      <c r="I279" s="46"/>
      <c r="J279" s="48"/>
    </row>
    <row r="280" ht="135">
      <c r="A280" s="37" t="s">
        <v>248</v>
      </c>
      <c r="B280" s="45"/>
      <c r="C280" s="46"/>
      <c r="D280" s="46"/>
      <c r="E280" s="39" t="s">
        <v>5132</v>
      </c>
      <c r="F280" s="46"/>
      <c r="G280" s="46"/>
      <c r="H280" s="46"/>
      <c r="I280" s="46"/>
      <c r="J280" s="48"/>
    </row>
    <row r="281" ht="30">
      <c r="A281" s="37" t="s">
        <v>240</v>
      </c>
      <c r="B281" s="37">
        <v>69</v>
      </c>
      <c r="C281" s="38" t="s">
        <v>5164</v>
      </c>
      <c r="D281" s="37" t="s">
        <v>245</v>
      </c>
      <c r="E281" s="39" t="s">
        <v>5165</v>
      </c>
      <c r="F281" s="40" t="s">
        <v>243</v>
      </c>
      <c r="G281" s="41">
        <v>4</v>
      </c>
      <c r="H281" s="42">
        <v>0</v>
      </c>
      <c r="I281" s="43">
        <f>ROUND(G281*H281,P4)</f>
        <v>0</v>
      </c>
      <c r="J281" s="37"/>
      <c r="O281" s="44">
        <f>I281*0.21</f>
        <v>0</v>
      </c>
      <c r="P281">
        <v>3</v>
      </c>
    </row>
    <row r="282">
      <c r="A282" s="37" t="s">
        <v>244</v>
      </c>
      <c r="B282" s="45"/>
      <c r="C282" s="46"/>
      <c r="D282" s="46"/>
      <c r="E282" s="47" t="s">
        <v>245</v>
      </c>
      <c r="F282" s="46"/>
      <c r="G282" s="46"/>
      <c r="H282" s="46"/>
      <c r="I282" s="46"/>
      <c r="J282" s="48"/>
    </row>
    <row r="283">
      <c r="A283" s="37" t="s">
        <v>246</v>
      </c>
      <c r="B283" s="45"/>
      <c r="C283" s="46"/>
      <c r="D283" s="46"/>
      <c r="E283" s="49" t="s">
        <v>5032</v>
      </c>
      <c r="F283" s="46"/>
      <c r="G283" s="46"/>
      <c r="H283" s="46"/>
      <c r="I283" s="46"/>
      <c r="J283" s="48"/>
    </row>
    <row r="284" ht="135">
      <c r="A284" s="37" t="s">
        <v>248</v>
      </c>
      <c r="B284" s="45"/>
      <c r="C284" s="46"/>
      <c r="D284" s="46"/>
      <c r="E284" s="39" t="s">
        <v>5132</v>
      </c>
      <c r="F284" s="46"/>
      <c r="G284" s="46"/>
      <c r="H284" s="46"/>
      <c r="I284" s="46"/>
      <c r="J284" s="48"/>
    </row>
    <row r="285" ht="30">
      <c r="A285" s="37" t="s">
        <v>240</v>
      </c>
      <c r="B285" s="37">
        <v>70</v>
      </c>
      <c r="C285" s="38" t="s">
        <v>5166</v>
      </c>
      <c r="D285" s="37" t="s">
        <v>245</v>
      </c>
      <c r="E285" s="39" t="s">
        <v>5167</v>
      </c>
      <c r="F285" s="40" t="s">
        <v>243</v>
      </c>
      <c r="G285" s="41">
        <v>1</v>
      </c>
      <c r="H285" s="42">
        <v>0</v>
      </c>
      <c r="I285" s="43">
        <f>ROUND(G285*H285,P4)</f>
        <v>0</v>
      </c>
      <c r="J285" s="37"/>
      <c r="O285" s="44">
        <f>I285*0.21</f>
        <v>0</v>
      </c>
      <c r="P285">
        <v>3</v>
      </c>
    </row>
    <row r="286">
      <c r="A286" s="37" t="s">
        <v>244</v>
      </c>
      <c r="B286" s="45"/>
      <c r="C286" s="46"/>
      <c r="D286" s="46"/>
      <c r="E286" s="47" t="s">
        <v>245</v>
      </c>
      <c r="F286" s="46"/>
      <c r="G286" s="46"/>
      <c r="H286" s="46"/>
      <c r="I286" s="46"/>
      <c r="J286" s="48"/>
    </row>
    <row r="287">
      <c r="A287" s="37" t="s">
        <v>246</v>
      </c>
      <c r="B287" s="45"/>
      <c r="C287" s="46"/>
      <c r="D287" s="46"/>
      <c r="E287" s="49" t="s">
        <v>5032</v>
      </c>
      <c r="F287" s="46"/>
      <c r="G287" s="46"/>
      <c r="H287" s="46"/>
      <c r="I287" s="46"/>
      <c r="J287" s="48"/>
    </row>
    <row r="288" ht="135">
      <c r="A288" s="37" t="s">
        <v>248</v>
      </c>
      <c r="B288" s="45"/>
      <c r="C288" s="46"/>
      <c r="D288" s="46"/>
      <c r="E288" s="39" t="s">
        <v>5132</v>
      </c>
      <c r="F288" s="46"/>
      <c r="G288" s="46"/>
      <c r="H288" s="46"/>
      <c r="I288" s="46"/>
      <c r="J288" s="48"/>
    </row>
    <row r="289">
      <c r="A289" s="37" t="s">
        <v>240</v>
      </c>
      <c r="B289" s="37">
        <v>71</v>
      </c>
      <c r="C289" s="38" t="s">
        <v>5168</v>
      </c>
      <c r="D289" s="37" t="s">
        <v>245</v>
      </c>
      <c r="E289" s="39" t="s">
        <v>5169</v>
      </c>
      <c r="F289" s="40" t="s">
        <v>243</v>
      </c>
      <c r="G289" s="41">
        <v>12</v>
      </c>
      <c r="H289" s="42">
        <v>0</v>
      </c>
      <c r="I289" s="43">
        <f>ROUND(G289*H289,P4)</f>
        <v>0</v>
      </c>
      <c r="J289" s="37"/>
      <c r="O289" s="44">
        <f>I289*0.21</f>
        <v>0</v>
      </c>
      <c r="P289">
        <v>3</v>
      </c>
    </row>
    <row r="290">
      <c r="A290" s="37" t="s">
        <v>244</v>
      </c>
      <c r="B290" s="45"/>
      <c r="C290" s="46"/>
      <c r="D290" s="46"/>
      <c r="E290" s="47" t="s">
        <v>245</v>
      </c>
      <c r="F290" s="46"/>
      <c r="G290" s="46"/>
      <c r="H290" s="46"/>
      <c r="I290" s="46"/>
      <c r="J290" s="48"/>
    </row>
    <row r="291">
      <c r="A291" s="37" t="s">
        <v>246</v>
      </c>
      <c r="B291" s="45"/>
      <c r="C291" s="46"/>
      <c r="D291" s="46"/>
      <c r="E291" s="49" t="s">
        <v>5032</v>
      </c>
      <c r="F291" s="46"/>
      <c r="G291" s="46"/>
      <c r="H291" s="46"/>
      <c r="I291" s="46"/>
      <c r="J291" s="48"/>
    </row>
    <row r="292" ht="135">
      <c r="A292" s="37" t="s">
        <v>248</v>
      </c>
      <c r="B292" s="45"/>
      <c r="C292" s="46"/>
      <c r="D292" s="46"/>
      <c r="E292" s="39" t="s">
        <v>5132</v>
      </c>
      <c r="F292" s="46"/>
      <c r="G292" s="46"/>
      <c r="H292" s="46"/>
      <c r="I292" s="46"/>
      <c r="J292" s="48"/>
    </row>
    <row r="293">
      <c r="A293" s="37" t="s">
        <v>240</v>
      </c>
      <c r="B293" s="37">
        <v>72</v>
      </c>
      <c r="C293" s="38" t="s">
        <v>5170</v>
      </c>
      <c r="D293" s="37" t="s">
        <v>245</v>
      </c>
      <c r="E293" s="39" t="s">
        <v>5171</v>
      </c>
      <c r="F293" s="40" t="s">
        <v>243</v>
      </c>
      <c r="G293" s="41">
        <v>8</v>
      </c>
      <c r="H293" s="42">
        <v>0</v>
      </c>
      <c r="I293" s="43">
        <f>ROUND(G293*H293,P4)</f>
        <v>0</v>
      </c>
      <c r="J293" s="37"/>
      <c r="O293" s="44">
        <f>I293*0.21</f>
        <v>0</v>
      </c>
      <c r="P293">
        <v>3</v>
      </c>
    </row>
    <row r="294">
      <c r="A294" s="37" t="s">
        <v>244</v>
      </c>
      <c r="B294" s="45"/>
      <c r="C294" s="46"/>
      <c r="D294" s="46"/>
      <c r="E294" s="47" t="s">
        <v>245</v>
      </c>
      <c r="F294" s="46"/>
      <c r="G294" s="46"/>
      <c r="H294" s="46"/>
      <c r="I294" s="46"/>
      <c r="J294" s="48"/>
    </row>
    <row r="295">
      <c r="A295" s="37" t="s">
        <v>246</v>
      </c>
      <c r="B295" s="45"/>
      <c r="C295" s="46"/>
      <c r="D295" s="46"/>
      <c r="E295" s="49" t="s">
        <v>5032</v>
      </c>
      <c r="F295" s="46"/>
      <c r="G295" s="46"/>
      <c r="H295" s="46"/>
      <c r="I295" s="46"/>
      <c r="J295" s="48"/>
    </row>
    <row r="296" ht="135">
      <c r="A296" s="37" t="s">
        <v>248</v>
      </c>
      <c r="B296" s="45"/>
      <c r="C296" s="46"/>
      <c r="D296" s="46"/>
      <c r="E296" s="39" t="s">
        <v>5132</v>
      </c>
      <c r="F296" s="46"/>
      <c r="G296" s="46"/>
      <c r="H296" s="46"/>
      <c r="I296" s="46"/>
      <c r="J296" s="48"/>
    </row>
    <row r="297">
      <c r="A297" s="37" t="s">
        <v>240</v>
      </c>
      <c r="B297" s="37">
        <v>73</v>
      </c>
      <c r="C297" s="38" t="s">
        <v>5172</v>
      </c>
      <c r="D297" s="37" t="s">
        <v>245</v>
      </c>
      <c r="E297" s="39" t="s">
        <v>5173</v>
      </c>
      <c r="F297" s="40" t="s">
        <v>243</v>
      </c>
      <c r="G297" s="41">
        <v>1</v>
      </c>
      <c r="H297" s="42">
        <v>0</v>
      </c>
      <c r="I297" s="43">
        <f>ROUND(G297*H297,P4)</f>
        <v>0</v>
      </c>
      <c r="J297" s="37"/>
      <c r="O297" s="44">
        <f>I297*0.21</f>
        <v>0</v>
      </c>
      <c r="P297">
        <v>3</v>
      </c>
    </row>
    <row r="298">
      <c r="A298" s="37" t="s">
        <v>244</v>
      </c>
      <c r="B298" s="45"/>
      <c r="C298" s="46"/>
      <c r="D298" s="46"/>
      <c r="E298" s="47" t="s">
        <v>245</v>
      </c>
      <c r="F298" s="46"/>
      <c r="G298" s="46"/>
      <c r="H298" s="46"/>
      <c r="I298" s="46"/>
      <c r="J298" s="48"/>
    </row>
    <row r="299">
      <c r="A299" s="37" t="s">
        <v>246</v>
      </c>
      <c r="B299" s="45"/>
      <c r="C299" s="46"/>
      <c r="D299" s="46"/>
      <c r="E299" s="49" t="s">
        <v>5032</v>
      </c>
      <c r="F299" s="46"/>
      <c r="G299" s="46"/>
      <c r="H299" s="46"/>
      <c r="I299" s="46"/>
      <c r="J299" s="48"/>
    </row>
    <row r="300" ht="135">
      <c r="A300" s="37" t="s">
        <v>248</v>
      </c>
      <c r="B300" s="45"/>
      <c r="C300" s="46"/>
      <c r="D300" s="46"/>
      <c r="E300" s="39" t="s">
        <v>5132</v>
      </c>
      <c r="F300" s="46"/>
      <c r="G300" s="46"/>
      <c r="H300" s="46"/>
      <c r="I300" s="46"/>
      <c r="J300" s="48"/>
    </row>
    <row r="301">
      <c r="A301" s="37" t="s">
        <v>240</v>
      </c>
      <c r="B301" s="37">
        <v>74</v>
      </c>
      <c r="C301" s="38" t="s">
        <v>5174</v>
      </c>
      <c r="D301" s="37" t="s">
        <v>245</v>
      </c>
      <c r="E301" s="39" t="s">
        <v>5175</v>
      </c>
      <c r="F301" s="40" t="s">
        <v>243</v>
      </c>
      <c r="G301" s="41">
        <v>1</v>
      </c>
      <c r="H301" s="42">
        <v>0</v>
      </c>
      <c r="I301" s="43">
        <f>ROUND(G301*H301,P4)</f>
        <v>0</v>
      </c>
      <c r="J301" s="37"/>
      <c r="O301" s="44">
        <f>I301*0.21</f>
        <v>0</v>
      </c>
      <c r="P301">
        <v>3</v>
      </c>
    </row>
    <row r="302">
      <c r="A302" s="37" t="s">
        <v>244</v>
      </c>
      <c r="B302" s="45"/>
      <c r="C302" s="46"/>
      <c r="D302" s="46"/>
      <c r="E302" s="47" t="s">
        <v>245</v>
      </c>
      <c r="F302" s="46"/>
      <c r="G302" s="46"/>
      <c r="H302" s="46"/>
      <c r="I302" s="46"/>
      <c r="J302" s="48"/>
    </row>
    <row r="303">
      <c r="A303" s="37" t="s">
        <v>246</v>
      </c>
      <c r="B303" s="45"/>
      <c r="C303" s="46"/>
      <c r="D303" s="46"/>
      <c r="E303" s="49" t="s">
        <v>5032</v>
      </c>
      <c r="F303" s="46"/>
      <c r="G303" s="46"/>
      <c r="H303" s="46"/>
      <c r="I303" s="46"/>
      <c r="J303" s="48"/>
    </row>
    <row r="304" ht="135">
      <c r="A304" s="37" t="s">
        <v>248</v>
      </c>
      <c r="B304" s="45"/>
      <c r="C304" s="46"/>
      <c r="D304" s="46"/>
      <c r="E304" s="39" t="s">
        <v>5132</v>
      </c>
      <c r="F304" s="46"/>
      <c r="G304" s="46"/>
      <c r="H304" s="46"/>
      <c r="I304" s="46"/>
      <c r="J304" s="48"/>
    </row>
    <row r="305">
      <c r="A305" s="37" t="s">
        <v>240</v>
      </c>
      <c r="B305" s="37">
        <v>75</v>
      </c>
      <c r="C305" s="38" t="s">
        <v>5176</v>
      </c>
      <c r="D305" s="37" t="s">
        <v>245</v>
      </c>
      <c r="E305" s="39" t="s">
        <v>5177</v>
      </c>
      <c r="F305" s="40" t="s">
        <v>243</v>
      </c>
      <c r="G305" s="41">
        <v>4</v>
      </c>
      <c r="H305" s="42">
        <v>0</v>
      </c>
      <c r="I305" s="43">
        <f>ROUND(G305*H305,P4)</f>
        <v>0</v>
      </c>
      <c r="J305" s="37"/>
      <c r="O305" s="44">
        <f>I305*0.21</f>
        <v>0</v>
      </c>
      <c r="P305">
        <v>3</v>
      </c>
    </row>
    <row r="306">
      <c r="A306" s="37" t="s">
        <v>244</v>
      </c>
      <c r="B306" s="45"/>
      <c r="C306" s="46"/>
      <c r="D306" s="46"/>
      <c r="E306" s="47" t="s">
        <v>245</v>
      </c>
      <c r="F306" s="46"/>
      <c r="G306" s="46"/>
      <c r="H306" s="46"/>
      <c r="I306" s="46"/>
      <c r="J306" s="48"/>
    </row>
    <row r="307">
      <c r="A307" s="37" t="s">
        <v>246</v>
      </c>
      <c r="B307" s="45"/>
      <c r="C307" s="46"/>
      <c r="D307" s="46"/>
      <c r="E307" s="49" t="s">
        <v>5032</v>
      </c>
      <c r="F307" s="46"/>
      <c r="G307" s="46"/>
      <c r="H307" s="46"/>
      <c r="I307" s="46"/>
      <c r="J307" s="48"/>
    </row>
    <row r="308" ht="135">
      <c r="A308" s="37" t="s">
        <v>248</v>
      </c>
      <c r="B308" s="45"/>
      <c r="C308" s="46"/>
      <c r="D308" s="46"/>
      <c r="E308" s="39" t="s">
        <v>5132</v>
      </c>
      <c r="F308" s="46"/>
      <c r="G308" s="46"/>
      <c r="H308" s="46"/>
      <c r="I308" s="46"/>
      <c r="J308" s="48"/>
    </row>
    <row r="309">
      <c r="A309" s="37" t="s">
        <v>240</v>
      </c>
      <c r="B309" s="37">
        <v>76</v>
      </c>
      <c r="C309" s="38" t="s">
        <v>5178</v>
      </c>
      <c r="D309" s="37" t="s">
        <v>245</v>
      </c>
      <c r="E309" s="39" t="s">
        <v>5179</v>
      </c>
      <c r="F309" s="40" t="s">
        <v>354</v>
      </c>
      <c r="G309" s="41">
        <v>70</v>
      </c>
      <c r="H309" s="42">
        <v>0</v>
      </c>
      <c r="I309" s="43">
        <f>ROUND(G309*H309,P4)</f>
        <v>0</v>
      </c>
      <c r="J309" s="37"/>
      <c r="O309" s="44">
        <f>I309*0.21</f>
        <v>0</v>
      </c>
      <c r="P309">
        <v>3</v>
      </c>
    </row>
    <row r="310">
      <c r="A310" s="37" t="s">
        <v>244</v>
      </c>
      <c r="B310" s="45"/>
      <c r="C310" s="46"/>
      <c r="D310" s="46"/>
      <c r="E310" s="47" t="s">
        <v>245</v>
      </c>
      <c r="F310" s="46"/>
      <c r="G310" s="46"/>
      <c r="H310" s="46"/>
      <c r="I310" s="46"/>
      <c r="J310" s="48"/>
    </row>
    <row r="311">
      <c r="A311" s="37" t="s">
        <v>246</v>
      </c>
      <c r="B311" s="45"/>
      <c r="C311" s="46"/>
      <c r="D311" s="46"/>
      <c r="E311" s="49" t="s">
        <v>5032</v>
      </c>
      <c r="F311" s="46"/>
      <c r="G311" s="46"/>
      <c r="H311" s="46"/>
      <c r="I311" s="46"/>
      <c r="J311" s="48"/>
    </row>
    <row r="312" ht="135">
      <c r="A312" s="37" t="s">
        <v>248</v>
      </c>
      <c r="B312" s="45"/>
      <c r="C312" s="46"/>
      <c r="D312" s="46"/>
      <c r="E312" s="39" t="s">
        <v>5180</v>
      </c>
      <c r="F312" s="46"/>
      <c r="G312" s="46"/>
      <c r="H312" s="46"/>
      <c r="I312" s="46"/>
      <c r="J312" s="48"/>
    </row>
    <row r="313">
      <c r="A313" s="37" t="s">
        <v>240</v>
      </c>
      <c r="B313" s="37">
        <v>77</v>
      </c>
      <c r="C313" s="38" t="s">
        <v>5181</v>
      </c>
      <c r="D313" s="37" t="s">
        <v>245</v>
      </c>
      <c r="E313" s="39" t="s">
        <v>5182</v>
      </c>
      <c r="F313" s="40" t="s">
        <v>243</v>
      </c>
      <c r="G313" s="41">
        <v>258</v>
      </c>
      <c r="H313" s="42">
        <v>0</v>
      </c>
      <c r="I313" s="43">
        <f>ROUND(G313*H313,P4)</f>
        <v>0</v>
      </c>
      <c r="J313" s="37"/>
      <c r="O313" s="44">
        <f>I313*0.21</f>
        <v>0</v>
      </c>
      <c r="P313">
        <v>3</v>
      </c>
    </row>
    <row r="314">
      <c r="A314" s="37" t="s">
        <v>244</v>
      </c>
      <c r="B314" s="45"/>
      <c r="C314" s="46"/>
      <c r="D314" s="46"/>
      <c r="E314" s="47" t="s">
        <v>245</v>
      </c>
      <c r="F314" s="46"/>
      <c r="G314" s="46"/>
      <c r="H314" s="46"/>
      <c r="I314" s="46"/>
      <c r="J314" s="48"/>
    </row>
    <row r="315">
      <c r="A315" s="37" t="s">
        <v>246</v>
      </c>
      <c r="B315" s="45"/>
      <c r="C315" s="46"/>
      <c r="D315" s="46"/>
      <c r="E315" s="49" t="s">
        <v>5032</v>
      </c>
      <c r="F315" s="46"/>
      <c r="G315" s="46"/>
      <c r="H315" s="46"/>
      <c r="I315" s="46"/>
      <c r="J315" s="48"/>
    </row>
    <row r="316" ht="135">
      <c r="A316" s="37" t="s">
        <v>248</v>
      </c>
      <c r="B316" s="45"/>
      <c r="C316" s="46"/>
      <c r="D316" s="46"/>
      <c r="E316" s="39" t="s">
        <v>5132</v>
      </c>
      <c r="F316" s="46"/>
      <c r="G316" s="46"/>
      <c r="H316" s="46"/>
      <c r="I316" s="46"/>
      <c r="J316" s="48"/>
    </row>
    <row r="317">
      <c r="A317" s="37" t="s">
        <v>240</v>
      </c>
      <c r="B317" s="37">
        <v>78</v>
      </c>
      <c r="C317" s="38" t="s">
        <v>5183</v>
      </c>
      <c r="D317" s="37" t="s">
        <v>245</v>
      </c>
      <c r="E317" s="39" t="s">
        <v>5184</v>
      </c>
      <c r="F317" s="40" t="s">
        <v>243</v>
      </c>
      <c r="G317" s="41">
        <v>42</v>
      </c>
      <c r="H317" s="42">
        <v>0</v>
      </c>
      <c r="I317" s="43">
        <f>ROUND(G317*H317,P4)</f>
        <v>0</v>
      </c>
      <c r="J317" s="37"/>
      <c r="O317" s="44">
        <f>I317*0.21</f>
        <v>0</v>
      </c>
      <c r="P317">
        <v>3</v>
      </c>
    </row>
    <row r="318">
      <c r="A318" s="37" t="s">
        <v>244</v>
      </c>
      <c r="B318" s="45"/>
      <c r="C318" s="46"/>
      <c r="D318" s="46"/>
      <c r="E318" s="47" t="s">
        <v>245</v>
      </c>
      <c r="F318" s="46"/>
      <c r="G318" s="46"/>
      <c r="H318" s="46"/>
      <c r="I318" s="46"/>
      <c r="J318" s="48"/>
    </row>
    <row r="319">
      <c r="A319" s="37" t="s">
        <v>246</v>
      </c>
      <c r="B319" s="45"/>
      <c r="C319" s="46"/>
      <c r="D319" s="46"/>
      <c r="E319" s="49" t="s">
        <v>5032</v>
      </c>
      <c r="F319" s="46"/>
      <c r="G319" s="46"/>
      <c r="H319" s="46"/>
      <c r="I319" s="46"/>
      <c r="J319" s="48"/>
    </row>
    <row r="320" ht="135">
      <c r="A320" s="37" t="s">
        <v>248</v>
      </c>
      <c r="B320" s="45"/>
      <c r="C320" s="46"/>
      <c r="D320" s="46"/>
      <c r="E320" s="39" t="s">
        <v>5132</v>
      </c>
      <c r="F320" s="46"/>
      <c r="G320" s="46"/>
      <c r="H320" s="46"/>
      <c r="I320" s="46"/>
      <c r="J320" s="48"/>
    </row>
    <row r="321">
      <c r="A321" s="37" t="s">
        <v>240</v>
      </c>
      <c r="B321" s="37">
        <v>79</v>
      </c>
      <c r="C321" s="38" t="s">
        <v>5185</v>
      </c>
      <c r="D321" s="37" t="s">
        <v>245</v>
      </c>
      <c r="E321" s="39" t="s">
        <v>5186</v>
      </c>
      <c r="F321" s="40" t="s">
        <v>243</v>
      </c>
      <c r="G321" s="41">
        <v>1</v>
      </c>
      <c r="H321" s="42">
        <v>0</v>
      </c>
      <c r="I321" s="43">
        <f>ROUND(G321*H321,P4)</f>
        <v>0</v>
      </c>
      <c r="J321" s="37"/>
      <c r="O321" s="44">
        <f>I321*0.21</f>
        <v>0</v>
      </c>
      <c r="P321">
        <v>3</v>
      </c>
    </row>
    <row r="322">
      <c r="A322" s="37" t="s">
        <v>244</v>
      </c>
      <c r="B322" s="45"/>
      <c r="C322" s="46"/>
      <c r="D322" s="46"/>
      <c r="E322" s="47" t="s">
        <v>245</v>
      </c>
      <c r="F322" s="46"/>
      <c r="G322" s="46"/>
      <c r="H322" s="46"/>
      <c r="I322" s="46"/>
      <c r="J322" s="48"/>
    </row>
    <row r="323">
      <c r="A323" s="37" t="s">
        <v>246</v>
      </c>
      <c r="B323" s="45"/>
      <c r="C323" s="46"/>
      <c r="D323" s="46"/>
      <c r="E323" s="49" t="s">
        <v>5032</v>
      </c>
      <c r="F323" s="46"/>
      <c r="G323" s="46"/>
      <c r="H323" s="46"/>
      <c r="I323" s="46"/>
      <c r="J323" s="48"/>
    </row>
    <row r="324" ht="135">
      <c r="A324" s="37" t="s">
        <v>248</v>
      </c>
      <c r="B324" s="45"/>
      <c r="C324" s="46"/>
      <c r="D324" s="46"/>
      <c r="E324" s="39" t="s">
        <v>5132</v>
      </c>
      <c r="F324" s="46"/>
      <c r="G324" s="46"/>
      <c r="H324" s="46"/>
      <c r="I324" s="46"/>
      <c r="J324" s="48"/>
    </row>
    <row r="325" ht="30">
      <c r="A325" s="37" t="s">
        <v>240</v>
      </c>
      <c r="B325" s="37">
        <v>80</v>
      </c>
      <c r="C325" s="38" t="s">
        <v>5187</v>
      </c>
      <c r="D325" s="37" t="s">
        <v>245</v>
      </c>
      <c r="E325" s="39" t="s">
        <v>5188</v>
      </c>
      <c r="F325" s="40" t="s">
        <v>243</v>
      </c>
      <c r="G325" s="41">
        <v>1</v>
      </c>
      <c r="H325" s="42">
        <v>0</v>
      </c>
      <c r="I325" s="43">
        <f>ROUND(G325*H325,P4)</f>
        <v>0</v>
      </c>
      <c r="J325" s="37"/>
      <c r="O325" s="44">
        <f>I325*0.21</f>
        <v>0</v>
      </c>
      <c r="P325">
        <v>3</v>
      </c>
    </row>
    <row r="326">
      <c r="A326" s="37" t="s">
        <v>244</v>
      </c>
      <c r="B326" s="45"/>
      <c r="C326" s="46"/>
      <c r="D326" s="46"/>
      <c r="E326" s="47" t="s">
        <v>245</v>
      </c>
      <c r="F326" s="46"/>
      <c r="G326" s="46"/>
      <c r="H326" s="46"/>
      <c r="I326" s="46"/>
      <c r="J326" s="48"/>
    </row>
    <row r="327">
      <c r="A327" s="37" t="s">
        <v>246</v>
      </c>
      <c r="B327" s="45"/>
      <c r="C327" s="46"/>
      <c r="D327" s="46"/>
      <c r="E327" s="49" t="s">
        <v>5032</v>
      </c>
      <c r="F327" s="46"/>
      <c r="G327" s="46"/>
      <c r="H327" s="46"/>
      <c r="I327" s="46"/>
      <c r="J327" s="48"/>
    </row>
    <row r="328" ht="135">
      <c r="A328" s="37" t="s">
        <v>248</v>
      </c>
      <c r="B328" s="45"/>
      <c r="C328" s="46"/>
      <c r="D328" s="46"/>
      <c r="E328" s="39" t="s">
        <v>5132</v>
      </c>
      <c r="F328" s="46"/>
      <c r="G328" s="46"/>
      <c r="H328" s="46"/>
      <c r="I328" s="46"/>
      <c r="J328" s="48"/>
    </row>
    <row r="329">
      <c r="A329" s="37" t="s">
        <v>240</v>
      </c>
      <c r="B329" s="37">
        <v>81</v>
      </c>
      <c r="C329" s="38" t="s">
        <v>5189</v>
      </c>
      <c r="D329" s="37" t="s">
        <v>245</v>
      </c>
      <c r="E329" s="39" t="s">
        <v>5190</v>
      </c>
      <c r="F329" s="40" t="s">
        <v>243</v>
      </c>
      <c r="G329" s="41">
        <v>5</v>
      </c>
      <c r="H329" s="42">
        <v>0</v>
      </c>
      <c r="I329" s="43">
        <f>ROUND(G329*H329,P4)</f>
        <v>0</v>
      </c>
      <c r="J329" s="37"/>
      <c r="O329" s="44">
        <f>I329*0.21</f>
        <v>0</v>
      </c>
      <c r="P329">
        <v>3</v>
      </c>
    </row>
    <row r="330">
      <c r="A330" s="37" t="s">
        <v>244</v>
      </c>
      <c r="B330" s="45"/>
      <c r="C330" s="46"/>
      <c r="D330" s="46"/>
      <c r="E330" s="47" t="s">
        <v>245</v>
      </c>
      <c r="F330" s="46"/>
      <c r="G330" s="46"/>
      <c r="H330" s="46"/>
      <c r="I330" s="46"/>
      <c r="J330" s="48"/>
    </row>
    <row r="331">
      <c r="A331" s="37" t="s">
        <v>246</v>
      </c>
      <c r="B331" s="45"/>
      <c r="C331" s="46"/>
      <c r="D331" s="46"/>
      <c r="E331" s="49" t="s">
        <v>5032</v>
      </c>
      <c r="F331" s="46"/>
      <c r="G331" s="46"/>
      <c r="H331" s="46"/>
      <c r="I331" s="46"/>
      <c r="J331" s="48"/>
    </row>
    <row r="332" ht="135">
      <c r="A332" s="37" t="s">
        <v>248</v>
      </c>
      <c r="B332" s="45"/>
      <c r="C332" s="46"/>
      <c r="D332" s="46"/>
      <c r="E332" s="39" t="s">
        <v>5132</v>
      </c>
      <c r="F332" s="46"/>
      <c r="G332" s="46"/>
      <c r="H332" s="46"/>
      <c r="I332" s="46"/>
      <c r="J332" s="48"/>
    </row>
    <row r="333">
      <c r="A333" s="37" t="s">
        <v>240</v>
      </c>
      <c r="B333" s="37">
        <v>82</v>
      </c>
      <c r="C333" s="38" t="s">
        <v>5191</v>
      </c>
      <c r="D333" s="37" t="s">
        <v>245</v>
      </c>
      <c r="E333" s="39" t="s">
        <v>5192</v>
      </c>
      <c r="F333" s="40" t="s">
        <v>243</v>
      </c>
      <c r="G333" s="41">
        <v>1</v>
      </c>
      <c r="H333" s="42">
        <v>0</v>
      </c>
      <c r="I333" s="43">
        <f>ROUND(G333*H333,P4)</f>
        <v>0</v>
      </c>
      <c r="J333" s="37"/>
      <c r="O333" s="44">
        <f>I333*0.21</f>
        <v>0</v>
      </c>
      <c r="P333">
        <v>3</v>
      </c>
    </row>
    <row r="334">
      <c r="A334" s="37" t="s">
        <v>244</v>
      </c>
      <c r="B334" s="45"/>
      <c r="C334" s="46"/>
      <c r="D334" s="46"/>
      <c r="E334" s="47" t="s">
        <v>245</v>
      </c>
      <c r="F334" s="46"/>
      <c r="G334" s="46"/>
      <c r="H334" s="46"/>
      <c r="I334" s="46"/>
      <c r="J334" s="48"/>
    </row>
    <row r="335">
      <c r="A335" s="37" t="s">
        <v>246</v>
      </c>
      <c r="B335" s="45"/>
      <c r="C335" s="46"/>
      <c r="D335" s="46"/>
      <c r="E335" s="49" t="s">
        <v>5032</v>
      </c>
      <c r="F335" s="46"/>
      <c r="G335" s="46"/>
      <c r="H335" s="46"/>
      <c r="I335" s="46"/>
      <c r="J335" s="48"/>
    </row>
    <row r="336" ht="135">
      <c r="A336" s="37" t="s">
        <v>248</v>
      </c>
      <c r="B336" s="45"/>
      <c r="C336" s="46"/>
      <c r="D336" s="46"/>
      <c r="E336" s="39" t="s">
        <v>5132</v>
      </c>
      <c r="F336" s="46"/>
      <c r="G336" s="46"/>
      <c r="H336" s="46"/>
      <c r="I336" s="46"/>
      <c r="J336" s="48"/>
    </row>
    <row r="337">
      <c r="A337" s="37" t="s">
        <v>240</v>
      </c>
      <c r="B337" s="37">
        <v>83</v>
      </c>
      <c r="C337" s="38" t="s">
        <v>5193</v>
      </c>
      <c r="D337" s="37" t="s">
        <v>245</v>
      </c>
      <c r="E337" s="39" t="s">
        <v>5194</v>
      </c>
      <c r="F337" s="40" t="s">
        <v>243</v>
      </c>
      <c r="G337" s="41">
        <v>4</v>
      </c>
      <c r="H337" s="42">
        <v>0</v>
      </c>
      <c r="I337" s="43">
        <f>ROUND(G337*H337,P4)</f>
        <v>0</v>
      </c>
      <c r="J337" s="37"/>
      <c r="O337" s="44">
        <f>I337*0.21</f>
        <v>0</v>
      </c>
      <c r="P337">
        <v>3</v>
      </c>
    </row>
    <row r="338">
      <c r="A338" s="37" t="s">
        <v>244</v>
      </c>
      <c r="B338" s="45"/>
      <c r="C338" s="46"/>
      <c r="D338" s="46"/>
      <c r="E338" s="47" t="s">
        <v>245</v>
      </c>
      <c r="F338" s="46"/>
      <c r="G338" s="46"/>
      <c r="H338" s="46"/>
      <c r="I338" s="46"/>
      <c r="J338" s="48"/>
    </row>
    <row r="339">
      <c r="A339" s="37" t="s">
        <v>246</v>
      </c>
      <c r="B339" s="45"/>
      <c r="C339" s="46"/>
      <c r="D339" s="46"/>
      <c r="E339" s="49" t="s">
        <v>5032</v>
      </c>
      <c r="F339" s="46"/>
      <c r="G339" s="46"/>
      <c r="H339" s="46"/>
      <c r="I339" s="46"/>
      <c r="J339" s="48"/>
    </row>
    <row r="340" ht="135">
      <c r="A340" s="37" t="s">
        <v>248</v>
      </c>
      <c r="B340" s="45"/>
      <c r="C340" s="46"/>
      <c r="D340" s="46"/>
      <c r="E340" s="39" t="s">
        <v>5132</v>
      </c>
      <c r="F340" s="46"/>
      <c r="G340" s="46"/>
      <c r="H340" s="46"/>
      <c r="I340" s="46"/>
      <c r="J340" s="48"/>
    </row>
    <row r="341">
      <c r="A341" s="37" t="s">
        <v>240</v>
      </c>
      <c r="B341" s="37">
        <v>84</v>
      </c>
      <c r="C341" s="38" t="s">
        <v>5195</v>
      </c>
      <c r="D341" s="37" t="s">
        <v>245</v>
      </c>
      <c r="E341" s="39" t="s">
        <v>5196</v>
      </c>
      <c r="F341" s="40" t="s">
        <v>243</v>
      </c>
      <c r="G341" s="41">
        <v>12</v>
      </c>
      <c r="H341" s="42">
        <v>0</v>
      </c>
      <c r="I341" s="43">
        <f>ROUND(G341*H341,P4)</f>
        <v>0</v>
      </c>
      <c r="J341" s="37"/>
      <c r="O341" s="44">
        <f>I341*0.21</f>
        <v>0</v>
      </c>
      <c r="P341">
        <v>3</v>
      </c>
    </row>
    <row r="342">
      <c r="A342" s="37" t="s">
        <v>244</v>
      </c>
      <c r="B342" s="45"/>
      <c r="C342" s="46"/>
      <c r="D342" s="46"/>
      <c r="E342" s="47" t="s">
        <v>245</v>
      </c>
      <c r="F342" s="46"/>
      <c r="G342" s="46"/>
      <c r="H342" s="46"/>
      <c r="I342" s="46"/>
      <c r="J342" s="48"/>
    </row>
    <row r="343">
      <c r="A343" s="37" t="s">
        <v>246</v>
      </c>
      <c r="B343" s="45"/>
      <c r="C343" s="46"/>
      <c r="D343" s="46"/>
      <c r="E343" s="49" t="s">
        <v>5032</v>
      </c>
      <c r="F343" s="46"/>
      <c r="G343" s="46"/>
      <c r="H343" s="46"/>
      <c r="I343" s="46"/>
      <c r="J343" s="48"/>
    </row>
    <row r="344" ht="135">
      <c r="A344" s="37" t="s">
        <v>248</v>
      </c>
      <c r="B344" s="45"/>
      <c r="C344" s="46"/>
      <c r="D344" s="46"/>
      <c r="E344" s="39" t="s">
        <v>5132</v>
      </c>
      <c r="F344" s="46"/>
      <c r="G344" s="46"/>
      <c r="H344" s="46"/>
      <c r="I344" s="46"/>
      <c r="J344" s="48"/>
    </row>
    <row r="345">
      <c r="A345" s="37" t="s">
        <v>240</v>
      </c>
      <c r="B345" s="37">
        <v>85</v>
      </c>
      <c r="C345" s="38" t="s">
        <v>5197</v>
      </c>
      <c r="D345" s="37" t="s">
        <v>245</v>
      </c>
      <c r="E345" s="39" t="s">
        <v>5198</v>
      </c>
      <c r="F345" s="40" t="s">
        <v>243</v>
      </c>
      <c r="G345" s="41">
        <v>48</v>
      </c>
      <c r="H345" s="42">
        <v>0</v>
      </c>
      <c r="I345" s="43">
        <f>ROUND(G345*H345,P4)</f>
        <v>0</v>
      </c>
      <c r="J345" s="37"/>
      <c r="O345" s="44">
        <f>I345*0.21</f>
        <v>0</v>
      </c>
      <c r="P345">
        <v>3</v>
      </c>
    </row>
    <row r="346">
      <c r="A346" s="37" t="s">
        <v>244</v>
      </c>
      <c r="B346" s="45"/>
      <c r="C346" s="46"/>
      <c r="D346" s="46"/>
      <c r="E346" s="47" t="s">
        <v>245</v>
      </c>
      <c r="F346" s="46"/>
      <c r="G346" s="46"/>
      <c r="H346" s="46"/>
      <c r="I346" s="46"/>
      <c r="J346" s="48"/>
    </row>
    <row r="347">
      <c r="A347" s="37" t="s">
        <v>246</v>
      </c>
      <c r="B347" s="45"/>
      <c r="C347" s="46"/>
      <c r="D347" s="46"/>
      <c r="E347" s="49" t="s">
        <v>5032</v>
      </c>
      <c r="F347" s="46"/>
      <c r="G347" s="46"/>
      <c r="H347" s="46"/>
      <c r="I347" s="46"/>
      <c r="J347" s="48"/>
    </row>
    <row r="348" ht="135">
      <c r="A348" s="37" t="s">
        <v>248</v>
      </c>
      <c r="B348" s="45"/>
      <c r="C348" s="46"/>
      <c r="D348" s="46"/>
      <c r="E348" s="39" t="s">
        <v>5132</v>
      </c>
      <c r="F348" s="46"/>
      <c r="G348" s="46"/>
      <c r="H348" s="46"/>
      <c r="I348" s="46"/>
      <c r="J348" s="48"/>
    </row>
    <row r="349">
      <c r="A349" s="37" t="s">
        <v>240</v>
      </c>
      <c r="B349" s="37">
        <v>86</v>
      </c>
      <c r="C349" s="38" t="s">
        <v>5199</v>
      </c>
      <c r="D349" s="37" t="s">
        <v>245</v>
      </c>
      <c r="E349" s="39" t="s">
        <v>5200</v>
      </c>
      <c r="F349" s="40" t="s">
        <v>243</v>
      </c>
      <c r="G349" s="41">
        <v>198</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c r="A351" s="37" t="s">
        <v>246</v>
      </c>
      <c r="B351" s="45"/>
      <c r="C351" s="46"/>
      <c r="D351" s="46"/>
      <c r="E351" s="49" t="s">
        <v>5032</v>
      </c>
      <c r="F351" s="46"/>
      <c r="G351" s="46"/>
      <c r="H351" s="46"/>
      <c r="I351" s="46"/>
      <c r="J351" s="48"/>
    </row>
    <row r="352" ht="135">
      <c r="A352" s="37" t="s">
        <v>248</v>
      </c>
      <c r="B352" s="45"/>
      <c r="C352" s="46"/>
      <c r="D352" s="46"/>
      <c r="E352" s="39" t="s">
        <v>5132</v>
      </c>
      <c r="F352" s="46"/>
      <c r="G352" s="46"/>
      <c r="H352" s="46"/>
      <c r="I352" s="46"/>
      <c r="J352" s="48"/>
    </row>
    <row r="353" ht="30">
      <c r="A353" s="37" t="s">
        <v>240</v>
      </c>
      <c r="B353" s="37">
        <v>87</v>
      </c>
      <c r="C353" s="38" t="s">
        <v>5201</v>
      </c>
      <c r="D353" s="37" t="s">
        <v>245</v>
      </c>
      <c r="E353" s="39" t="s">
        <v>5202</v>
      </c>
      <c r="F353" s="40" t="s">
        <v>243</v>
      </c>
      <c r="G353" s="41">
        <v>10</v>
      </c>
      <c r="H353" s="42">
        <v>0</v>
      </c>
      <c r="I353" s="43">
        <f>ROUND(G353*H353,P4)</f>
        <v>0</v>
      </c>
      <c r="J353" s="37"/>
      <c r="O353" s="44">
        <f>I353*0.21</f>
        <v>0</v>
      </c>
      <c r="P353">
        <v>3</v>
      </c>
    </row>
    <row r="354">
      <c r="A354" s="37" t="s">
        <v>244</v>
      </c>
      <c r="B354" s="45"/>
      <c r="C354" s="46"/>
      <c r="D354" s="46"/>
      <c r="E354" s="47" t="s">
        <v>245</v>
      </c>
      <c r="F354" s="46"/>
      <c r="G354" s="46"/>
      <c r="H354" s="46"/>
      <c r="I354" s="46"/>
      <c r="J354" s="48"/>
    </row>
    <row r="355">
      <c r="A355" s="37" t="s">
        <v>246</v>
      </c>
      <c r="B355" s="45"/>
      <c r="C355" s="46"/>
      <c r="D355" s="46"/>
      <c r="E355" s="49" t="s">
        <v>5032</v>
      </c>
      <c r="F355" s="46"/>
      <c r="G355" s="46"/>
      <c r="H355" s="46"/>
      <c r="I355" s="46"/>
      <c r="J355" s="48"/>
    </row>
    <row r="356" ht="105">
      <c r="A356" s="37" t="s">
        <v>248</v>
      </c>
      <c r="B356" s="45"/>
      <c r="C356" s="46"/>
      <c r="D356" s="46"/>
      <c r="E356" s="39" t="s">
        <v>5203</v>
      </c>
      <c r="F356" s="46"/>
      <c r="G356" s="46"/>
      <c r="H356" s="46"/>
      <c r="I356" s="46"/>
      <c r="J356" s="48"/>
    </row>
    <row r="357" ht="30">
      <c r="A357" s="37" t="s">
        <v>240</v>
      </c>
      <c r="B357" s="37">
        <v>88</v>
      </c>
      <c r="C357" s="38" t="s">
        <v>5204</v>
      </c>
      <c r="D357" s="37" t="s">
        <v>245</v>
      </c>
      <c r="E357" s="39" t="s">
        <v>5205</v>
      </c>
      <c r="F357" s="40" t="s">
        <v>243</v>
      </c>
      <c r="G357" s="41">
        <v>62</v>
      </c>
      <c r="H357" s="42">
        <v>0</v>
      </c>
      <c r="I357" s="43">
        <f>ROUND(G357*H357,P4)</f>
        <v>0</v>
      </c>
      <c r="J357" s="37"/>
      <c r="O357" s="44">
        <f>I357*0.21</f>
        <v>0</v>
      </c>
      <c r="P357">
        <v>3</v>
      </c>
    </row>
    <row r="358">
      <c r="A358" s="37" t="s">
        <v>244</v>
      </c>
      <c r="B358" s="45"/>
      <c r="C358" s="46"/>
      <c r="D358" s="46"/>
      <c r="E358" s="47" t="s">
        <v>245</v>
      </c>
      <c r="F358" s="46"/>
      <c r="G358" s="46"/>
      <c r="H358" s="46"/>
      <c r="I358" s="46"/>
      <c r="J358" s="48"/>
    </row>
    <row r="359">
      <c r="A359" s="37" t="s">
        <v>246</v>
      </c>
      <c r="B359" s="45"/>
      <c r="C359" s="46"/>
      <c r="D359" s="46"/>
      <c r="E359" s="49" t="s">
        <v>5032</v>
      </c>
      <c r="F359" s="46"/>
      <c r="G359" s="46"/>
      <c r="H359" s="46"/>
      <c r="I359" s="46"/>
      <c r="J359" s="48"/>
    </row>
    <row r="360" ht="90">
      <c r="A360" s="37" t="s">
        <v>248</v>
      </c>
      <c r="B360" s="45"/>
      <c r="C360" s="46"/>
      <c r="D360" s="46"/>
      <c r="E360" s="39" t="s">
        <v>5206</v>
      </c>
      <c r="F360" s="46"/>
      <c r="G360" s="46"/>
      <c r="H360" s="46"/>
      <c r="I360" s="46"/>
      <c r="J360" s="48"/>
    </row>
    <row r="361" ht="30">
      <c r="A361" s="37" t="s">
        <v>240</v>
      </c>
      <c r="B361" s="37">
        <v>89</v>
      </c>
      <c r="C361" s="38" t="s">
        <v>5207</v>
      </c>
      <c r="D361" s="37" t="s">
        <v>245</v>
      </c>
      <c r="E361" s="39" t="s">
        <v>5208</v>
      </c>
      <c r="F361" s="40" t="s">
        <v>290</v>
      </c>
      <c r="G361" s="41">
        <v>1288</v>
      </c>
      <c r="H361" s="42">
        <v>0</v>
      </c>
      <c r="I361" s="43">
        <f>ROUND(G361*H361,P4)</f>
        <v>0</v>
      </c>
      <c r="J361" s="37"/>
      <c r="O361" s="44">
        <f>I361*0.21</f>
        <v>0</v>
      </c>
      <c r="P361">
        <v>3</v>
      </c>
    </row>
    <row r="362">
      <c r="A362" s="37" t="s">
        <v>244</v>
      </c>
      <c r="B362" s="45"/>
      <c r="C362" s="46"/>
      <c r="D362" s="46"/>
      <c r="E362" s="47" t="s">
        <v>245</v>
      </c>
      <c r="F362" s="46"/>
      <c r="G362" s="46"/>
      <c r="H362" s="46"/>
      <c r="I362" s="46"/>
      <c r="J362" s="48"/>
    </row>
    <row r="363">
      <c r="A363" s="37" t="s">
        <v>246</v>
      </c>
      <c r="B363" s="45"/>
      <c r="C363" s="46"/>
      <c r="D363" s="46"/>
      <c r="E363" s="49" t="s">
        <v>5209</v>
      </c>
      <c r="F363" s="46"/>
      <c r="G363" s="46"/>
      <c r="H363" s="46"/>
      <c r="I363" s="46"/>
      <c r="J363" s="48"/>
    </row>
    <row r="364" ht="120">
      <c r="A364" s="37" t="s">
        <v>248</v>
      </c>
      <c r="B364" s="45"/>
      <c r="C364" s="46"/>
      <c r="D364" s="46"/>
      <c r="E364" s="39" t="s">
        <v>5210</v>
      </c>
      <c r="F364" s="46"/>
      <c r="G364" s="46"/>
      <c r="H364" s="46"/>
      <c r="I364" s="46"/>
      <c r="J364" s="48"/>
    </row>
    <row r="365">
      <c r="A365" s="37" t="s">
        <v>240</v>
      </c>
      <c r="B365" s="37">
        <v>43</v>
      </c>
      <c r="C365" s="38" t="s">
        <v>5211</v>
      </c>
      <c r="D365" s="37" t="s">
        <v>245</v>
      </c>
      <c r="E365" s="39" t="s">
        <v>5212</v>
      </c>
      <c r="F365" s="40" t="s">
        <v>243</v>
      </c>
      <c r="G365" s="41">
        <v>219</v>
      </c>
      <c r="H365" s="42">
        <v>0</v>
      </c>
      <c r="I365" s="43">
        <f>ROUND(G365*H365,P4)</f>
        <v>0</v>
      </c>
      <c r="J365" s="37"/>
      <c r="O365" s="44">
        <f>I365*0.21</f>
        <v>0</v>
      </c>
      <c r="P365">
        <v>3</v>
      </c>
    </row>
    <row r="366">
      <c r="A366" s="37" t="s">
        <v>244</v>
      </c>
      <c r="B366" s="45"/>
      <c r="C366" s="46"/>
      <c r="D366" s="46"/>
      <c r="E366" s="39" t="s">
        <v>5212</v>
      </c>
      <c r="F366" s="46"/>
      <c r="G366" s="46"/>
      <c r="H366" s="46"/>
      <c r="I366" s="46"/>
      <c r="J366" s="48"/>
    </row>
    <row r="367">
      <c r="A367" s="37" t="s">
        <v>246</v>
      </c>
      <c r="B367" s="45"/>
      <c r="C367" s="46"/>
      <c r="D367" s="46"/>
      <c r="E367" s="49" t="s">
        <v>5032</v>
      </c>
      <c r="F367" s="46"/>
      <c r="G367" s="46"/>
      <c r="H367" s="46"/>
      <c r="I367" s="46"/>
      <c r="J367" s="48"/>
    </row>
    <row r="368" ht="60">
      <c r="A368" s="37" t="s">
        <v>248</v>
      </c>
      <c r="B368" s="45"/>
      <c r="C368" s="46"/>
      <c r="D368" s="46"/>
      <c r="E368" s="39" t="s">
        <v>5213</v>
      </c>
      <c r="F368" s="46"/>
      <c r="G368" s="46"/>
      <c r="H368" s="46"/>
      <c r="I368" s="46"/>
      <c r="J368" s="48"/>
    </row>
    <row r="369">
      <c r="A369" s="31" t="s">
        <v>237</v>
      </c>
      <c r="B369" s="32"/>
      <c r="C369" s="33" t="s">
        <v>5214</v>
      </c>
      <c r="D369" s="34"/>
      <c r="E369" s="31" t="s">
        <v>5215</v>
      </c>
      <c r="F369" s="34"/>
      <c r="G369" s="34"/>
      <c r="H369" s="34"/>
      <c r="I369" s="35">
        <f>SUMIFS(I370:I409,A370:A409,"P")</f>
        <v>0</v>
      </c>
      <c r="J369" s="36"/>
    </row>
    <row r="370" ht="30">
      <c r="A370" s="37" t="s">
        <v>240</v>
      </c>
      <c r="B370" s="37">
        <v>90</v>
      </c>
      <c r="C370" s="38" t="s">
        <v>5216</v>
      </c>
      <c r="D370" s="37" t="s">
        <v>245</v>
      </c>
      <c r="E370" s="39" t="s">
        <v>5217</v>
      </c>
      <c r="F370" s="40" t="s">
        <v>243</v>
      </c>
      <c r="G370" s="41">
        <v>116</v>
      </c>
      <c r="H370" s="42">
        <v>0</v>
      </c>
      <c r="I370" s="43">
        <f>ROUND(G370*H370,P4)</f>
        <v>0</v>
      </c>
      <c r="J370" s="37"/>
      <c r="O370" s="44">
        <f>I370*0.21</f>
        <v>0</v>
      </c>
      <c r="P370">
        <v>3</v>
      </c>
    </row>
    <row r="371">
      <c r="A371" s="37" t="s">
        <v>244</v>
      </c>
      <c r="B371" s="45"/>
      <c r="C371" s="46"/>
      <c r="D371" s="46"/>
      <c r="E371" s="47" t="s">
        <v>245</v>
      </c>
      <c r="F371" s="46"/>
      <c r="G371" s="46"/>
      <c r="H371" s="46"/>
      <c r="I371" s="46"/>
      <c r="J371" s="48"/>
    </row>
    <row r="372">
      <c r="A372" s="37" t="s">
        <v>246</v>
      </c>
      <c r="B372" s="45"/>
      <c r="C372" s="46"/>
      <c r="D372" s="46"/>
      <c r="E372" s="49" t="s">
        <v>5218</v>
      </c>
      <c r="F372" s="46"/>
      <c r="G372" s="46"/>
      <c r="H372" s="46"/>
      <c r="I372" s="46"/>
      <c r="J372" s="48"/>
    </row>
    <row r="373" ht="120">
      <c r="A373" s="37" t="s">
        <v>248</v>
      </c>
      <c r="B373" s="45"/>
      <c r="C373" s="46"/>
      <c r="D373" s="46"/>
      <c r="E373" s="39" t="s">
        <v>5219</v>
      </c>
      <c r="F373" s="46"/>
      <c r="G373" s="46"/>
      <c r="H373" s="46"/>
      <c r="I373" s="46"/>
      <c r="J373" s="48"/>
    </row>
    <row r="374">
      <c r="A374" s="37" t="s">
        <v>240</v>
      </c>
      <c r="B374" s="37">
        <v>91</v>
      </c>
      <c r="C374" s="38" t="s">
        <v>5220</v>
      </c>
      <c r="D374" s="37" t="s">
        <v>245</v>
      </c>
      <c r="E374" s="39" t="s">
        <v>5221</v>
      </c>
      <c r="F374" s="40" t="s">
        <v>243</v>
      </c>
      <c r="G374" s="41">
        <v>4</v>
      </c>
      <c r="H374" s="42">
        <v>0</v>
      </c>
      <c r="I374" s="43">
        <f>ROUND(G374*H374,P4)</f>
        <v>0</v>
      </c>
      <c r="J374" s="37"/>
      <c r="O374" s="44">
        <f>I374*0.21</f>
        <v>0</v>
      </c>
      <c r="P374">
        <v>3</v>
      </c>
    </row>
    <row r="375">
      <c r="A375" s="37" t="s">
        <v>244</v>
      </c>
      <c r="B375" s="45"/>
      <c r="C375" s="46"/>
      <c r="D375" s="46"/>
      <c r="E375" s="47" t="s">
        <v>245</v>
      </c>
      <c r="F375" s="46"/>
      <c r="G375" s="46"/>
      <c r="H375" s="46"/>
      <c r="I375" s="46"/>
      <c r="J375" s="48"/>
    </row>
    <row r="376">
      <c r="A376" s="37" t="s">
        <v>246</v>
      </c>
      <c r="B376" s="45"/>
      <c r="C376" s="46"/>
      <c r="D376" s="46"/>
      <c r="E376" s="49" t="s">
        <v>5218</v>
      </c>
      <c r="F376" s="46"/>
      <c r="G376" s="46"/>
      <c r="H376" s="46"/>
      <c r="I376" s="46"/>
      <c r="J376" s="48"/>
    </row>
    <row r="377" ht="120">
      <c r="A377" s="37" t="s">
        <v>248</v>
      </c>
      <c r="B377" s="45"/>
      <c r="C377" s="46"/>
      <c r="D377" s="46"/>
      <c r="E377" s="39" t="s">
        <v>5219</v>
      </c>
      <c r="F377" s="46"/>
      <c r="G377" s="46"/>
      <c r="H377" s="46"/>
      <c r="I377" s="46"/>
      <c r="J377" s="48"/>
    </row>
    <row r="378">
      <c r="A378" s="37" t="s">
        <v>240</v>
      </c>
      <c r="B378" s="37">
        <v>92</v>
      </c>
      <c r="C378" s="38" t="s">
        <v>5222</v>
      </c>
      <c r="D378" s="37" t="s">
        <v>245</v>
      </c>
      <c r="E378" s="39" t="s">
        <v>5223</v>
      </c>
      <c r="F378" s="40" t="s">
        <v>243</v>
      </c>
      <c r="G378" s="41">
        <v>1</v>
      </c>
      <c r="H378" s="42">
        <v>0</v>
      </c>
      <c r="I378" s="43">
        <f>ROUND(G378*H378,P4)</f>
        <v>0</v>
      </c>
      <c r="J378" s="37"/>
      <c r="O378" s="44">
        <f>I378*0.21</f>
        <v>0</v>
      </c>
      <c r="P378">
        <v>3</v>
      </c>
    </row>
    <row r="379">
      <c r="A379" s="37" t="s">
        <v>244</v>
      </c>
      <c r="B379" s="45"/>
      <c r="C379" s="46"/>
      <c r="D379" s="46"/>
      <c r="E379" s="47" t="s">
        <v>245</v>
      </c>
      <c r="F379" s="46"/>
      <c r="G379" s="46"/>
      <c r="H379" s="46"/>
      <c r="I379" s="46"/>
      <c r="J379" s="48"/>
    </row>
    <row r="380">
      <c r="A380" s="37" t="s">
        <v>246</v>
      </c>
      <c r="B380" s="45"/>
      <c r="C380" s="46"/>
      <c r="D380" s="46"/>
      <c r="E380" s="49" t="s">
        <v>5218</v>
      </c>
      <c r="F380" s="46"/>
      <c r="G380" s="46"/>
      <c r="H380" s="46"/>
      <c r="I380" s="46"/>
      <c r="J380" s="48"/>
    </row>
    <row r="381" ht="120">
      <c r="A381" s="37" t="s">
        <v>248</v>
      </c>
      <c r="B381" s="45"/>
      <c r="C381" s="46"/>
      <c r="D381" s="46"/>
      <c r="E381" s="39" t="s">
        <v>5219</v>
      </c>
      <c r="F381" s="46"/>
      <c r="G381" s="46"/>
      <c r="H381" s="46"/>
      <c r="I381" s="46"/>
      <c r="J381" s="48"/>
    </row>
    <row r="382">
      <c r="A382" s="37" t="s">
        <v>240</v>
      </c>
      <c r="B382" s="37">
        <v>93</v>
      </c>
      <c r="C382" s="38" t="s">
        <v>5224</v>
      </c>
      <c r="D382" s="37" t="s">
        <v>245</v>
      </c>
      <c r="E382" s="39" t="s">
        <v>5225</v>
      </c>
      <c r="F382" s="40" t="s">
        <v>243</v>
      </c>
      <c r="G382" s="41">
        <v>4</v>
      </c>
      <c r="H382" s="42">
        <v>0</v>
      </c>
      <c r="I382" s="43">
        <f>ROUND(G382*H382,P4)</f>
        <v>0</v>
      </c>
      <c r="J382" s="37"/>
      <c r="O382" s="44">
        <f>I382*0.21</f>
        <v>0</v>
      </c>
      <c r="P382">
        <v>3</v>
      </c>
    </row>
    <row r="383">
      <c r="A383" s="37" t="s">
        <v>244</v>
      </c>
      <c r="B383" s="45"/>
      <c r="C383" s="46"/>
      <c r="D383" s="46"/>
      <c r="E383" s="47" t="s">
        <v>245</v>
      </c>
      <c r="F383" s="46"/>
      <c r="G383" s="46"/>
      <c r="H383" s="46"/>
      <c r="I383" s="46"/>
      <c r="J383" s="48"/>
    </row>
    <row r="384">
      <c r="A384" s="37" t="s">
        <v>246</v>
      </c>
      <c r="B384" s="45"/>
      <c r="C384" s="46"/>
      <c r="D384" s="46"/>
      <c r="E384" s="49" t="s">
        <v>5218</v>
      </c>
      <c r="F384" s="46"/>
      <c r="G384" s="46"/>
      <c r="H384" s="46"/>
      <c r="I384" s="46"/>
      <c r="J384" s="48"/>
    </row>
    <row r="385" ht="120">
      <c r="A385" s="37" t="s">
        <v>248</v>
      </c>
      <c r="B385" s="45"/>
      <c r="C385" s="46"/>
      <c r="D385" s="46"/>
      <c r="E385" s="39" t="s">
        <v>5219</v>
      </c>
      <c r="F385" s="46"/>
      <c r="G385" s="46"/>
      <c r="H385" s="46"/>
      <c r="I385" s="46"/>
      <c r="J385" s="48"/>
    </row>
    <row r="386">
      <c r="A386" s="37" t="s">
        <v>240</v>
      </c>
      <c r="B386" s="37">
        <v>94</v>
      </c>
      <c r="C386" s="38" t="s">
        <v>5226</v>
      </c>
      <c r="D386" s="37" t="s">
        <v>245</v>
      </c>
      <c r="E386" s="39" t="s">
        <v>5227</v>
      </c>
      <c r="F386" s="40" t="s">
        <v>243</v>
      </c>
      <c r="G386" s="41">
        <v>1</v>
      </c>
      <c r="H386" s="42">
        <v>0</v>
      </c>
      <c r="I386" s="43">
        <f>ROUND(G386*H386,P4)</f>
        <v>0</v>
      </c>
      <c r="J386" s="37"/>
      <c r="O386" s="44">
        <f>I386*0.21</f>
        <v>0</v>
      </c>
      <c r="P386">
        <v>3</v>
      </c>
    </row>
    <row r="387">
      <c r="A387" s="37" t="s">
        <v>244</v>
      </c>
      <c r="B387" s="45"/>
      <c r="C387" s="46"/>
      <c r="D387" s="46"/>
      <c r="E387" s="47" t="s">
        <v>245</v>
      </c>
      <c r="F387" s="46"/>
      <c r="G387" s="46"/>
      <c r="H387" s="46"/>
      <c r="I387" s="46"/>
      <c r="J387" s="48"/>
    </row>
    <row r="388">
      <c r="A388" s="37" t="s">
        <v>246</v>
      </c>
      <c r="B388" s="45"/>
      <c r="C388" s="46"/>
      <c r="D388" s="46"/>
      <c r="E388" s="49" t="s">
        <v>5218</v>
      </c>
      <c r="F388" s="46"/>
      <c r="G388" s="46"/>
      <c r="H388" s="46"/>
      <c r="I388" s="46"/>
      <c r="J388" s="48"/>
    </row>
    <row r="389" ht="120">
      <c r="A389" s="37" t="s">
        <v>248</v>
      </c>
      <c r="B389" s="45"/>
      <c r="C389" s="46"/>
      <c r="D389" s="46"/>
      <c r="E389" s="39" t="s">
        <v>5219</v>
      </c>
      <c r="F389" s="46"/>
      <c r="G389" s="46"/>
      <c r="H389" s="46"/>
      <c r="I389" s="46"/>
      <c r="J389" s="48"/>
    </row>
    <row r="390">
      <c r="A390" s="37" t="s">
        <v>240</v>
      </c>
      <c r="B390" s="37">
        <v>95</v>
      </c>
      <c r="C390" s="38" t="s">
        <v>5228</v>
      </c>
      <c r="D390" s="37" t="s">
        <v>245</v>
      </c>
      <c r="E390" s="39" t="s">
        <v>5229</v>
      </c>
      <c r="F390" s="40" t="s">
        <v>243</v>
      </c>
      <c r="G390" s="41">
        <v>4</v>
      </c>
      <c r="H390" s="42">
        <v>0</v>
      </c>
      <c r="I390" s="43">
        <f>ROUND(G390*H390,P4)</f>
        <v>0</v>
      </c>
      <c r="J390" s="37"/>
      <c r="O390" s="44">
        <f>I390*0.21</f>
        <v>0</v>
      </c>
      <c r="P390">
        <v>3</v>
      </c>
    </row>
    <row r="391">
      <c r="A391" s="37" t="s">
        <v>244</v>
      </c>
      <c r="B391" s="45"/>
      <c r="C391" s="46"/>
      <c r="D391" s="46"/>
      <c r="E391" s="47" t="s">
        <v>245</v>
      </c>
      <c r="F391" s="46"/>
      <c r="G391" s="46"/>
      <c r="H391" s="46"/>
      <c r="I391" s="46"/>
      <c r="J391" s="48"/>
    </row>
    <row r="392">
      <c r="A392" s="37" t="s">
        <v>246</v>
      </c>
      <c r="B392" s="45"/>
      <c r="C392" s="46"/>
      <c r="D392" s="46"/>
      <c r="E392" s="49" t="s">
        <v>5218</v>
      </c>
      <c r="F392" s="46"/>
      <c r="G392" s="46"/>
      <c r="H392" s="46"/>
      <c r="I392" s="46"/>
      <c r="J392" s="48"/>
    </row>
    <row r="393" ht="120">
      <c r="A393" s="37" t="s">
        <v>248</v>
      </c>
      <c r="B393" s="45"/>
      <c r="C393" s="46"/>
      <c r="D393" s="46"/>
      <c r="E393" s="39" t="s">
        <v>5219</v>
      </c>
      <c r="F393" s="46"/>
      <c r="G393" s="46"/>
      <c r="H393" s="46"/>
      <c r="I393" s="46"/>
      <c r="J393" s="48"/>
    </row>
    <row r="394">
      <c r="A394" s="37" t="s">
        <v>240</v>
      </c>
      <c r="B394" s="37">
        <v>96</v>
      </c>
      <c r="C394" s="38" t="s">
        <v>5230</v>
      </c>
      <c r="D394" s="37" t="s">
        <v>245</v>
      </c>
      <c r="E394" s="39" t="s">
        <v>5231</v>
      </c>
      <c r="F394" s="40" t="s">
        <v>243</v>
      </c>
      <c r="G394" s="41">
        <v>120</v>
      </c>
      <c r="H394" s="42">
        <v>0</v>
      </c>
      <c r="I394" s="43">
        <f>ROUND(G394*H394,P4)</f>
        <v>0</v>
      </c>
      <c r="J394" s="37"/>
      <c r="O394" s="44">
        <f>I394*0.21</f>
        <v>0</v>
      </c>
      <c r="P394">
        <v>3</v>
      </c>
    </row>
    <row r="395">
      <c r="A395" s="37" t="s">
        <v>244</v>
      </c>
      <c r="B395" s="45"/>
      <c r="C395" s="46"/>
      <c r="D395" s="46"/>
      <c r="E395" s="47" t="s">
        <v>245</v>
      </c>
      <c r="F395" s="46"/>
      <c r="G395" s="46"/>
      <c r="H395" s="46"/>
      <c r="I395" s="46"/>
      <c r="J395" s="48"/>
    </row>
    <row r="396">
      <c r="A396" s="37" t="s">
        <v>246</v>
      </c>
      <c r="B396" s="45"/>
      <c r="C396" s="46"/>
      <c r="D396" s="46"/>
      <c r="E396" s="49" t="s">
        <v>5218</v>
      </c>
      <c r="F396" s="46"/>
      <c r="G396" s="46"/>
      <c r="H396" s="46"/>
      <c r="I396" s="46"/>
      <c r="J396" s="48"/>
    </row>
    <row r="397" ht="120">
      <c r="A397" s="37" t="s">
        <v>248</v>
      </c>
      <c r="B397" s="45"/>
      <c r="C397" s="46"/>
      <c r="D397" s="46"/>
      <c r="E397" s="39" t="s">
        <v>5219</v>
      </c>
      <c r="F397" s="46"/>
      <c r="G397" s="46"/>
      <c r="H397" s="46"/>
      <c r="I397" s="46"/>
      <c r="J397" s="48"/>
    </row>
    <row r="398">
      <c r="A398" s="37" t="s">
        <v>240</v>
      </c>
      <c r="B398" s="37">
        <v>97</v>
      </c>
      <c r="C398" s="38" t="s">
        <v>5232</v>
      </c>
      <c r="D398" s="37" t="s">
        <v>245</v>
      </c>
      <c r="E398" s="39" t="s">
        <v>5233</v>
      </c>
      <c r="F398" s="40" t="s">
        <v>354</v>
      </c>
      <c r="G398" s="41">
        <v>5790</v>
      </c>
      <c r="H398" s="42">
        <v>0</v>
      </c>
      <c r="I398" s="43">
        <f>ROUND(G398*H398,P4)</f>
        <v>0</v>
      </c>
      <c r="J398" s="37"/>
      <c r="O398" s="44">
        <f>I398*0.21</f>
        <v>0</v>
      </c>
      <c r="P398">
        <v>3</v>
      </c>
    </row>
    <row r="399">
      <c r="A399" s="37" t="s">
        <v>244</v>
      </c>
      <c r="B399" s="45"/>
      <c r="C399" s="46"/>
      <c r="D399" s="46"/>
      <c r="E399" s="47" t="s">
        <v>245</v>
      </c>
      <c r="F399" s="46"/>
      <c r="G399" s="46"/>
      <c r="H399" s="46"/>
      <c r="I399" s="46"/>
      <c r="J399" s="48"/>
    </row>
    <row r="400">
      <c r="A400" s="37" t="s">
        <v>246</v>
      </c>
      <c r="B400" s="45"/>
      <c r="C400" s="46"/>
      <c r="D400" s="46"/>
      <c r="E400" s="49" t="s">
        <v>5218</v>
      </c>
      <c r="F400" s="46"/>
      <c r="G400" s="46"/>
      <c r="H400" s="46"/>
      <c r="I400" s="46"/>
      <c r="J400" s="48"/>
    </row>
    <row r="401" ht="120">
      <c r="A401" s="37" t="s">
        <v>248</v>
      </c>
      <c r="B401" s="45"/>
      <c r="C401" s="46"/>
      <c r="D401" s="46"/>
      <c r="E401" s="39" t="s">
        <v>5234</v>
      </c>
      <c r="F401" s="46"/>
      <c r="G401" s="46"/>
      <c r="H401" s="46"/>
      <c r="I401" s="46"/>
      <c r="J401" s="48"/>
    </row>
    <row r="402">
      <c r="A402" s="37" t="s">
        <v>240</v>
      </c>
      <c r="B402" s="37">
        <v>98</v>
      </c>
      <c r="C402" s="38" t="s">
        <v>5235</v>
      </c>
      <c r="D402" s="37" t="s">
        <v>245</v>
      </c>
      <c r="E402" s="39" t="s">
        <v>5236</v>
      </c>
      <c r="F402" s="40" t="s">
        <v>2589</v>
      </c>
      <c r="G402" s="41">
        <v>115.8</v>
      </c>
      <c r="H402" s="42">
        <v>0</v>
      </c>
      <c r="I402" s="43">
        <f>ROUND(G402*H402,P4)</f>
        <v>0</v>
      </c>
      <c r="J402" s="37"/>
      <c r="O402" s="44">
        <f>I402*0.21</f>
        <v>0</v>
      </c>
      <c r="P402">
        <v>3</v>
      </c>
    </row>
    <row r="403">
      <c r="A403" s="37" t="s">
        <v>244</v>
      </c>
      <c r="B403" s="45"/>
      <c r="C403" s="46"/>
      <c r="D403" s="46"/>
      <c r="E403" s="47" t="s">
        <v>245</v>
      </c>
      <c r="F403" s="46"/>
      <c r="G403" s="46"/>
      <c r="H403" s="46"/>
      <c r="I403" s="46"/>
      <c r="J403" s="48"/>
    </row>
    <row r="404">
      <c r="A404" s="37" t="s">
        <v>246</v>
      </c>
      <c r="B404" s="45"/>
      <c r="C404" s="46"/>
      <c r="D404" s="46"/>
      <c r="E404" s="49" t="s">
        <v>5218</v>
      </c>
      <c r="F404" s="46"/>
      <c r="G404" s="46"/>
      <c r="H404" s="46"/>
      <c r="I404" s="46"/>
      <c r="J404" s="48"/>
    </row>
    <row r="405" ht="150">
      <c r="A405" s="37" t="s">
        <v>248</v>
      </c>
      <c r="B405" s="45"/>
      <c r="C405" s="46"/>
      <c r="D405" s="46"/>
      <c r="E405" s="39" t="s">
        <v>5237</v>
      </c>
      <c r="F405" s="46"/>
      <c r="G405" s="46"/>
      <c r="H405" s="46"/>
      <c r="I405" s="46"/>
      <c r="J405" s="48"/>
    </row>
    <row r="406" ht="30">
      <c r="A406" s="37" t="s">
        <v>240</v>
      </c>
      <c r="B406" s="37">
        <v>99</v>
      </c>
      <c r="C406" s="38" t="s">
        <v>5238</v>
      </c>
      <c r="D406" s="37" t="s">
        <v>245</v>
      </c>
      <c r="E406" s="39" t="s">
        <v>5239</v>
      </c>
      <c r="F406" s="40" t="s">
        <v>290</v>
      </c>
      <c r="G406" s="41">
        <v>52</v>
      </c>
      <c r="H406" s="42">
        <v>0</v>
      </c>
      <c r="I406" s="43">
        <f>ROUND(G406*H406,P4)</f>
        <v>0</v>
      </c>
      <c r="J406" s="37"/>
      <c r="O406" s="44">
        <f>I406*0.21</f>
        <v>0</v>
      </c>
      <c r="P406">
        <v>3</v>
      </c>
    </row>
    <row r="407">
      <c r="A407" s="37" t="s">
        <v>244</v>
      </c>
      <c r="B407" s="45"/>
      <c r="C407" s="46"/>
      <c r="D407" s="46"/>
      <c r="E407" s="47" t="s">
        <v>245</v>
      </c>
      <c r="F407" s="46"/>
      <c r="G407" s="46"/>
      <c r="H407" s="46"/>
      <c r="I407" s="46"/>
      <c r="J407" s="48"/>
    </row>
    <row r="408">
      <c r="A408" s="37" t="s">
        <v>246</v>
      </c>
      <c r="B408" s="45"/>
      <c r="C408" s="46"/>
      <c r="D408" s="46"/>
      <c r="E408" s="49" t="s">
        <v>5000</v>
      </c>
      <c r="F408" s="46"/>
      <c r="G408" s="46"/>
      <c r="H408" s="46"/>
      <c r="I408" s="46"/>
      <c r="J408" s="48"/>
    </row>
    <row r="409" ht="120">
      <c r="A409" s="37" t="s">
        <v>248</v>
      </c>
      <c r="B409" s="45"/>
      <c r="C409" s="46"/>
      <c r="D409" s="46"/>
      <c r="E409" s="39" t="s">
        <v>5210</v>
      </c>
      <c r="F409" s="46"/>
      <c r="G409" s="46"/>
      <c r="H409" s="46"/>
      <c r="I409" s="46"/>
      <c r="J409" s="48"/>
    </row>
    <row r="410">
      <c r="A410" s="31" t="s">
        <v>237</v>
      </c>
      <c r="B410" s="32"/>
      <c r="C410" s="33" t="s">
        <v>5240</v>
      </c>
      <c r="D410" s="34"/>
      <c r="E410" s="31" t="s">
        <v>5241</v>
      </c>
      <c r="F410" s="34"/>
      <c r="G410" s="34"/>
      <c r="H410" s="34"/>
      <c r="I410" s="35">
        <f>SUMIFS(I411:I422,A411:A422,"P")</f>
        <v>0</v>
      </c>
      <c r="J410" s="36"/>
    </row>
    <row r="411">
      <c r="A411" s="37" t="s">
        <v>240</v>
      </c>
      <c r="B411" s="37">
        <v>100</v>
      </c>
      <c r="C411" s="38" t="s">
        <v>5242</v>
      </c>
      <c r="D411" s="37" t="s">
        <v>245</v>
      </c>
      <c r="E411" s="39" t="s">
        <v>5243</v>
      </c>
      <c r="F411" s="40" t="s">
        <v>243</v>
      </c>
      <c r="G411" s="41">
        <v>12</v>
      </c>
      <c r="H411" s="42">
        <v>0</v>
      </c>
      <c r="I411" s="43">
        <f>ROUND(G411*H411,P4)</f>
        <v>0</v>
      </c>
      <c r="J411" s="37"/>
      <c r="O411" s="44">
        <f>I411*0.21</f>
        <v>0</v>
      </c>
      <c r="P411">
        <v>3</v>
      </c>
    </row>
    <row r="412">
      <c r="A412" s="37" t="s">
        <v>244</v>
      </c>
      <c r="B412" s="45"/>
      <c r="C412" s="46"/>
      <c r="D412" s="46"/>
      <c r="E412" s="47" t="s">
        <v>245</v>
      </c>
      <c r="F412" s="46"/>
      <c r="G412" s="46"/>
      <c r="H412" s="46"/>
      <c r="I412" s="46"/>
      <c r="J412" s="48"/>
    </row>
    <row r="413">
      <c r="A413" s="37" t="s">
        <v>246</v>
      </c>
      <c r="B413" s="45"/>
      <c r="C413" s="46"/>
      <c r="D413" s="46"/>
      <c r="E413" s="49" t="s">
        <v>5000</v>
      </c>
      <c r="F413" s="46"/>
      <c r="G413" s="46"/>
      <c r="H413" s="46"/>
      <c r="I413" s="46"/>
      <c r="J413" s="48"/>
    </row>
    <row r="414" ht="105">
      <c r="A414" s="37" t="s">
        <v>248</v>
      </c>
      <c r="B414" s="45"/>
      <c r="C414" s="46"/>
      <c r="D414" s="46"/>
      <c r="E414" s="39" t="s">
        <v>5244</v>
      </c>
      <c r="F414" s="46"/>
      <c r="G414" s="46"/>
      <c r="H414" s="46"/>
      <c r="I414" s="46"/>
      <c r="J414" s="48"/>
    </row>
    <row r="415">
      <c r="A415" s="37" t="s">
        <v>240</v>
      </c>
      <c r="B415" s="37">
        <v>101</v>
      </c>
      <c r="C415" s="38" t="s">
        <v>5245</v>
      </c>
      <c r="D415" s="37" t="s">
        <v>245</v>
      </c>
      <c r="E415" s="39" t="s">
        <v>5246</v>
      </c>
      <c r="F415" s="40" t="s">
        <v>243</v>
      </c>
      <c r="G415" s="41">
        <v>5</v>
      </c>
      <c r="H415" s="42">
        <v>0</v>
      </c>
      <c r="I415" s="43">
        <f>ROUND(G415*H415,P4)</f>
        <v>0</v>
      </c>
      <c r="J415" s="37"/>
      <c r="O415" s="44">
        <f>I415*0.21</f>
        <v>0</v>
      </c>
      <c r="P415">
        <v>3</v>
      </c>
    </row>
    <row r="416">
      <c r="A416" s="37" t="s">
        <v>244</v>
      </c>
      <c r="B416" s="45"/>
      <c r="C416" s="46"/>
      <c r="D416" s="46"/>
      <c r="E416" s="47" t="s">
        <v>245</v>
      </c>
      <c r="F416" s="46"/>
      <c r="G416" s="46"/>
      <c r="H416" s="46"/>
      <c r="I416" s="46"/>
      <c r="J416" s="48"/>
    </row>
    <row r="417">
      <c r="A417" s="37" t="s">
        <v>246</v>
      </c>
      <c r="B417" s="45"/>
      <c r="C417" s="46"/>
      <c r="D417" s="46"/>
      <c r="E417" s="49" t="s">
        <v>5000</v>
      </c>
      <c r="F417" s="46"/>
      <c r="G417" s="46"/>
      <c r="H417" s="46"/>
      <c r="I417" s="46"/>
      <c r="J417" s="48"/>
    </row>
    <row r="418" ht="105">
      <c r="A418" s="37" t="s">
        <v>248</v>
      </c>
      <c r="B418" s="45"/>
      <c r="C418" s="46"/>
      <c r="D418" s="46"/>
      <c r="E418" s="39" t="s">
        <v>5244</v>
      </c>
      <c r="F418" s="46"/>
      <c r="G418" s="46"/>
      <c r="H418" s="46"/>
      <c r="I418" s="46"/>
      <c r="J418" s="48"/>
    </row>
    <row r="419" ht="30">
      <c r="A419" s="37" t="s">
        <v>240</v>
      </c>
      <c r="B419" s="37">
        <v>102</v>
      </c>
      <c r="C419" s="38" t="s">
        <v>5247</v>
      </c>
      <c r="D419" s="37" t="s">
        <v>245</v>
      </c>
      <c r="E419" s="39" t="s">
        <v>5248</v>
      </c>
      <c r="F419" s="40" t="s">
        <v>415</v>
      </c>
      <c r="G419" s="41">
        <v>70</v>
      </c>
      <c r="H419" s="42">
        <v>0</v>
      </c>
      <c r="I419" s="43">
        <f>ROUND(G419*H419,P4)</f>
        <v>0</v>
      </c>
      <c r="J419" s="37"/>
      <c r="O419" s="44">
        <f>I419*0.21</f>
        <v>0</v>
      </c>
      <c r="P419">
        <v>3</v>
      </c>
    </row>
    <row r="420">
      <c r="A420" s="37" t="s">
        <v>244</v>
      </c>
      <c r="B420" s="45"/>
      <c r="C420" s="46"/>
      <c r="D420" s="46"/>
      <c r="E420" s="47" t="s">
        <v>245</v>
      </c>
      <c r="F420" s="46"/>
      <c r="G420" s="46"/>
      <c r="H420" s="46"/>
      <c r="I420" s="46"/>
      <c r="J420" s="48"/>
    </row>
    <row r="421">
      <c r="A421" s="37" t="s">
        <v>246</v>
      </c>
      <c r="B421" s="45"/>
      <c r="C421" s="46"/>
      <c r="D421" s="46"/>
      <c r="E421" s="49" t="s">
        <v>5000</v>
      </c>
      <c r="F421" s="46"/>
      <c r="G421" s="46"/>
      <c r="H421" s="46"/>
      <c r="I421" s="46"/>
      <c r="J421" s="48"/>
    </row>
    <row r="422" ht="105">
      <c r="A422" s="37" t="s">
        <v>248</v>
      </c>
      <c r="B422" s="45"/>
      <c r="C422" s="46"/>
      <c r="D422" s="46"/>
      <c r="E422" s="39" t="s">
        <v>5249</v>
      </c>
      <c r="F422" s="46"/>
      <c r="G422" s="46"/>
      <c r="H422" s="46"/>
      <c r="I422" s="46"/>
      <c r="J422" s="48"/>
    </row>
    <row r="423">
      <c r="A423" s="31" t="s">
        <v>237</v>
      </c>
      <c r="B423" s="32"/>
      <c r="C423" s="33" t="s">
        <v>5250</v>
      </c>
      <c r="D423" s="34"/>
      <c r="E423" s="31" t="s">
        <v>5251</v>
      </c>
      <c r="F423" s="34"/>
      <c r="G423" s="34"/>
      <c r="H423" s="34"/>
      <c r="I423" s="35">
        <f>SUMIFS(I424:I475,A424:A475,"P")</f>
        <v>0</v>
      </c>
      <c r="J423" s="36"/>
    </row>
    <row r="424">
      <c r="A424" s="37" t="s">
        <v>240</v>
      </c>
      <c r="B424" s="37">
        <v>103</v>
      </c>
      <c r="C424" s="38" t="s">
        <v>5252</v>
      </c>
      <c r="D424" s="37" t="s">
        <v>245</v>
      </c>
      <c r="E424" s="39" t="s">
        <v>5253</v>
      </c>
      <c r="F424" s="40" t="s">
        <v>702</v>
      </c>
      <c r="G424" s="41">
        <v>12.4</v>
      </c>
      <c r="H424" s="42">
        <v>0</v>
      </c>
      <c r="I424" s="43">
        <f>ROUND(G424*H424,P4)</f>
        <v>0</v>
      </c>
      <c r="J424" s="37"/>
      <c r="O424" s="44">
        <f>I424*0.21</f>
        <v>0</v>
      </c>
      <c r="P424">
        <v>3</v>
      </c>
    </row>
    <row r="425">
      <c r="A425" s="37" t="s">
        <v>244</v>
      </c>
      <c r="B425" s="45"/>
      <c r="C425" s="46"/>
      <c r="D425" s="46"/>
      <c r="E425" s="47" t="s">
        <v>245</v>
      </c>
      <c r="F425" s="46"/>
      <c r="G425" s="46"/>
      <c r="H425" s="46"/>
      <c r="I425" s="46"/>
      <c r="J425" s="48"/>
    </row>
    <row r="426">
      <c r="A426" s="37" t="s">
        <v>246</v>
      </c>
      <c r="B426" s="45"/>
      <c r="C426" s="46"/>
      <c r="D426" s="46"/>
      <c r="E426" s="49" t="s">
        <v>5000</v>
      </c>
      <c r="F426" s="46"/>
      <c r="G426" s="46"/>
      <c r="H426" s="46"/>
      <c r="I426" s="46"/>
      <c r="J426" s="48"/>
    </row>
    <row r="427" ht="135">
      <c r="A427" s="37" t="s">
        <v>248</v>
      </c>
      <c r="B427" s="45"/>
      <c r="C427" s="46"/>
      <c r="D427" s="46"/>
      <c r="E427" s="39" t="s">
        <v>5254</v>
      </c>
      <c r="F427" s="46"/>
      <c r="G427" s="46"/>
      <c r="H427" s="46"/>
      <c r="I427" s="46"/>
      <c r="J427" s="48"/>
    </row>
    <row r="428">
      <c r="A428" s="37" t="s">
        <v>240</v>
      </c>
      <c r="B428" s="37">
        <v>104</v>
      </c>
      <c r="C428" s="38" t="s">
        <v>5255</v>
      </c>
      <c r="D428" s="37" t="s">
        <v>245</v>
      </c>
      <c r="E428" s="39" t="s">
        <v>5256</v>
      </c>
      <c r="F428" s="40" t="s">
        <v>702</v>
      </c>
      <c r="G428" s="41">
        <v>12.4</v>
      </c>
      <c r="H428" s="42">
        <v>0</v>
      </c>
      <c r="I428" s="43">
        <f>ROUND(G428*H428,P4)</f>
        <v>0</v>
      </c>
      <c r="J428" s="37"/>
      <c r="O428" s="44">
        <f>I428*0.21</f>
        <v>0</v>
      </c>
      <c r="P428">
        <v>3</v>
      </c>
    </row>
    <row r="429">
      <c r="A429" s="37" t="s">
        <v>244</v>
      </c>
      <c r="B429" s="45"/>
      <c r="C429" s="46"/>
      <c r="D429" s="46"/>
      <c r="E429" s="47" t="s">
        <v>245</v>
      </c>
      <c r="F429" s="46"/>
      <c r="G429" s="46"/>
      <c r="H429" s="46"/>
      <c r="I429" s="46"/>
      <c r="J429" s="48"/>
    </row>
    <row r="430">
      <c r="A430" s="37" t="s">
        <v>246</v>
      </c>
      <c r="B430" s="45"/>
      <c r="C430" s="46"/>
      <c r="D430" s="46"/>
      <c r="E430" s="49" t="s">
        <v>5000</v>
      </c>
      <c r="F430" s="46"/>
      <c r="G430" s="46"/>
      <c r="H430" s="46"/>
      <c r="I430" s="46"/>
      <c r="J430" s="48"/>
    </row>
    <row r="431" ht="120">
      <c r="A431" s="37" t="s">
        <v>248</v>
      </c>
      <c r="B431" s="45"/>
      <c r="C431" s="46"/>
      <c r="D431" s="46"/>
      <c r="E431" s="39" t="s">
        <v>5257</v>
      </c>
      <c r="F431" s="46"/>
      <c r="G431" s="46"/>
      <c r="H431" s="46"/>
      <c r="I431" s="46"/>
      <c r="J431" s="48"/>
    </row>
    <row r="432">
      <c r="A432" s="37" t="s">
        <v>240</v>
      </c>
      <c r="B432" s="37">
        <v>105</v>
      </c>
      <c r="C432" s="38" t="s">
        <v>5258</v>
      </c>
      <c r="D432" s="37" t="s">
        <v>245</v>
      </c>
      <c r="E432" s="39" t="s">
        <v>5259</v>
      </c>
      <c r="F432" s="40" t="s">
        <v>243</v>
      </c>
      <c r="G432" s="41">
        <v>2</v>
      </c>
      <c r="H432" s="42">
        <v>0</v>
      </c>
      <c r="I432" s="43">
        <f>ROUND(G432*H432,P4)</f>
        <v>0</v>
      </c>
      <c r="J432" s="37"/>
      <c r="O432" s="44">
        <f>I432*0.21</f>
        <v>0</v>
      </c>
      <c r="P432">
        <v>3</v>
      </c>
    </row>
    <row r="433">
      <c r="A433" s="37" t="s">
        <v>244</v>
      </c>
      <c r="B433" s="45"/>
      <c r="C433" s="46"/>
      <c r="D433" s="46"/>
      <c r="E433" s="47" t="s">
        <v>245</v>
      </c>
      <c r="F433" s="46"/>
      <c r="G433" s="46"/>
      <c r="H433" s="46"/>
      <c r="I433" s="46"/>
      <c r="J433" s="48"/>
    </row>
    <row r="434">
      <c r="A434" s="37" t="s">
        <v>246</v>
      </c>
      <c r="B434" s="45"/>
      <c r="C434" s="46"/>
      <c r="D434" s="46"/>
      <c r="E434" s="49" t="s">
        <v>5000</v>
      </c>
      <c r="F434" s="46"/>
      <c r="G434" s="46"/>
      <c r="H434" s="46"/>
      <c r="I434" s="46"/>
      <c r="J434" s="48"/>
    </row>
    <row r="435" ht="120">
      <c r="A435" s="37" t="s">
        <v>248</v>
      </c>
      <c r="B435" s="45"/>
      <c r="C435" s="46"/>
      <c r="D435" s="46"/>
      <c r="E435" s="39" t="s">
        <v>5260</v>
      </c>
      <c r="F435" s="46"/>
      <c r="G435" s="46"/>
      <c r="H435" s="46"/>
      <c r="I435" s="46"/>
      <c r="J435" s="48"/>
    </row>
    <row r="436">
      <c r="A436" s="37" t="s">
        <v>240</v>
      </c>
      <c r="B436" s="37">
        <v>106</v>
      </c>
      <c r="C436" s="38" t="s">
        <v>5261</v>
      </c>
      <c r="D436" s="37" t="s">
        <v>245</v>
      </c>
      <c r="E436" s="39" t="s">
        <v>5262</v>
      </c>
      <c r="F436" s="40" t="s">
        <v>243</v>
      </c>
      <c r="G436" s="41">
        <v>1</v>
      </c>
      <c r="H436" s="42">
        <v>0</v>
      </c>
      <c r="I436" s="43">
        <f>ROUND(G436*H436,P4)</f>
        <v>0</v>
      </c>
      <c r="J436" s="37"/>
      <c r="O436" s="44">
        <f>I436*0.21</f>
        <v>0</v>
      </c>
      <c r="P436">
        <v>3</v>
      </c>
    </row>
    <row r="437">
      <c r="A437" s="37" t="s">
        <v>244</v>
      </c>
      <c r="B437" s="45"/>
      <c r="C437" s="46"/>
      <c r="D437" s="46"/>
      <c r="E437" s="47" t="s">
        <v>245</v>
      </c>
      <c r="F437" s="46"/>
      <c r="G437" s="46"/>
      <c r="H437" s="46"/>
      <c r="I437" s="46"/>
      <c r="J437" s="48"/>
    </row>
    <row r="438">
      <c r="A438" s="37" t="s">
        <v>246</v>
      </c>
      <c r="B438" s="45"/>
      <c r="C438" s="46"/>
      <c r="D438" s="46"/>
      <c r="E438" s="49" t="s">
        <v>5000</v>
      </c>
      <c r="F438" s="46"/>
      <c r="G438" s="46"/>
      <c r="H438" s="46"/>
      <c r="I438" s="46"/>
      <c r="J438" s="48"/>
    </row>
    <row r="439" ht="120">
      <c r="A439" s="37" t="s">
        <v>248</v>
      </c>
      <c r="B439" s="45"/>
      <c r="C439" s="46"/>
      <c r="D439" s="46"/>
      <c r="E439" s="39" t="s">
        <v>5263</v>
      </c>
      <c r="F439" s="46"/>
      <c r="G439" s="46"/>
      <c r="H439" s="46"/>
      <c r="I439" s="46"/>
      <c r="J439" s="48"/>
    </row>
    <row r="440" ht="30">
      <c r="A440" s="37" t="s">
        <v>240</v>
      </c>
      <c r="B440" s="37">
        <v>107</v>
      </c>
      <c r="C440" s="38" t="s">
        <v>5264</v>
      </c>
      <c r="D440" s="37" t="s">
        <v>245</v>
      </c>
      <c r="E440" s="39" t="s">
        <v>5265</v>
      </c>
      <c r="F440" s="40" t="s">
        <v>243</v>
      </c>
      <c r="G440" s="41">
        <v>193</v>
      </c>
      <c r="H440" s="42">
        <v>0</v>
      </c>
      <c r="I440" s="43">
        <f>ROUND(G440*H440,P4)</f>
        <v>0</v>
      </c>
      <c r="J440" s="37"/>
      <c r="O440" s="44">
        <f>I440*0.21</f>
        <v>0</v>
      </c>
      <c r="P440">
        <v>3</v>
      </c>
    </row>
    <row r="441">
      <c r="A441" s="37" t="s">
        <v>244</v>
      </c>
      <c r="B441" s="45"/>
      <c r="C441" s="46"/>
      <c r="D441" s="46"/>
      <c r="E441" s="47" t="s">
        <v>245</v>
      </c>
      <c r="F441" s="46"/>
      <c r="G441" s="46"/>
      <c r="H441" s="46"/>
      <c r="I441" s="46"/>
      <c r="J441" s="48"/>
    </row>
    <row r="442">
      <c r="A442" s="37" t="s">
        <v>246</v>
      </c>
      <c r="B442" s="45"/>
      <c r="C442" s="46"/>
      <c r="D442" s="46"/>
      <c r="E442" s="49" t="s">
        <v>5000</v>
      </c>
      <c r="F442" s="46"/>
      <c r="G442" s="46"/>
      <c r="H442" s="46"/>
      <c r="I442" s="46"/>
      <c r="J442" s="48"/>
    </row>
    <row r="443" ht="120">
      <c r="A443" s="37" t="s">
        <v>248</v>
      </c>
      <c r="B443" s="45"/>
      <c r="C443" s="46"/>
      <c r="D443" s="46"/>
      <c r="E443" s="39" t="s">
        <v>5266</v>
      </c>
      <c r="F443" s="46"/>
      <c r="G443" s="46"/>
      <c r="H443" s="46"/>
      <c r="I443" s="46"/>
      <c r="J443" s="48"/>
    </row>
    <row r="444" ht="30">
      <c r="A444" s="37" t="s">
        <v>240</v>
      </c>
      <c r="B444" s="37">
        <v>108</v>
      </c>
      <c r="C444" s="38" t="s">
        <v>5267</v>
      </c>
      <c r="D444" s="37" t="s">
        <v>245</v>
      </c>
      <c r="E444" s="39" t="s">
        <v>5268</v>
      </c>
      <c r="F444" s="40" t="s">
        <v>5269</v>
      </c>
      <c r="G444" s="41">
        <v>193</v>
      </c>
      <c r="H444" s="42">
        <v>0</v>
      </c>
      <c r="I444" s="43">
        <f>ROUND(G444*H444,P4)</f>
        <v>0</v>
      </c>
      <c r="J444" s="37"/>
      <c r="O444" s="44">
        <f>I444*0.21</f>
        <v>0</v>
      </c>
      <c r="P444">
        <v>3</v>
      </c>
    </row>
    <row r="445">
      <c r="A445" s="37" t="s">
        <v>244</v>
      </c>
      <c r="B445" s="45"/>
      <c r="C445" s="46"/>
      <c r="D445" s="46"/>
      <c r="E445" s="47" t="s">
        <v>245</v>
      </c>
      <c r="F445" s="46"/>
      <c r="G445" s="46"/>
      <c r="H445" s="46"/>
      <c r="I445" s="46"/>
      <c r="J445" s="48"/>
    </row>
    <row r="446">
      <c r="A446" s="37" t="s">
        <v>246</v>
      </c>
      <c r="B446" s="45"/>
      <c r="C446" s="46"/>
      <c r="D446" s="46"/>
      <c r="E446" s="49" t="s">
        <v>5000</v>
      </c>
      <c r="F446" s="46"/>
      <c r="G446" s="46"/>
      <c r="H446" s="46"/>
      <c r="I446" s="46"/>
      <c r="J446" s="48"/>
    </row>
    <row r="447" ht="120">
      <c r="A447" s="37" t="s">
        <v>248</v>
      </c>
      <c r="B447" s="45"/>
      <c r="C447" s="46"/>
      <c r="D447" s="46"/>
      <c r="E447" s="39" t="s">
        <v>5270</v>
      </c>
      <c r="F447" s="46"/>
      <c r="G447" s="46"/>
      <c r="H447" s="46"/>
      <c r="I447" s="46"/>
      <c r="J447" s="48"/>
    </row>
    <row r="448">
      <c r="A448" s="37" t="s">
        <v>240</v>
      </c>
      <c r="B448" s="37">
        <v>109</v>
      </c>
      <c r="C448" s="38" t="s">
        <v>5271</v>
      </c>
      <c r="D448" s="37" t="s">
        <v>245</v>
      </c>
      <c r="E448" s="39" t="s">
        <v>5272</v>
      </c>
      <c r="F448" s="40" t="s">
        <v>243</v>
      </c>
      <c r="G448" s="41">
        <v>193</v>
      </c>
      <c r="H448" s="42">
        <v>0</v>
      </c>
      <c r="I448" s="43">
        <f>ROUND(G448*H448,P4)</f>
        <v>0</v>
      </c>
      <c r="J448" s="37"/>
      <c r="O448" s="44">
        <f>I448*0.21</f>
        <v>0</v>
      </c>
      <c r="P448">
        <v>3</v>
      </c>
    </row>
    <row r="449">
      <c r="A449" s="37" t="s">
        <v>244</v>
      </c>
      <c r="B449" s="45"/>
      <c r="C449" s="46"/>
      <c r="D449" s="46"/>
      <c r="E449" s="47" t="s">
        <v>245</v>
      </c>
      <c r="F449" s="46"/>
      <c r="G449" s="46"/>
      <c r="H449" s="46"/>
      <c r="I449" s="46"/>
      <c r="J449" s="48"/>
    </row>
    <row r="450">
      <c r="A450" s="37" t="s">
        <v>246</v>
      </c>
      <c r="B450" s="45"/>
      <c r="C450" s="46"/>
      <c r="D450" s="46"/>
      <c r="E450" s="49" t="s">
        <v>5000</v>
      </c>
      <c r="F450" s="46"/>
      <c r="G450" s="46"/>
      <c r="H450" s="46"/>
      <c r="I450" s="46"/>
      <c r="J450" s="48"/>
    </row>
    <row r="451" ht="135">
      <c r="A451" s="37" t="s">
        <v>248</v>
      </c>
      <c r="B451" s="45"/>
      <c r="C451" s="46"/>
      <c r="D451" s="46"/>
      <c r="E451" s="39" t="s">
        <v>5273</v>
      </c>
      <c r="F451" s="46"/>
      <c r="G451" s="46"/>
      <c r="H451" s="46"/>
      <c r="I451" s="46"/>
      <c r="J451" s="48"/>
    </row>
    <row r="452">
      <c r="A452" s="37" t="s">
        <v>240</v>
      </c>
      <c r="B452" s="37">
        <v>110</v>
      </c>
      <c r="C452" s="38" t="s">
        <v>728</v>
      </c>
      <c r="D452" s="37" t="s">
        <v>245</v>
      </c>
      <c r="E452" s="39" t="s">
        <v>729</v>
      </c>
      <c r="F452" s="40" t="s">
        <v>243</v>
      </c>
      <c r="G452" s="41">
        <v>1</v>
      </c>
      <c r="H452" s="42">
        <v>0</v>
      </c>
      <c r="I452" s="43">
        <f>ROUND(G452*H452,P4)</f>
        <v>0</v>
      </c>
      <c r="J452" s="37"/>
      <c r="O452" s="44">
        <f>I452*0.21</f>
        <v>0</v>
      </c>
      <c r="P452">
        <v>3</v>
      </c>
    </row>
    <row r="453">
      <c r="A453" s="37" t="s">
        <v>244</v>
      </c>
      <c r="B453" s="45"/>
      <c r="C453" s="46"/>
      <c r="D453" s="46"/>
      <c r="E453" s="47" t="s">
        <v>245</v>
      </c>
      <c r="F453" s="46"/>
      <c r="G453" s="46"/>
      <c r="H453" s="46"/>
      <c r="I453" s="46"/>
      <c r="J453" s="48"/>
    </row>
    <row r="454">
      <c r="A454" s="37" t="s">
        <v>246</v>
      </c>
      <c r="B454" s="45"/>
      <c r="C454" s="46"/>
      <c r="D454" s="46"/>
      <c r="E454" s="49" t="s">
        <v>5000</v>
      </c>
      <c r="F454" s="46"/>
      <c r="G454" s="46"/>
      <c r="H454" s="46"/>
      <c r="I454" s="46"/>
      <c r="J454" s="48"/>
    </row>
    <row r="455" ht="105">
      <c r="A455" s="37" t="s">
        <v>248</v>
      </c>
      <c r="B455" s="45"/>
      <c r="C455" s="46"/>
      <c r="D455" s="46"/>
      <c r="E455" s="39" t="s">
        <v>730</v>
      </c>
      <c r="F455" s="46"/>
      <c r="G455" s="46"/>
      <c r="H455" s="46"/>
      <c r="I455" s="46"/>
      <c r="J455" s="48"/>
    </row>
    <row r="456">
      <c r="A456" s="37" t="s">
        <v>240</v>
      </c>
      <c r="B456" s="37">
        <v>111</v>
      </c>
      <c r="C456" s="38" t="s">
        <v>1055</v>
      </c>
      <c r="D456" s="37" t="s">
        <v>245</v>
      </c>
      <c r="E456" s="39" t="s">
        <v>1056</v>
      </c>
      <c r="F456" s="40" t="s">
        <v>243</v>
      </c>
      <c r="G456" s="41">
        <v>2</v>
      </c>
      <c r="H456" s="42">
        <v>0</v>
      </c>
      <c r="I456" s="43">
        <f>ROUND(G456*H456,P4)</f>
        <v>0</v>
      </c>
      <c r="J456" s="37"/>
      <c r="O456" s="44">
        <f>I456*0.21</f>
        <v>0</v>
      </c>
      <c r="P456">
        <v>3</v>
      </c>
    </row>
    <row r="457">
      <c r="A457" s="37" t="s">
        <v>244</v>
      </c>
      <c r="B457" s="45"/>
      <c r="C457" s="46"/>
      <c r="D457" s="46"/>
      <c r="E457" s="47" t="s">
        <v>245</v>
      </c>
      <c r="F457" s="46"/>
      <c r="G457" s="46"/>
      <c r="H457" s="46"/>
      <c r="I457" s="46"/>
      <c r="J457" s="48"/>
    </row>
    <row r="458">
      <c r="A458" s="37" t="s">
        <v>246</v>
      </c>
      <c r="B458" s="45"/>
      <c r="C458" s="46"/>
      <c r="D458" s="46"/>
      <c r="E458" s="49" t="s">
        <v>5000</v>
      </c>
      <c r="F458" s="46"/>
      <c r="G458" s="46"/>
      <c r="H458" s="46"/>
      <c r="I458" s="46"/>
      <c r="J458" s="48"/>
    </row>
    <row r="459" ht="120">
      <c r="A459" s="37" t="s">
        <v>248</v>
      </c>
      <c r="B459" s="45"/>
      <c r="C459" s="46"/>
      <c r="D459" s="46"/>
      <c r="E459" s="39" t="s">
        <v>5274</v>
      </c>
      <c r="F459" s="46"/>
      <c r="G459" s="46"/>
      <c r="H459" s="46"/>
      <c r="I459" s="46"/>
      <c r="J459" s="48"/>
    </row>
    <row r="460">
      <c r="A460" s="37" t="s">
        <v>240</v>
      </c>
      <c r="B460" s="37">
        <v>112</v>
      </c>
      <c r="C460" s="38" t="s">
        <v>5275</v>
      </c>
      <c r="D460" s="37" t="s">
        <v>245</v>
      </c>
      <c r="E460" s="39" t="s">
        <v>305</v>
      </c>
      <c r="F460" s="40" t="s">
        <v>243</v>
      </c>
      <c r="G460" s="41">
        <v>1</v>
      </c>
      <c r="H460" s="42">
        <v>0</v>
      </c>
      <c r="I460" s="43">
        <f>ROUND(G460*H460,P4)</f>
        <v>0</v>
      </c>
      <c r="J460" s="37"/>
      <c r="O460" s="44">
        <f>I460*0.21</f>
        <v>0</v>
      </c>
      <c r="P460">
        <v>3</v>
      </c>
    </row>
    <row r="461">
      <c r="A461" s="37" t="s">
        <v>244</v>
      </c>
      <c r="B461" s="45"/>
      <c r="C461" s="46"/>
      <c r="D461" s="46"/>
      <c r="E461" s="47" t="s">
        <v>245</v>
      </c>
      <c r="F461" s="46"/>
      <c r="G461" s="46"/>
      <c r="H461" s="46"/>
      <c r="I461" s="46"/>
      <c r="J461" s="48"/>
    </row>
    <row r="462">
      <c r="A462" s="37" t="s">
        <v>246</v>
      </c>
      <c r="B462" s="45"/>
      <c r="C462" s="46"/>
      <c r="D462" s="46"/>
      <c r="E462" s="49" t="s">
        <v>5000</v>
      </c>
      <c r="F462" s="46"/>
      <c r="G462" s="46"/>
      <c r="H462" s="46"/>
      <c r="I462" s="46"/>
      <c r="J462" s="48"/>
    </row>
    <row r="463" ht="105">
      <c r="A463" s="37" t="s">
        <v>248</v>
      </c>
      <c r="B463" s="45"/>
      <c r="C463" s="46"/>
      <c r="D463" s="46"/>
      <c r="E463" s="39" t="s">
        <v>5276</v>
      </c>
      <c r="F463" s="46"/>
      <c r="G463" s="46"/>
      <c r="H463" s="46"/>
      <c r="I463" s="46"/>
      <c r="J463" s="48"/>
    </row>
    <row r="464">
      <c r="A464" s="37" t="s">
        <v>240</v>
      </c>
      <c r="B464" s="37">
        <v>113</v>
      </c>
      <c r="C464" s="38" t="s">
        <v>5277</v>
      </c>
      <c r="D464" s="37" t="s">
        <v>245</v>
      </c>
      <c r="E464" s="39" t="s">
        <v>5278</v>
      </c>
      <c r="F464" s="40" t="s">
        <v>290</v>
      </c>
      <c r="G464" s="41">
        <v>48</v>
      </c>
      <c r="H464" s="42">
        <v>0</v>
      </c>
      <c r="I464" s="43">
        <f>ROUND(G464*H464,P4)</f>
        <v>0</v>
      </c>
      <c r="J464" s="37"/>
      <c r="O464" s="44">
        <f>I464*0.21</f>
        <v>0</v>
      </c>
      <c r="P464">
        <v>3</v>
      </c>
    </row>
    <row r="465">
      <c r="A465" s="37" t="s">
        <v>244</v>
      </c>
      <c r="B465" s="45"/>
      <c r="C465" s="46"/>
      <c r="D465" s="46"/>
      <c r="E465" s="47" t="s">
        <v>245</v>
      </c>
      <c r="F465" s="46"/>
      <c r="G465" s="46"/>
      <c r="H465" s="46"/>
      <c r="I465" s="46"/>
      <c r="J465" s="48"/>
    </row>
    <row r="466">
      <c r="A466" s="37" t="s">
        <v>246</v>
      </c>
      <c r="B466" s="45"/>
      <c r="C466" s="46"/>
      <c r="D466" s="46"/>
      <c r="E466" s="49" t="s">
        <v>5000</v>
      </c>
      <c r="F466" s="46"/>
      <c r="G466" s="46"/>
      <c r="H466" s="46"/>
      <c r="I466" s="46"/>
      <c r="J466" s="48"/>
    </row>
    <row r="467" ht="120">
      <c r="A467" s="37" t="s">
        <v>248</v>
      </c>
      <c r="B467" s="45"/>
      <c r="C467" s="46"/>
      <c r="D467" s="46"/>
      <c r="E467" s="39" t="s">
        <v>5279</v>
      </c>
      <c r="F467" s="46"/>
      <c r="G467" s="46"/>
      <c r="H467" s="46"/>
      <c r="I467" s="46"/>
      <c r="J467" s="48"/>
    </row>
    <row r="468">
      <c r="A468" s="37" t="s">
        <v>240</v>
      </c>
      <c r="B468" s="37">
        <v>114</v>
      </c>
      <c r="C468" s="38" t="s">
        <v>5280</v>
      </c>
      <c r="D468" s="37" t="s">
        <v>245</v>
      </c>
      <c r="E468" s="39" t="s">
        <v>5281</v>
      </c>
      <c r="F468" s="40" t="s">
        <v>290</v>
      </c>
      <c r="G468" s="41">
        <v>195</v>
      </c>
      <c r="H468" s="42">
        <v>0</v>
      </c>
      <c r="I468" s="43">
        <f>ROUND(G468*H468,P4)</f>
        <v>0</v>
      </c>
      <c r="J468" s="37"/>
      <c r="O468" s="44">
        <f>I468*0.21</f>
        <v>0</v>
      </c>
      <c r="P468">
        <v>3</v>
      </c>
    </row>
    <row r="469">
      <c r="A469" s="37" t="s">
        <v>244</v>
      </c>
      <c r="B469" s="45"/>
      <c r="C469" s="46"/>
      <c r="D469" s="46"/>
      <c r="E469" s="47" t="s">
        <v>245</v>
      </c>
      <c r="F469" s="46"/>
      <c r="G469" s="46"/>
      <c r="H469" s="46"/>
      <c r="I469" s="46"/>
      <c r="J469" s="48"/>
    </row>
    <row r="470">
      <c r="A470" s="37" t="s">
        <v>246</v>
      </c>
      <c r="B470" s="45"/>
      <c r="C470" s="46"/>
      <c r="D470" s="46"/>
      <c r="E470" s="49" t="s">
        <v>5000</v>
      </c>
      <c r="F470" s="46"/>
      <c r="G470" s="46"/>
      <c r="H470" s="46"/>
      <c r="I470" s="46"/>
      <c r="J470" s="48"/>
    </row>
    <row r="471" ht="120">
      <c r="A471" s="37" t="s">
        <v>248</v>
      </c>
      <c r="B471" s="45"/>
      <c r="C471" s="46"/>
      <c r="D471" s="46"/>
      <c r="E471" s="39" t="s">
        <v>5282</v>
      </c>
      <c r="F471" s="46"/>
      <c r="G471" s="46"/>
      <c r="H471" s="46"/>
      <c r="I471" s="46"/>
      <c r="J471" s="48"/>
    </row>
    <row r="472" ht="30">
      <c r="A472" s="37" t="s">
        <v>240</v>
      </c>
      <c r="B472" s="37">
        <v>115</v>
      </c>
      <c r="C472" s="38" t="s">
        <v>5283</v>
      </c>
      <c r="D472" s="37" t="s">
        <v>245</v>
      </c>
      <c r="E472" s="39" t="s">
        <v>5284</v>
      </c>
      <c r="F472" s="40" t="s">
        <v>243</v>
      </c>
      <c r="G472" s="41">
        <v>124</v>
      </c>
      <c r="H472" s="42">
        <v>0</v>
      </c>
      <c r="I472" s="43">
        <f>ROUND(G472*H472,P4)</f>
        <v>0</v>
      </c>
      <c r="J472" s="37"/>
      <c r="O472" s="44">
        <f>I472*0.21</f>
        <v>0</v>
      </c>
      <c r="P472">
        <v>3</v>
      </c>
    </row>
    <row r="473">
      <c r="A473" s="37" t="s">
        <v>244</v>
      </c>
      <c r="B473" s="45"/>
      <c r="C473" s="46"/>
      <c r="D473" s="46"/>
      <c r="E473" s="47" t="s">
        <v>245</v>
      </c>
      <c r="F473" s="46"/>
      <c r="G473" s="46"/>
      <c r="H473" s="46"/>
      <c r="I473" s="46"/>
      <c r="J473" s="48"/>
    </row>
    <row r="474">
      <c r="A474" s="37" t="s">
        <v>246</v>
      </c>
      <c r="B474" s="45"/>
      <c r="C474" s="46"/>
      <c r="D474" s="46"/>
      <c r="E474" s="49" t="s">
        <v>5000</v>
      </c>
      <c r="F474" s="46"/>
      <c r="G474" s="46"/>
      <c r="H474" s="46"/>
      <c r="I474" s="46"/>
      <c r="J474" s="48"/>
    </row>
    <row r="475" ht="90">
      <c r="A475" s="37" t="s">
        <v>248</v>
      </c>
      <c r="B475" s="45"/>
      <c r="C475" s="46"/>
      <c r="D475" s="46"/>
      <c r="E475" s="39" t="s">
        <v>5285</v>
      </c>
      <c r="F475" s="46"/>
      <c r="G475" s="46"/>
      <c r="H475" s="46"/>
      <c r="I475" s="46"/>
      <c r="J475" s="48"/>
    </row>
    <row r="476">
      <c r="A476" s="31" t="s">
        <v>237</v>
      </c>
      <c r="B476" s="32"/>
      <c r="C476" s="33" t="s">
        <v>5286</v>
      </c>
      <c r="D476" s="34"/>
      <c r="E476" s="31" t="s">
        <v>5287</v>
      </c>
      <c r="F476" s="34"/>
      <c r="G476" s="34"/>
      <c r="H476" s="34"/>
      <c r="I476" s="35">
        <f>SUMIFS(I477:I580,A477:A580,"P")</f>
        <v>0</v>
      </c>
      <c r="J476" s="36"/>
    </row>
    <row r="477">
      <c r="A477" s="37" t="s">
        <v>240</v>
      </c>
      <c r="B477" s="37">
        <v>116</v>
      </c>
      <c r="C477" s="38" t="s">
        <v>5288</v>
      </c>
      <c r="D477" s="37" t="s">
        <v>245</v>
      </c>
      <c r="E477" s="39" t="s">
        <v>5289</v>
      </c>
      <c r="F477" s="40" t="s">
        <v>290</v>
      </c>
      <c r="G477" s="41">
        <v>790</v>
      </c>
      <c r="H477" s="42">
        <v>0</v>
      </c>
      <c r="I477" s="43">
        <f>ROUND(G477*H477,P4)</f>
        <v>0</v>
      </c>
      <c r="J477" s="37"/>
      <c r="O477" s="44">
        <f>I477*0.21</f>
        <v>0</v>
      </c>
      <c r="P477">
        <v>3</v>
      </c>
    </row>
    <row r="478">
      <c r="A478" s="37" t="s">
        <v>244</v>
      </c>
      <c r="B478" s="45"/>
      <c r="C478" s="46"/>
      <c r="D478" s="46"/>
      <c r="E478" s="47" t="s">
        <v>245</v>
      </c>
      <c r="F478" s="46"/>
      <c r="G478" s="46"/>
      <c r="H478" s="46"/>
      <c r="I478" s="46"/>
      <c r="J478" s="48"/>
    </row>
    <row r="479">
      <c r="A479" s="37" t="s">
        <v>246</v>
      </c>
      <c r="B479" s="45"/>
      <c r="C479" s="46"/>
      <c r="D479" s="46"/>
      <c r="E479" s="49" t="s">
        <v>5000</v>
      </c>
      <c r="F479" s="46"/>
      <c r="G479" s="46"/>
      <c r="H479" s="46"/>
      <c r="I479" s="46"/>
      <c r="J479" s="48"/>
    </row>
    <row r="480" ht="120">
      <c r="A480" s="37" t="s">
        <v>248</v>
      </c>
      <c r="B480" s="45"/>
      <c r="C480" s="46"/>
      <c r="D480" s="46"/>
      <c r="E480" s="39" t="s">
        <v>5290</v>
      </c>
      <c r="F480" s="46"/>
      <c r="G480" s="46"/>
      <c r="H480" s="46"/>
      <c r="I480" s="46"/>
      <c r="J480" s="48"/>
    </row>
    <row r="481">
      <c r="A481" s="37" t="s">
        <v>240</v>
      </c>
      <c r="B481" s="37">
        <v>117</v>
      </c>
      <c r="C481" s="38" t="s">
        <v>5291</v>
      </c>
      <c r="D481" s="37" t="s">
        <v>245</v>
      </c>
      <c r="E481" s="39" t="s">
        <v>5292</v>
      </c>
      <c r="F481" s="40" t="s">
        <v>339</v>
      </c>
      <c r="G481" s="41">
        <v>226</v>
      </c>
      <c r="H481" s="42">
        <v>0</v>
      </c>
      <c r="I481" s="43">
        <f>ROUND(G481*H481,P4)</f>
        <v>0</v>
      </c>
      <c r="J481" s="37"/>
      <c r="O481" s="44">
        <f>I481*0.21</f>
        <v>0</v>
      </c>
      <c r="P481">
        <v>3</v>
      </c>
    </row>
    <row r="482">
      <c r="A482" s="37" t="s">
        <v>244</v>
      </c>
      <c r="B482" s="45"/>
      <c r="C482" s="46"/>
      <c r="D482" s="46"/>
      <c r="E482" s="47" t="s">
        <v>245</v>
      </c>
      <c r="F482" s="46"/>
      <c r="G482" s="46"/>
      <c r="H482" s="46"/>
      <c r="I482" s="46"/>
      <c r="J482" s="48"/>
    </row>
    <row r="483">
      <c r="A483" s="37" t="s">
        <v>246</v>
      </c>
      <c r="B483" s="45"/>
      <c r="C483" s="46"/>
      <c r="D483" s="46"/>
      <c r="E483" s="49" t="s">
        <v>5293</v>
      </c>
      <c r="F483" s="46"/>
      <c r="G483" s="46"/>
      <c r="H483" s="46"/>
      <c r="I483" s="46"/>
      <c r="J483" s="48"/>
    </row>
    <row r="484" ht="150">
      <c r="A484" s="37" t="s">
        <v>248</v>
      </c>
      <c r="B484" s="45"/>
      <c r="C484" s="46"/>
      <c r="D484" s="46"/>
      <c r="E484" s="39" t="s">
        <v>5294</v>
      </c>
      <c r="F484" s="46"/>
      <c r="G484" s="46"/>
      <c r="H484" s="46"/>
      <c r="I484" s="46"/>
      <c r="J484" s="48"/>
    </row>
    <row r="485">
      <c r="A485" s="37" t="s">
        <v>240</v>
      </c>
      <c r="B485" s="37">
        <v>118</v>
      </c>
      <c r="C485" s="38" t="s">
        <v>5295</v>
      </c>
      <c r="D485" s="37" t="s">
        <v>245</v>
      </c>
      <c r="E485" s="39" t="s">
        <v>5296</v>
      </c>
      <c r="F485" s="40" t="s">
        <v>243</v>
      </c>
      <c r="G485" s="41">
        <v>28</v>
      </c>
      <c r="H485" s="42">
        <v>0</v>
      </c>
      <c r="I485" s="43">
        <f>ROUND(G485*H485,P4)</f>
        <v>0</v>
      </c>
      <c r="J485" s="37"/>
      <c r="O485" s="44">
        <f>I485*0.21</f>
        <v>0</v>
      </c>
      <c r="P485">
        <v>3</v>
      </c>
    </row>
    <row r="486">
      <c r="A486" s="37" t="s">
        <v>244</v>
      </c>
      <c r="B486" s="45"/>
      <c r="C486" s="46"/>
      <c r="D486" s="46"/>
      <c r="E486" s="47" t="s">
        <v>245</v>
      </c>
      <c r="F486" s="46"/>
      <c r="G486" s="46"/>
      <c r="H486" s="46"/>
      <c r="I486" s="46"/>
      <c r="J486" s="48"/>
    </row>
    <row r="487">
      <c r="A487" s="37" t="s">
        <v>246</v>
      </c>
      <c r="B487" s="45"/>
      <c r="C487" s="46"/>
      <c r="D487" s="46"/>
      <c r="E487" s="49" t="s">
        <v>5293</v>
      </c>
      <c r="F487" s="46"/>
      <c r="G487" s="46"/>
      <c r="H487" s="46"/>
      <c r="I487" s="46"/>
      <c r="J487" s="48"/>
    </row>
    <row r="488" ht="135">
      <c r="A488" s="37" t="s">
        <v>248</v>
      </c>
      <c r="B488" s="45"/>
      <c r="C488" s="46"/>
      <c r="D488" s="46"/>
      <c r="E488" s="39" t="s">
        <v>5297</v>
      </c>
      <c r="F488" s="46"/>
      <c r="G488" s="46"/>
      <c r="H488" s="46"/>
      <c r="I488" s="46"/>
      <c r="J488" s="48"/>
    </row>
    <row r="489">
      <c r="A489" s="37" t="s">
        <v>240</v>
      </c>
      <c r="B489" s="37">
        <v>119</v>
      </c>
      <c r="C489" s="38" t="s">
        <v>5298</v>
      </c>
      <c r="D489" s="37" t="s">
        <v>245</v>
      </c>
      <c r="E489" s="39" t="s">
        <v>5299</v>
      </c>
      <c r="F489" s="40" t="s">
        <v>243</v>
      </c>
      <c r="G489" s="41">
        <v>4</v>
      </c>
      <c r="H489" s="42">
        <v>0</v>
      </c>
      <c r="I489" s="43">
        <f>ROUND(G489*H489,P4)</f>
        <v>0</v>
      </c>
      <c r="J489" s="37"/>
      <c r="O489" s="44">
        <f>I489*0.21</f>
        <v>0</v>
      </c>
      <c r="P489">
        <v>3</v>
      </c>
    </row>
    <row r="490">
      <c r="A490" s="37" t="s">
        <v>244</v>
      </c>
      <c r="B490" s="45"/>
      <c r="C490" s="46"/>
      <c r="D490" s="46"/>
      <c r="E490" s="47" t="s">
        <v>245</v>
      </c>
      <c r="F490" s="46"/>
      <c r="G490" s="46"/>
      <c r="H490" s="46"/>
      <c r="I490" s="46"/>
      <c r="J490" s="48"/>
    </row>
    <row r="491">
      <c r="A491" s="37" t="s">
        <v>246</v>
      </c>
      <c r="B491" s="45"/>
      <c r="C491" s="46"/>
      <c r="D491" s="46"/>
      <c r="E491" s="49" t="s">
        <v>5293</v>
      </c>
      <c r="F491" s="46"/>
      <c r="G491" s="46"/>
      <c r="H491" s="46"/>
      <c r="I491" s="46"/>
      <c r="J491" s="48"/>
    </row>
    <row r="492" ht="120">
      <c r="A492" s="37" t="s">
        <v>248</v>
      </c>
      <c r="B492" s="45"/>
      <c r="C492" s="46"/>
      <c r="D492" s="46"/>
      <c r="E492" s="39" t="s">
        <v>5300</v>
      </c>
      <c r="F492" s="46"/>
      <c r="G492" s="46"/>
      <c r="H492" s="46"/>
      <c r="I492" s="46"/>
      <c r="J492" s="48"/>
    </row>
    <row r="493">
      <c r="A493" s="37" t="s">
        <v>240</v>
      </c>
      <c r="B493" s="37">
        <v>120</v>
      </c>
      <c r="C493" s="38" t="s">
        <v>5301</v>
      </c>
      <c r="D493" s="37" t="s">
        <v>245</v>
      </c>
      <c r="E493" s="39" t="s">
        <v>5302</v>
      </c>
      <c r="F493" s="40" t="s">
        <v>243</v>
      </c>
      <c r="G493" s="41">
        <v>24</v>
      </c>
      <c r="H493" s="42">
        <v>0</v>
      </c>
      <c r="I493" s="43">
        <f>ROUND(G493*H493,P4)</f>
        <v>0</v>
      </c>
      <c r="J493" s="37"/>
      <c r="O493" s="44">
        <f>I493*0.21</f>
        <v>0</v>
      </c>
      <c r="P493">
        <v>3</v>
      </c>
    </row>
    <row r="494">
      <c r="A494" s="37" t="s">
        <v>244</v>
      </c>
      <c r="B494" s="45"/>
      <c r="C494" s="46"/>
      <c r="D494" s="46"/>
      <c r="E494" s="47" t="s">
        <v>245</v>
      </c>
      <c r="F494" s="46"/>
      <c r="G494" s="46"/>
      <c r="H494" s="46"/>
      <c r="I494" s="46"/>
      <c r="J494" s="48"/>
    </row>
    <row r="495">
      <c r="A495" s="37" t="s">
        <v>246</v>
      </c>
      <c r="B495" s="45"/>
      <c r="C495" s="46"/>
      <c r="D495" s="46"/>
      <c r="E495" s="49" t="s">
        <v>5293</v>
      </c>
      <c r="F495" s="46"/>
      <c r="G495" s="46"/>
      <c r="H495" s="46"/>
      <c r="I495" s="46"/>
      <c r="J495" s="48"/>
    </row>
    <row r="496" ht="120">
      <c r="A496" s="37" t="s">
        <v>248</v>
      </c>
      <c r="B496" s="45"/>
      <c r="C496" s="46"/>
      <c r="D496" s="46"/>
      <c r="E496" s="39" t="s">
        <v>5300</v>
      </c>
      <c r="F496" s="46"/>
      <c r="G496" s="46"/>
      <c r="H496" s="46"/>
      <c r="I496" s="46"/>
      <c r="J496" s="48"/>
    </row>
    <row r="497">
      <c r="A497" s="37" t="s">
        <v>240</v>
      </c>
      <c r="B497" s="37">
        <v>121</v>
      </c>
      <c r="C497" s="38" t="s">
        <v>5303</v>
      </c>
      <c r="D497" s="37" t="s">
        <v>245</v>
      </c>
      <c r="E497" s="39" t="s">
        <v>5304</v>
      </c>
      <c r="F497" s="40" t="s">
        <v>243</v>
      </c>
      <c r="G497" s="41">
        <v>178</v>
      </c>
      <c r="H497" s="42">
        <v>0</v>
      </c>
      <c r="I497" s="43">
        <f>ROUND(G497*H497,P4)</f>
        <v>0</v>
      </c>
      <c r="J497" s="37"/>
      <c r="O497" s="44">
        <f>I497*0.21</f>
        <v>0</v>
      </c>
      <c r="P497">
        <v>3</v>
      </c>
    </row>
    <row r="498">
      <c r="A498" s="37" t="s">
        <v>244</v>
      </c>
      <c r="B498" s="45"/>
      <c r="C498" s="46"/>
      <c r="D498" s="46"/>
      <c r="E498" s="47" t="s">
        <v>245</v>
      </c>
      <c r="F498" s="46"/>
      <c r="G498" s="46"/>
      <c r="H498" s="46"/>
      <c r="I498" s="46"/>
      <c r="J498" s="48"/>
    </row>
    <row r="499">
      <c r="A499" s="37" t="s">
        <v>246</v>
      </c>
      <c r="B499" s="45"/>
      <c r="C499" s="46"/>
      <c r="D499" s="46"/>
      <c r="E499" s="49" t="s">
        <v>5293</v>
      </c>
      <c r="F499" s="46"/>
      <c r="G499" s="46"/>
      <c r="H499" s="46"/>
      <c r="I499" s="46"/>
      <c r="J499" s="48"/>
    </row>
    <row r="500" ht="120">
      <c r="A500" s="37" t="s">
        <v>248</v>
      </c>
      <c r="B500" s="45"/>
      <c r="C500" s="46"/>
      <c r="D500" s="46"/>
      <c r="E500" s="39" t="s">
        <v>5300</v>
      </c>
      <c r="F500" s="46"/>
      <c r="G500" s="46"/>
      <c r="H500" s="46"/>
      <c r="I500" s="46"/>
      <c r="J500" s="48"/>
    </row>
    <row r="501">
      <c r="A501" s="37" t="s">
        <v>240</v>
      </c>
      <c r="B501" s="37">
        <v>122</v>
      </c>
      <c r="C501" s="38" t="s">
        <v>5305</v>
      </c>
      <c r="D501" s="37" t="s">
        <v>245</v>
      </c>
      <c r="E501" s="39" t="s">
        <v>5306</v>
      </c>
      <c r="F501" s="40" t="s">
        <v>243</v>
      </c>
      <c r="G501" s="41">
        <v>4</v>
      </c>
      <c r="H501" s="42">
        <v>0</v>
      </c>
      <c r="I501" s="43">
        <f>ROUND(G501*H501,P4)</f>
        <v>0</v>
      </c>
      <c r="J501" s="37"/>
      <c r="O501" s="44">
        <f>I501*0.21</f>
        <v>0</v>
      </c>
      <c r="P501">
        <v>3</v>
      </c>
    </row>
    <row r="502">
      <c r="A502" s="37" t="s">
        <v>244</v>
      </c>
      <c r="B502" s="45"/>
      <c r="C502" s="46"/>
      <c r="D502" s="46"/>
      <c r="E502" s="47" t="s">
        <v>245</v>
      </c>
      <c r="F502" s="46"/>
      <c r="G502" s="46"/>
      <c r="H502" s="46"/>
      <c r="I502" s="46"/>
      <c r="J502" s="48"/>
    </row>
    <row r="503">
      <c r="A503" s="37" t="s">
        <v>246</v>
      </c>
      <c r="B503" s="45"/>
      <c r="C503" s="46"/>
      <c r="D503" s="46"/>
      <c r="E503" s="49" t="s">
        <v>5293</v>
      </c>
      <c r="F503" s="46"/>
      <c r="G503" s="46"/>
      <c r="H503" s="46"/>
      <c r="I503" s="46"/>
      <c r="J503" s="48"/>
    </row>
    <row r="504" ht="120">
      <c r="A504" s="37" t="s">
        <v>248</v>
      </c>
      <c r="B504" s="45"/>
      <c r="C504" s="46"/>
      <c r="D504" s="46"/>
      <c r="E504" s="39" t="s">
        <v>5300</v>
      </c>
      <c r="F504" s="46"/>
      <c r="G504" s="46"/>
      <c r="H504" s="46"/>
      <c r="I504" s="46"/>
      <c r="J504" s="48"/>
    </row>
    <row r="505">
      <c r="A505" s="37" t="s">
        <v>240</v>
      </c>
      <c r="B505" s="37">
        <v>123</v>
      </c>
      <c r="C505" s="38" t="s">
        <v>5307</v>
      </c>
      <c r="D505" s="37" t="s">
        <v>245</v>
      </c>
      <c r="E505" s="39" t="s">
        <v>5308</v>
      </c>
      <c r="F505" s="40" t="s">
        <v>2845</v>
      </c>
      <c r="G505" s="41">
        <v>100</v>
      </c>
      <c r="H505" s="42">
        <v>0</v>
      </c>
      <c r="I505" s="43">
        <f>ROUND(G505*H505,P4)</f>
        <v>0</v>
      </c>
      <c r="J505" s="37"/>
      <c r="O505" s="44">
        <f>I505*0.21</f>
        <v>0</v>
      </c>
      <c r="P505">
        <v>3</v>
      </c>
    </row>
    <row r="506">
      <c r="A506" s="37" t="s">
        <v>244</v>
      </c>
      <c r="B506" s="45"/>
      <c r="C506" s="46"/>
      <c r="D506" s="46"/>
      <c r="E506" s="47" t="s">
        <v>245</v>
      </c>
      <c r="F506" s="46"/>
      <c r="G506" s="46"/>
      <c r="H506" s="46"/>
      <c r="I506" s="46"/>
      <c r="J506" s="48"/>
    </row>
    <row r="507">
      <c r="A507" s="37" t="s">
        <v>246</v>
      </c>
      <c r="B507" s="45"/>
      <c r="C507" s="46"/>
      <c r="D507" s="46"/>
      <c r="E507" s="49" t="s">
        <v>5293</v>
      </c>
      <c r="F507" s="46"/>
      <c r="G507" s="46"/>
      <c r="H507" s="46"/>
      <c r="I507" s="46"/>
      <c r="J507" s="48"/>
    </row>
    <row r="508" ht="135">
      <c r="A508" s="37" t="s">
        <v>248</v>
      </c>
      <c r="B508" s="45"/>
      <c r="C508" s="46"/>
      <c r="D508" s="46"/>
      <c r="E508" s="39" t="s">
        <v>5309</v>
      </c>
      <c r="F508" s="46"/>
      <c r="G508" s="46"/>
      <c r="H508" s="46"/>
      <c r="I508" s="46"/>
      <c r="J508" s="48"/>
    </row>
    <row r="509">
      <c r="A509" s="37" t="s">
        <v>240</v>
      </c>
      <c r="B509" s="37">
        <v>124</v>
      </c>
      <c r="C509" s="38" t="s">
        <v>5310</v>
      </c>
      <c r="D509" s="37" t="s">
        <v>245</v>
      </c>
      <c r="E509" s="39" t="s">
        <v>5311</v>
      </c>
      <c r="F509" s="40" t="s">
        <v>243</v>
      </c>
      <c r="G509" s="41">
        <v>206</v>
      </c>
      <c r="H509" s="42">
        <v>0</v>
      </c>
      <c r="I509" s="43">
        <f>ROUND(G509*H509,P4)</f>
        <v>0</v>
      </c>
      <c r="J509" s="37"/>
      <c r="O509" s="44">
        <f>I509*0.21</f>
        <v>0</v>
      </c>
      <c r="P509">
        <v>3</v>
      </c>
    </row>
    <row r="510">
      <c r="A510" s="37" t="s">
        <v>244</v>
      </c>
      <c r="B510" s="45"/>
      <c r="C510" s="46"/>
      <c r="D510" s="46"/>
      <c r="E510" s="47" t="s">
        <v>245</v>
      </c>
      <c r="F510" s="46"/>
      <c r="G510" s="46"/>
      <c r="H510" s="46"/>
      <c r="I510" s="46"/>
      <c r="J510" s="48"/>
    </row>
    <row r="511">
      <c r="A511" s="37" t="s">
        <v>246</v>
      </c>
      <c r="B511" s="45"/>
      <c r="C511" s="46"/>
      <c r="D511" s="46"/>
      <c r="E511" s="49" t="s">
        <v>5293</v>
      </c>
      <c r="F511" s="46"/>
      <c r="G511" s="46"/>
      <c r="H511" s="46"/>
      <c r="I511" s="46"/>
      <c r="J511" s="48"/>
    </row>
    <row r="512" ht="135">
      <c r="A512" s="37" t="s">
        <v>248</v>
      </c>
      <c r="B512" s="45"/>
      <c r="C512" s="46"/>
      <c r="D512" s="46"/>
      <c r="E512" s="39" t="s">
        <v>5312</v>
      </c>
      <c r="F512" s="46"/>
      <c r="G512" s="46"/>
      <c r="H512" s="46"/>
      <c r="I512" s="46"/>
      <c r="J512" s="48"/>
    </row>
    <row r="513">
      <c r="A513" s="37" t="s">
        <v>240</v>
      </c>
      <c r="B513" s="37">
        <v>125</v>
      </c>
      <c r="C513" s="38" t="s">
        <v>5313</v>
      </c>
      <c r="D513" s="37" t="s">
        <v>245</v>
      </c>
      <c r="E513" s="39" t="s">
        <v>5314</v>
      </c>
      <c r="F513" s="40" t="s">
        <v>243</v>
      </c>
      <c r="G513" s="41">
        <v>8</v>
      </c>
      <c r="H513" s="42">
        <v>0</v>
      </c>
      <c r="I513" s="43">
        <f>ROUND(G513*H513,P4)</f>
        <v>0</v>
      </c>
      <c r="J513" s="37"/>
      <c r="O513" s="44">
        <f>I513*0.21</f>
        <v>0</v>
      </c>
      <c r="P513">
        <v>3</v>
      </c>
    </row>
    <row r="514">
      <c r="A514" s="37" t="s">
        <v>244</v>
      </c>
      <c r="B514" s="45"/>
      <c r="C514" s="46"/>
      <c r="D514" s="46"/>
      <c r="E514" s="47" t="s">
        <v>245</v>
      </c>
      <c r="F514" s="46"/>
      <c r="G514" s="46"/>
      <c r="H514" s="46"/>
      <c r="I514" s="46"/>
      <c r="J514" s="48"/>
    </row>
    <row r="515">
      <c r="A515" s="37" t="s">
        <v>246</v>
      </c>
      <c r="B515" s="45"/>
      <c r="C515" s="46"/>
      <c r="D515" s="46"/>
      <c r="E515" s="49" t="s">
        <v>5293</v>
      </c>
      <c r="F515" s="46"/>
      <c r="G515" s="46"/>
      <c r="H515" s="46"/>
      <c r="I515" s="46"/>
      <c r="J515" s="48"/>
    </row>
    <row r="516" ht="135">
      <c r="A516" s="37" t="s">
        <v>248</v>
      </c>
      <c r="B516" s="45"/>
      <c r="C516" s="46"/>
      <c r="D516" s="46"/>
      <c r="E516" s="39" t="s">
        <v>5312</v>
      </c>
      <c r="F516" s="46"/>
      <c r="G516" s="46"/>
      <c r="H516" s="46"/>
      <c r="I516" s="46"/>
      <c r="J516" s="48"/>
    </row>
    <row r="517">
      <c r="A517" s="37" t="s">
        <v>240</v>
      </c>
      <c r="B517" s="37">
        <v>126</v>
      </c>
      <c r="C517" s="38" t="s">
        <v>5315</v>
      </c>
      <c r="D517" s="37" t="s">
        <v>245</v>
      </c>
      <c r="E517" s="39" t="s">
        <v>5316</v>
      </c>
      <c r="F517" s="40" t="s">
        <v>243</v>
      </c>
      <c r="G517" s="41">
        <v>14</v>
      </c>
      <c r="H517" s="42">
        <v>0</v>
      </c>
      <c r="I517" s="43">
        <f>ROUND(G517*H517,P4)</f>
        <v>0</v>
      </c>
      <c r="J517" s="37"/>
      <c r="O517" s="44">
        <f>I517*0.21</f>
        <v>0</v>
      </c>
      <c r="P517">
        <v>3</v>
      </c>
    </row>
    <row r="518">
      <c r="A518" s="37" t="s">
        <v>244</v>
      </c>
      <c r="B518" s="45"/>
      <c r="C518" s="46"/>
      <c r="D518" s="46"/>
      <c r="E518" s="47" t="s">
        <v>245</v>
      </c>
      <c r="F518" s="46"/>
      <c r="G518" s="46"/>
      <c r="H518" s="46"/>
      <c r="I518" s="46"/>
      <c r="J518" s="48"/>
    </row>
    <row r="519">
      <c r="A519" s="37" t="s">
        <v>246</v>
      </c>
      <c r="B519" s="45"/>
      <c r="C519" s="46"/>
      <c r="D519" s="46"/>
      <c r="E519" s="49" t="s">
        <v>5293</v>
      </c>
      <c r="F519" s="46"/>
      <c r="G519" s="46"/>
      <c r="H519" s="46"/>
      <c r="I519" s="46"/>
      <c r="J519" s="48"/>
    </row>
    <row r="520" ht="135">
      <c r="A520" s="37" t="s">
        <v>248</v>
      </c>
      <c r="B520" s="45"/>
      <c r="C520" s="46"/>
      <c r="D520" s="46"/>
      <c r="E520" s="39" t="s">
        <v>5312</v>
      </c>
      <c r="F520" s="46"/>
      <c r="G520" s="46"/>
      <c r="H520" s="46"/>
      <c r="I520" s="46"/>
      <c r="J520" s="48"/>
    </row>
    <row r="521">
      <c r="A521" s="37" t="s">
        <v>240</v>
      </c>
      <c r="B521" s="37">
        <v>127</v>
      </c>
      <c r="C521" s="38" t="s">
        <v>5317</v>
      </c>
      <c r="D521" s="37" t="s">
        <v>245</v>
      </c>
      <c r="E521" s="39" t="s">
        <v>5318</v>
      </c>
      <c r="F521" s="40" t="s">
        <v>243</v>
      </c>
      <c r="G521" s="41">
        <v>24</v>
      </c>
      <c r="H521" s="42">
        <v>0</v>
      </c>
      <c r="I521" s="43">
        <f>ROUND(G521*H521,P4)</f>
        <v>0</v>
      </c>
      <c r="J521" s="37"/>
      <c r="O521" s="44">
        <f>I521*0.21</f>
        <v>0</v>
      </c>
      <c r="P521">
        <v>3</v>
      </c>
    </row>
    <row r="522">
      <c r="A522" s="37" t="s">
        <v>244</v>
      </c>
      <c r="B522" s="45"/>
      <c r="C522" s="46"/>
      <c r="D522" s="46"/>
      <c r="E522" s="47" t="s">
        <v>245</v>
      </c>
      <c r="F522" s="46"/>
      <c r="G522" s="46"/>
      <c r="H522" s="46"/>
      <c r="I522" s="46"/>
      <c r="J522" s="48"/>
    </row>
    <row r="523">
      <c r="A523" s="37" t="s">
        <v>246</v>
      </c>
      <c r="B523" s="45"/>
      <c r="C523" s="46"/>
      <c r="D523" s="46"/>
      <c r="E523" s="49" t="s">
        <v>5293</v>
      </c>
      <c r="F523" s="46"/>
      <c r="G523" s="46"/>
      <c r="H523" s="46"/>
      <c r="I523" s="46"/>
      <c r="J523" s="48"/>
    </row>
    <row r="524" ht="135">
      <c r="A524" s="37" t="s">
        <v>248</v>
      </c>
      <c r="B524" s="45"/>
      <c r="C524" s="46"/>
      <c r="D524" s="46"/>
      <c r="E524" s="39" t="s">
        <v>5312</v>
      </c>
      <c r="F524" s="46"/>
      <c r="G524" s="46"/>
      <c r="H524" s="46"/>
      <c r="I524" s="46"/>
      <c r="J524" s="48"/>
    </row>
    <row r="525" ht="30">
      <c r="A525" s="37" t="s">
        <v>240</v>
      </c>
      <c r="B525" s="37">
        <v>128</v>
      </c>
      <c r="C525" s="38" t="s">
        <v>5319</v>
      </c>
      <c r="D525" s="37" t="s">
        <v>245</v>
      </c>
      <c r="E525" s="39" t="s">
        <v>5320</v>
      </c>
      <c r="F525" s="40" t="s">
        <v>243</v>
      </c>
      <c r="G525" s="41">
        <v>4</v>
      </c>
      <c r="H525" s="42">
        <v>0</v>
      </c>
      <c r="I525" s="43">
        <f>ROUND(G525*H525,P4)</f>
        <v>0</v>
      </c>
      <c r="J525" s="37"/>
      <c r="O525" s="44">
        <f>I525*0.21</f>
        <v>0</v>
      </c>
      <c r="P525">
        <v>3</v>
      </c>
    </row>
    <row r="526">
      <c r="A526" s="37" t="s">
        <v>244</v>
      </c>
      <c r="B526" s="45"/>
      <c r="C526" s="46"/>
      <c r="D526" s="46"/>
      <c r="E526" s="47" t="s">
        <v>245</v>
      </c>
      <c r="F526" s="46"/>
      <c r="G526" s="46"/>
      <c r="H526" s="46"/>
      <c r="I526" s="46"/>
      <c r="J526" s="48"/>
    </row>
    <row r="527">
      <c r="A527" s="37" t="s">
        <v>246</v>
      </c>
      <c r="B527" s="45"/>
      <c r="C527" s="46"/>
      <c r="D527" s="46"/>
      <c r="E527" s="49" t="s">
        <v>5293</v>
      </c>
      <c r="F527" s="46"/>
      <c r="G527" s="46"/>
      <c r="H527" s="46"/>
      <c r="I527" s="46"/>
      <c r="J527" s="48"/>
    </row>
    <row r="528" ht="135">
      <c r="A528" s="37" t="s">
        <v>248</v>
      </c>
      <c r="B528" s="45"/>
      <c r="C528" s="46"/>
      <c r="D528" s="46"/>
      <c r="E528" s="39" t="s">
        <v>5312</v>
      </c>
      <c r="F528" s="46"/>
      <c r="G528" s="46"/>
      <c r="H528" s="46"/>
      <c r="I528" s="46"/>
      <c r="J528" s="48"/>
    </row>
    <row r="529">
      <c r="A529" s="37" t="s">
        <v>240</v>
      </c>
      <c r="B529" s="37">
        <v>129</v>
      </c>
      <c r="C529" s="38" t="s">
        <v>5321</v>
      </c>
      <c r="D529" s="37" t="s">
        <v>245</v>
      </c>
      <c r="E529" s="39" t="s">
        <v>5322</v>
      </c>
      <c r="F529" s="40" t="s">
        <v>243</v>
      </c>
      <c r="G529" s="41">
        <v>4</v>
      </c>
      <c r="H529" s="42">
        <v>0</v>
      </c>
      <c r="I529" s="43">
        <f>ROUND(G529*H529,P4)</f>
        <v>0</v>
      </c>
      <c r="J529" s="37"/>
      <c r="O529" s="44">
        <f>I529*0.21</f>
        <v>0</v>
      </c>
      <c r="P529">
        <v>3</v>
      </c>
    </row>
    <row r="530">
      <c r="A530" s="37" t="s">
        <v>244</v>
      </c>
      <c r="B530" s="45"/>
      <c r="C530" s="46"/>
      <c r="D530" s="46"/>
      <c r="E530" s="47" t="s">
        <v>245</v>
      </c>
      <c r="F530" s="46"/>
      <c r="G530" s="46"/>
      <c r="H530" s="46"/>
      <c r="I530" s="46"/>
      <c r="J530" s="48"/>
    </row>
    <row r="531">
      <c r="A531" s="37" t="s">
        <v>246</v>
      </c>
      <c r="B531" s="45"/>
      <c r="C531" s="46"/>
      <c r="D531" s="46"/>
      <c r="E531" s="49" t="s">
        <v>5293</v>
      </c>
      <c r="F531" s="46"/>
      <c r="G531" s="46"/>
      <c r="H531" s="46"/>
      <c r="I531" s="46"/>
      <c r="J531" s="48"/>
    </row>
    <row r="532" ht="135">
      <c r="A532" s="37" t="s">
        <v>248</v>
      </c>
      <c r="B532" s="45"/>
      <c r="C532" s="46"/>
      <c r="D532" s="46"/>
      <c r="E532" s="39" t="s">
        <v>5312</v>
      </c>
      <c r="F532" s="46"/>
      <c r="G532" s="46"/>
      <c r="H532" s="46"/>
      <c r="I532" s="46"/>
      <c r="J532" s="48"/>
    </row>
    <row r="533">
      <c r="A533" s="37" t="s">
        <v>240</v>
      </c>
      <c r="B533" s="37">
        <v>130</v>
      </c>
      <c r="C533" s="38" t="s">
        <v>5323</v>
      </c>
      <c r="D533" s="37" t="s">
        <v>245</v>
      </c>
      <c r="E533" s="39" t="s">
        <v>5324</v>
      </c>
      <c r="F533" s="40" t="s">
        <v>243</v>
      </c>
      <c r="G533" s="41">
        <v>4</v>
      </c>
      <c r="H533" s="42">
        <v>0</v>
      </c>
      <c r="I533" s="43">
        <f>ROUND(G533*H533,P4)</f>
        <v>0</v>
      </c>
      <c r="J533" s="37"/>
      <c r="O533" s="44">
        <f>I533*0.21</f>
        <v>0</v>
      </c>
      <c r="P533">
        <v>3</v>
      </c>
    </row>
    <row r="534">
      <c r="A534" s="37" t="s">
        <v>244</v>
      </c>
      <c r="B534" s="45"/>
      <c r="C534" s="46"/>
      <c r="D534" s="46"/>
      <c r="E534" s="47" t="s">
        <v>245</v>
      </c>
      <c r="F534" s="46"/>
      <c r="G534" s="46"/>
      <c r="H534" s="46"/>
      <c r="I534" s="46"/>
      <c r="J534" s="48"/>
    </row>
    <row r="535">
      <c r="A535" s="37" t="s">
        <v>246</v>
      </c>
      <c r="B535" s="45"/>
      <c r="C535" s="46"/>
      <c r="D535" s="46"/>
      <c r="E535" s="49" t="s">
        <v>5293</v>
      </c>
      <c r="F535" s="46"/>
      <c r="G535" s="46"/>
      <c r="H535" s="46"/>
      <c r="I535" s="46"/>
      <c r="J535" s="48"/>
    </row>
    <row r="536" ht="135">
      <c r="A536" s="37" t="s">
        <v>248</v>
      </c>
      <c r="B536" s="45"/>
      <c r="C536" s="46"/>
      <c r="D536" s="46"/>
      <c r="E536" s="39" t="s">
        <v>5312</v>
      </c>
      <c r="F536" s="46"/>
      <c r="G536" s="46"/>
      <c r="H536" s="46"/>
      <c r="I536" s="46"/>
      <c r="J536" s="48"/>
    </row>
    <row r="537">
      <c r="A537" s="37" t="s">
        <v>240</v>
      </c>
      <c r="B537" s="37">
        <v>131</v>
      </c>
      <c r="C537" s="38" t="s">
        <v>5325</v>
      </c>
      <c r="D537" s="37" t="s">
        <v>245</v>
      </c>
      <c r="E537" s="39" t="s">
        <v>5326</v>
      </c>
      <c r="F537" s="40" t="s">
        <v>243</v>
      </c>
      <c r="G537" s="41">
        <v>2064</v>
      </c>
      <c r="H537" s="42">
        <v>0</v>
      </c>
      <c r="I537" s="43">
        <f>ROUND(G537*H537,P4)</f>
        <v>0</v>
      </c>
      <c r="J537" s="37"/>
      <c r="O537" s="44">
        <f>I537*0.21</f>
        <v>0</v>
      </c>
      <c r="P537">
        <v>3</v>
      </c>
    </row>
    <row r="538">
      <c r="A538" s="37" t="s">
        <v>244</v>
      </c>
      <c r="B538" s="45"/>
      <c r="C538" s="46"/>
      <c r="D538" s="46"/>
      <c r="E538" s="47" t="s">
        <v>245</v>
      </c>
      <c r="F538" s="46"/>
      <c r="G538" s="46"/>
      <c r="H538" s="46"/>
      <c r="I538" s="46"/>
      <c r="J538" s="48"/>
    </row>
    <row r="539">
      <c r="A539" s="37" t="s">
        <v>246</v>
      </c>
      <c r="B539" s="45"/>
      <c r="C539" s="46"/>
      <c r="D539" s="46"/>
      <c r="E539" s="49" t="s">
        <v>5293</v>
      </c>
      <c r="F539" s="46"/>
      <c r="G539" s="46"/>
      <c r="H539" s="46"/>
      <c r="I539" s="46"/>
      <c r="J539" s="48"/>
    </row>
    <row r="540" ht="135">
      <c r="A540" s="37" t="s">
        <v>248</v>
      </c>
      <c r="B540" s="45"/>
      <c r="C540" s="46"/>
      <c r="D540" s="46"/>
      <c r="E540" s="39" t="s">
        <v>5312</v>
      </c>
      <c r="F540" s="46"/>
      <c r="G540" s="46"/>
      <c r="H540" s="46"/>
      <c r="I540" s="46"/>
      <c r="J540" s="48"/>
    </row>
    <row r="541">
      <c r="A541" s="37" t="s">
        <v>240</v>
      </c>
      <c r="B541" s="37">
        <v>132</v>
      </c>
      <c r="C541" s="38" t="s">
        <v>5327</v>
      </c>
      <c r="D541" s="37" t="s">
        <v>245</v>
      </c>
      <c r="E541" s="39" t="s">
        <v>5328</v>
      </c>
      <c r="F541" s="40" t="s">
        <v>243</v>
      </c>
      <c r="G541" s="41">
        <v>38</v>
      </c>
      <c r="H541" s="42">
        <v>0</v>
      </c>
      <c r="I541" s="43">
        <f>ROUND(G541*H541,P4)</f>
        <v>0</v>
      </c>
      <c r="J541" s="37"/>
      <c r="O541" s="44">
        <f>I541*0.21</f>
        <v>0</v>
      </c>
      <c r="P541">
        <v>3</v>
      </c>
    </row>
    <row r="542">
      <c r="A542" s="37" t="s">
        <v>244</v>
      </c>
      <c r="B542" s="45"/>
      <c r="C542" s="46"/>
      <c r="D542" s="46"/>
      <c r="E542" s="47" t="s">
        <v>245</v>
      </c>
      <c r="F542" s="46"/>
      <c r="G542" s="46"/>
      <c r="H542" s="46"/>
      <c r="I542" s="46"/>
      <c r="J542" s="48"/>
    </row>
    <row r="543">
      <c r="A543" s="37" t="s">
        <v>246</v>
      </c>
      <c r="B543" s="45"/>
      <c r="C543" s="46"/>
      <c r="D543" s="46"/>
      <c r="E543" s="49" t="s">
        <v>5293</v>
      </c>
      <c r="F543" s="46"/>
      <c r="G543" s="46"/>
      <c r="H543" s="46"/>
      <c r="I543" s="46"/>
      <c r="J543" s="48"/>
    </row>
    <row r="544" ht="135">
      <c r="A544" s="37" t="s">
        <v>248</v>
      </c>
      <c r="B544" s="45"/>
      <c r="C544" s="46"/>
      <c r="D544" s="46"/>
      <c r="E544" s="39" t="s">
        <v>5312</v>
      </c>
      <c r="F544" s="46"/>
      <c r="G544" s="46"/>
      <c r="H544" s="46"/>
      <c r="I544" s="46"/>
      <c r="J544" s="48"/>
    </row>
    <row r="545">
      <c r="A545" s="37" t="s">
        <v>240</v>
      </c>
      <c r="B545" s="37">
        <v>133</v>
      </c>
      <c r="C545" s="38" t="s">
        <v>5329</v>
      </c>
      <c r="D545" s="37" t="s">
        <v>245</v>
      </c>
      <c r="E545" s="39" t="s">
        <v>5330</v>
      </c>
      <c r="F545" s="40" t="s">
        <v>243</v>
      </c>
      <c r="G545" s="41">
        <v>64</v>
      </c>
      <c r="H545" s="42">
        <v>0</v>
      </c>
      <c r="I545" s="43">
        <f>ROUND(G545*H545,P4)</f>
        <v>0</v>
      </c>
      <c r="J545" s="37"/>
      <c r="O545" s="44">
        <f>I545*0.21</f>
        <v>0</v>
      </c>
      <c r="P545">
        <v>3</v>
      </c>
    </row>
    <row r="546">
      <c r="A546" s="37" t="s">
        <v>244</v>
      </c>
      <c r="B546" s="45"/>
      <c r="C546" s="46"/>
      <c r="D546" s="46"/>
      <c r="E546" s="47" t="s">
        <v>245</v>
      </c>
      <c r="F546" s="46"/>
      <c r="G546" s="46"/>
      <c r="H546" s="46"/>
      <c r="I546" s="46"/>
      <c r="J546" s="48"/>
    </row>
    <row r="547">
      <c r="A547" s="37" t="s">
        <v>246</v>
      </c>
      <c r="B547" s="45"/>
      <c r="C547" s="46"/>
      <c r="D547" s="46"/>
      <c r="E547" s="49" t="s">
        <v>5293</v>
      </c>
      <c r="F547" s="46"/>
      <c r="G547" s="46"/>
      <c r="H547" s="46"/>
      <c r="I547" s="46"/>
      <c r="J547" s="48"/>
    </row>
    <row r="548" ht="135">
      <c r="A548" s="37" t="s">
        <v>248</v>
      </c>
      <c r="B548" s="45"/>
      <c r="C548" s="46"/>
      <c r="D548" s="46"/>
      <c r="E548" s="39" t="s">
        <v>5312</v>
      </c>
      <c r="F548" s="46"/>
      <c r="G548" s="46"/>
      <c r="H548" s="46"/>
      <c r="I548" s="46"/>
      <c r="J548" s="48"/>
    </row>
    <row r="549">
      <c r="A549" s="37" t="s">
        <v>240</v>
      </c>
      <c r="B549" s="37">
        <v>134</v>
      </c>
      <c r="C549" s="38" t="s">
        <v>5331</v>
      </c>
      <c r="D549" s="37" t="s">
        <v>245</v>
      </c>
      <c r="E549" s="39" t="s">
        <v>5332</v>
      </c>
      <c r="F549" s="40" t="s">
        <v>243</v>
      </c>
      <c r="G549" s="41">
        <v>4</v>
      </c>
      <c r="H549" s="42">
        <v>0</v>
      </c>
      <c r="I549" s="43">
        <f>ROUND(G549*H549,P4)</f>
        <v>0</v>
      </c>
      <c r="J549" s="37"/>
      <c r="O549" s="44">
        <f>I549*0.21</f>
        <v>0</v>
      </c>
      <c r="P549">
        <v>3</v>
      </c>
    </row>
    <row r="550">
      <c r="A550" s="37" t="s">
        <v>244</v>
      </c>
      <c r="B550" s="45"/>
      <c r="C550" s="46"/>
      <c r="D550" s="46"/>
      <c r="E550" s="47" t="s">
        <v>245</v>
      </c>
      <c r="F550" s="46"/>
      <c r="G550" s="46"/>
      <c r="H550" s="46"/>
      <c r="I550" s="46"/>
      <c r="J550" s="48"/>
    </row>
    <row r="551">
      <c r="A551" s="37" t="s">
        <v>246</v>
      </c>
      <c r="B551" s="45"/>
      <c r="C551" s="46"/>
      <c r="D551" s="46"/>
      <c r="E551" s="49" t="s">
        <v>5293</v>
      </c>
      <c r="F551" s="46"/>
      <c r="G551" s="46"/>
      <c r="H551" s="46"/>
      <c r="I551" s="46"/>
      <c r="J551" s="48"/>
    </row>
    <row r="552" ht="135">
      <c r="A552" s="37" t="s">
        <v>248</v>
      </c>
      <c r="B552" s="45"/>
      <c r="C552" s="46"/>
      <c r="D552" s="46"/>
      <c r="E552" s="39" t="s">
        <v>5312</v>
      </c>
      <c r="F552" s="46"/>
      <c r="G552" s="46"/>
      <c r="H552" s="46"/>
      <c r="I552" s="46"/>
      <c r="J552" s="48"/>
    </row>
    <row r="553">
      <c r="A553" s="37" t="s">
        <v>240</v>
      </c>
      <c r="B553" s="37">
        <v>135</v>
      </c>
      <c r="C553" s="38" t="s">
        <v>5333</v>
      </c>
      <c r="D553" s="37" t="s">
        <v>245</v>
      </c>
      <c r="E553" s="39" t="s">
        <v>5334</v>
      </c>
      <c r="F553" s="40" t="s">
        <v>243</v>
      </c>
      <c r="G553" s="41">
        <v>12</v>
      </c>
      <c r="H553" s="42">
        <v>0</v>
      </c>
      <c r="I553" s="43">
        <f>ROUND(G553*H553,P4)</f>
        <v>0</v>
      </c>
      <c r="J553" s="37"/>
      <c r="O553" s="44">
        <f>I553*0.21</f>
        <v>0</v>
      </c>
      <c r="P553">
        <v>3</v>
      </c>
    </row>
    <row r="554">
      <c r="A554" s="37" t="s">
        <v>244</v>
      </c>
      <c r="B554" s="45"/>
      <c r="C554" s="46"/>
      <c r="D554" s="46"/>
      <c r="E554" s="47" t="s">
        <v>245</v>
      </c>
      <c r="F554" s="46"/>
      <c r="G554" s="46"/>
      <c r="H554" s="46"/>
      <c r="I554" s="46"/>
      <c r="J554" s="48"/>
    </row>
    <row r="555">
      <c r="A555" s="37" t="s">
        <v>246</v>
      </c>
      <c r="B555" s="45"/>
      <c r="C555" s="46"/>
      <c r="D555" s="46"/>
      <c r="E555" s="49" t="s">
        <v>5293</v>
      </c>
      <c r="F555" s="46"/>
      <c r="G555" s="46"/>
      <c r="H555" s="46"/>
      <c r="I555" s="46"/>
      <c r="J555" s="48"/>
    </row>
    <row r="556" ht="135">
      <c r="A556" s="37" t="s">
        <v>248</v>
      </c>
      <c r="B556" s="45"/>
      <c r="C556" s="46"/>
      <c r="D556" s="46"/>
      <c r="E556" s="39" t="s">
        <v>5312</v>
      </c>
      <c r="F556" s="46"/>
      <c r="G556" s="46"/>
      <c r="H556" s="46"/>
      <c r="I556" s="46"/>
      <c r="J556" s="48"/>
    </row>
    <row r="557">
      <c r="A557" s="37" t="s">
        <v>240</v>
      </c>
      <c r="B557" s="37">
        <v>136</v>
      </c>
      <c r="C557" s="38" t="s">
        <v>5335</v>
      </c>
      <c r="D557" s="37" t="s">
        <v>245</v>
      </c>
      <c r="E557" s="39" t="s">
        <v>5336</v>
      </c>
      <c r="F557" s="40" t="s">
        <v>354</v>
      </c>
      <c r="G557" s="41">
        <v>12384</v>
      </c>
      <c r="H557" s="42">
        <v>0</v>
      </c>
      <c r="I557" s="43">
        <f>ROUND(G557*H557,P4)</f>
        <v>0</v>
      </c>
      <c r="J557" s="37"/>
      <c r="O557" s="44">
        <f>I557*0.21</f>
        <v>0</v>
      </c>
      <c r="P557">
        <v>3</v>
      </c>
    </row>
    <row r="558">
      <c r="A558" s="37" t="s">
        <v>244</v>
      </c>
      <c r="B558" s="45"/>
      <c r="C558" s="46"/>
      <c r="D558" s="46"/>
      <c r="E558" s="47" t="s">
        <v>245</v>
      </c>
      <c r="F558" s="46"/>
      <c r="G558" s="46"/>
      <c r="H558" s="46"/>
      <c r="I558" s="46"/>
      <c r="J558" s="48"/>
    </row>
    <row r="559">
      <c r="A559" s="37" t="s">
        <v>246</v>
      </c>
      <c r="B559" s="45"/>
      <c r="C559" s="46"/>
      <c r="D559" s="46"/>
      <c r="E559" s="49" t="s">
        <v>5293</v>
      </c>
      <c r="F559" s="46"/>
      <c r="G559" s="46"/>
      <c r="H559" s="46"/>
      <c r="I559" s="46"/>
      <c r="J559" s="48"/>
    </row>
    <row r="560" ht="135">
      <c r="A560" s="37" t="s">
        <v>248</v>
      </c>
      <c r="B560" s="45"/>
      <c r="C560" s="46"/>
      <c r="D560" s="46"/>
      <c r="E560" s="39" t="s">
        <v>5337</v>
      </c>
      <c r="F560" s="46"/>
      <c r="G560" s="46"/>
      <c r="H560" s="46"/>
      <c r="I560" s="46"/>
      <c r="J560" s="48"/>
    </row>
    <row r="561">
      <c r="A561" s="37" t="s">
        <v>240</v>
      </c>
      <c r="B561" s="37">
        <v>137</v>
      </c>
      <c r="C561" s="38" t="s">
        <v>5338</v>
      </c>
      <c r="D561" s="37" t="s">
        <v>245</v>
      </c>
      <c r="E561" s="39" t="s">
        <v>5339</v>
      </c>
      <c r="F561" s="40" t="s">
        <v>354</v>
      </c>
      <c r="G561" s="41">
        <v>15540</v>
      </c>
      <c r="H561" s="42">
        <v>0</v>
      </c>
      <c r="I561" s="43">
        <f>ROUND(G561*H561,P4)</f>
        <v>0</v>
      </c>
      <c r="J561" s="37"/>
      <c r="O561" s="44">
        <f>I561*0.21</f>
        <v>0</v>
      </c>
      <c r="P561">
        <v>3</v>
      </c>
    </row>
    <row r="562">
      <c r="A562" s="37" t="s">
        <v>244</v>
      </c>
      <c r="B562" s="45"/>
      <c r="C562" s="46"/>
      <c r="D562" s="46"/>
      <c r="E562" s="47" t="s">
        <v>245</v>
      </c>
      <c r="F562" s="46"/>
      <c r="G562" s="46"/>
      <c r="H562" s="46"/>
      <c r="I562" s="46"/>
      <c r="J562" s="48"/>
    </row>
    <row r="563">
      <c r="A563" s="37" t="s">
        <v>246</v>
      </c>
      <c r="B563" s="45"/>
      <c r="C563" s="46"/>
      <c r="D563" s="46"/>
      <c r="E563" s="49" t="s">
        <v>5293</v>
      </c>
      <c r="F563" s="46"/>
      <c r="G563" s="46"/>
      <c r="H563" s="46"/>
      <c r="I563" s="46"/>
      <c r="J563" s="48"/>
    </row>
    <row r="564" ht="135">
      <c r="A564" s="37" t="s">
        <v>248</v>
      </c>
      <c r="B564" s="45"/>
      <c r="C564" s="46"/>
      <c r="D564" s="46"/>
      <c r="E564" s="39" t="s">
        <v>5337</v>
      </c>
      <c r="F564" s="46"/>
      <c r="G564" s="46"/>
      <c r="H564" s="46"/>
      <c r="I564" s="46"/>
      <c r="J564" s="48"/>
    </row>
    <row r="565">
      <c r="A565" s="37" t="s">
        <v>240</v>
      </c>
      <c r="B565" s="37">
        <v>138</v>
      </c>
      <c r="C565" s="38" t="s">
        <v>5340</v>
      </c>
      <c r="D565" s="37" t="s">
        <v>245</v>
      </c>
      <c r="E565" s="39" t="s">
        <v>5341</v>
      </c>
      <c r="F565" s="40" t="s">
        <v>354</v>
      </c>
      <c r="G565" s="41">
        <v>60</v>
      </c>
      <c r="H565" s="42">
        <v>0</v>
      </c>
      <c r="I565" s="43">
        <f>ROUND(G565*H565,P4)</f>
        <v>0</v>
      </c>
      <c r="J565" s="37"/>
      <c r="O565" s="44">
        <f>I565*0.21</f>
        <v>0</v>
      </c>
      <c r="P565">
        <v>3</v>
      </c>
    </row>
    <row r="566">
      <c r="A566" s="37" t="s">
        <v>244</v>
      </c>
      <c r="B566" s="45"/>
      <c r="C566" s="46"/>
      <c r="D566" s="46"/>
      <c r="E566" s="47" t="s">
        <v>245</v>
      </c>
      <c r="F566" s="46"/>
      <c r="G566" s="46"/>
      <c r="H566" s="46"/>
      <c r="I566" s="46"/>
      <c r="J566" s="48"/>
    </row>
    <row r="567">
      <c r="A567" s="37" t="s">
        <v>246</v>
      </c>
      <c r="B567" s="45"/>
      <c r="C567" s="46"/>
      <c r="D567" s="46"/>
      <c r="E567" s="49" t="s">
        <v>5293</v>
      </c>
      <c r="F567" s="46"/>
      <c r="G567" s="46"/>
      <c r="H567" s="46"/>
      <c r="I567" s="46"/>
      <c r="J567" s="48"/>
    </row>
    <row r="568" ht="135">
      <c r="A568" s="37" t="s">
        <v>248</v>
      </c>
      <c r="B568" s="45"/>
      <c r="C568" s="46"/>
      <c r="D568" s="46"/>
      <c r="E568" s="39" t="s">
        <v>5337</v>
      </c>
      <c r="F568" s="46"/>
      <c r="G568" s="46"/>
      <c r="H568" s="46"/>
      <c r="I568" s="46"/>
      <c r="J568" s="48"/>
    </row>
    <row r="569">
      <c r="A569" s="37" t="s">
        <v>240</v>
      </c>
      <c r="B569" s="37">
        <v>139</v>
      </c>
      <c r="C569" s="38" t="s">
        <v>5342</v>
      </c>
      <c r="D569" s="37" t="s">
        <v>245</v>
      </c>
      <c r="E569" s="39" t="s">
        <v>5343</v>
      </c>
      <c r="F569" s="40" t="s">
        <v>354</v>
      </c>
      <c r="G569" s="41">
        <v>50</v>
      </c>
      <c r="H569" s="42">
        <v>0</v>
      </c>
      <c r="I569" s="43">
        <f>ROUND(G569*H569,P4)</f>
        <v>0</v>
      </c>
      <c r="J569" s="37"/>
      <c r="O569" s="44">
        <f>I569*0.21</f>
        <v>0</v>
      </c>
      <c r="P569">
        <v>3</v>
      </c>
    </row>
    <row r="570">
      <c r="A570" s="37" t="s">
        <v>244</v>
      </c>
      <c r="B570" s="45"/>
      <c r="C570" s="46"/>
      <c r="D570" s="46"/>
      <c r="E570" s="47" t="s">
        <v>245</v>
      </c>
      <c r="F570" s="46"/>
      <c r="G570" s="46"/>
      <c r="H570" s="46"/>
      <c r="I570" s="46"/>
      <c r="J570" s="48"/>
    </row>
    <row r="571">
      <c r="A571" s="37" t="s">
        <v>246</v>
      </c>
      <c r="B571" s="45"/>
      <c r="C571" s="46"/>
      <c r="D571" s="46"/>
      <c r="E571" s="49" t="s">
        <v>5293</v>
      </c>
      <c r="F571" s="46"/>
      <c r="G571" s="46"/>
      <c r="H571" s="46"/>
      <c r="I571" s="46"/>
      <c r="J571" s="48"/>
    </row>
    <row r="572" ht="135">
      <c r="A572" s="37" t="s">
        <v>248</v>
      </c>
      <c r="B572" s="45"/>
      <c r="C572" s="46"/>
      <c r="D572" s="46"/>
      <c r="E572" s="39" t="s">
        <v>5337</v>
      </c>
      <c r="F572" s="46"/>
      <c r="G572" s="46"/>
      <c r="H572" s="46"/>
      <c r="I572" s="46"/>
      <c r="J572" s="48"/>
    </row>
    <row r="573">
      <c r="A573" s="37" t="s">
        <v>240</v>
      </c>
      <c r="B573" s="37">
        <v>140</v>
      </c>
      <c r="C573" s="38" t="s">
        <v>5344</v>
      </c>
      <c r="D573" s="37" t="s">
        <v>245</v>
      </c>
      <c r="E573" s="39" t="s">
        <v>5345</v>
      </c>
      <c r="F573" s="40" t="s">
        <v>2362</v>
      </c>
      <c r="G573" s="41">
        <v>6120</v>
      </c>
      <c r="H573" s="42">
        <v>0</v>
      </c>
      <c r="I573" s="43">
        <f>ROUND(G573*H573,P4)</f>
        <v>0</v>
      </c>
      <c r="J573" s="37"/>
      <c r="O573" s="44">
        <f>I573*0.21</f>
        <v>0</v>
      </c>
      <c r="P573">
        <v>3</v>
      </c>
    </row>
    <row r="574">
      <c r="A574" s="37" t="s">
        <v>244</v>
      </c>
      <c r="B574" s="45"/>
      <c r="C574" s="46"/>
      <c r="D574" s="46"/>
      <c r="E574" s="47" t="s">
        <v>245</v>
      </c>
      <c r="F574" s="46"/>
      <c r="G574" s="46"/>
      <c r="H574" s="46"/>
      <c r="I574" s="46"/>
      <c r="J574" s="48"/>
    </row>
    <row r="575">
      <c r="A575" s="37" t="s">
        <v>246</v>
      </c>
      <c r="B575" s="45"/>
      <c r="C575" s="46"/>
      <c r="D575" s="46"/>
      <c r="E575" s="49" t="s">
        <v>5293</v>
      </c>
      <c r="F575" s="46"/>
      <c r="G575" s="46"/>
      <c r="H575" s="46"/>
      <c r="I575" s="46"/>
      <c r="J575" s="48"/>
    </row>
    <row r="576" ht="165">
      <c r="A576" s="37" t="s">
        <v>248</v>
      </c>
      <c r="B576" s="45"/>
      <c r="C576" s="46"/>
      <c r="D576" s="46"/>
      <c r="E576" s="39" t="s">
        <v>5346</v>
      </c>
      <c r="F576" s="46"/>
      <c r="G576" s="46"/>
      <c r="H576" s="46"/>
      <c r="I576" s="46"/>
      <c r="J576" s="48"/>
    </row>
    <row r="577">
      <c r="A577" s="37" t="s">
        <v>240</v>
      </c>
      <c r="B577" s="37">
        <v>141</v>
      </c>
      <c r="C577" s="38" t="s">
        <v>5347</v>
      </c>
      <c r="D577" s="37" t="s">
        <v>245</v>
      </c>
      <c r="E577" s="39" t="s">
        <v>5348</v>
      </c>
      <c r="F577" s="40" t="s">
        <v>939</v>
      </c>
      <c r="G577" s="41">
        <v>765</v>
      </c>
      <c r="H577" s="42">
        <v>0</v>
      </c>
      <c r="I577" s="43">
        <f>ROUND(G577*H577,P4)</f>
        <v>0</v>
      </c>
      <c r="J577" s="37"/>
      <c r="O577" s="44">
        <f>I577*0.21</f>
        <v>0</v>
      </c>
      <c r="P577">
        <v>3</v>
      </c>
    </row>
    <row r="578">
      <c r="A578" s="37" t="s">
        <v>244</v>
      </c>
      <c r="B578" s="45"/>
      <c r="C578" s="46"/>
      <c r="D578" s="46"/>
      <c r="E578" s="47" t="s">
        <v>245</v>
      </c>
      <c r="F578" s="46"/>
      <c r="G578" s="46"/>
      <c r="H578" s="46"/>
      <c r="I578" s="46"/>
      <c r="J578" s="48"/>
    </row>
    <row r="579">
      <c r="A579" s="37" t="s">
        <v>246</v>
      </c>
      <c r="B579" s="45"/>
      <c r="C579" s="46"/>
      <c r="D579" s="46"/>
      <c r="E579" s="49" t="s">
        <v>5293</v>
      </c>
      <c r="F579" s="46"/>
      <c r="G579" s="46"/>
      <c r="H579" s="46"/>
      <c r="I579" s="46"/>
      <c r="J579" s="48"/>
    </row>
    <row r="580" ht="120">
      <c r="A580" s="37" t="s">
        <v>248</v>
      </c>
      <c r="B580" s="45"/>
      <c r="C580" s="46"/>
      <c r="D580" s="46"/>
      <c r="E580" s="39" t="s">
        <v>5349</v>
      </c>
      <c r="F580" s="46"/>
      <c r="G580" s="46"/>
      <c r="H580" s="46"/>
      <c r="I580" s="46"/>
      <c r="J580" s="48"/>
    </row>
    <row r="581">
      <c r="A581" s="31" t="s">
        <v>237</v>
      </c>
      <c r="B581" s="32"/>
      <c r="C581" s="33" t="s">
        <v>5350</v>
      </c>
      <c r="D581" s="34"/>
      <c r="E581" s="31" t="s">
        <v>5351</v>
      </c>
      <c r="F581" s="34"/>
      <c r="G581" s="34"/>
      <c r="H581" s="34"/>
      <c r="I581" s="35">
        <f>SUMIFS(I582:I649,A582:A649,"P")</f>
        <v>0</v>
      </c>
      <c r="J581" s="36"/>
    </row>
    <row r="582">
      <c r="A582" s="37" t="s">
        <v>240</v>
      </c>
      <c r="B582" s="37">
        <v>142</v>
      </c>
      <c r="C582" s="38" t="s">
        <v>413</v>
      </c>
      <c r="D582" s="37" t="s">
        <v>245</v>
      </c>
      <c r="E582" s="39" t="s">
        <v>414</v>
      </c>
      <c r="F582" s="40" t="s">
        <v>415</v>
      </c>
      <c r="G582" s="41">
        <v>800</v>
      </c>
      <c r="H582" s="42">
        <v>0</v>
      </c>
      <c r="I582" s="43">
        <f>ROUND(G582*H582,P4)</f>
        <v>0</v>
      </c>
      <c r="J582" s="37"/>
      <c r="O582" s="44">
        <f>I582*0.21</f>
        <v>0</v>
      </c>
      <c r="P582">
        <v>3</v>
      </c>
    </row>
    <row r="583">
      <c r="A583" s="37" t="s">
        <v>244</v>
      </c>
      <c r="B583" s="45"/>
      <c r="C583" s="46"/>
      <c r="D583" s="46"/>
      <c r="E583" s="47" t="s">
        <v>245</v>
      </c>
      <c r="F583" s="46"/>
      <c r="G583" s="46"/>
      <c r="H583" s="46"/>
      <c r="I583" s="46"/>
      <c r="J583" s="48"/>
    </row>
    <row r="584">
      <c r="A584" s="37" t="s">
        <v>246</v>
      </c>
      <c r="B584" s="45"/>
      <c r="C584" s="46"/>
      <c r="D584" s="46"/>
      <c r="E584" s="49" t="s">
        <v>5352</v>
      </c>
      <c r="F584" s="46"/>
      <c r="G584" s="46"/>
      <c r="H584" s="46"/>
      <c r="I584" s="46"/>
      <c r="J584" s="48"/>
    </row>
    <row r="585" ht="90">
      <c r="A585" s="37" t="s">
        <v>248</v>
      </c>
      <c r="B585" s="45"/>
      <c r="C585" s="46"/>
      <c r="D585" s="46"/>
      <c r="E585" s="39" t="s">
        <v>417</v>
      </c>
      <c r="F585" s="46"/>
      <c r="G585" s="46"/>
      <c r="H585" s="46"/>
      <c r="I585" s="46"/>
      <c r="J585" s="48"/>
    </row>
    <row r="586">
      <c r="A586" s="37" t="s">
        <v>240</v>
      </c>
      <c r="B586" s="37">
        <v>143</v>
      </c>
      <c r="C586" s="38" t="s">
        <v>5353</v>
      </c>
      <c r="D586" s="37" t="s">
        <v>245</v>
      </c>
      <c r="E586" s="39" t="s">
        <v>5354</v>
      </c>
      <c r="F586" s="40" t="s">
        <v>243</v>
      </c>
      <c r="G586" s="41">
        <v>24</v>
      </c>
      <c r="H586" s="42">
        <v>0</v>
      </c>
      <c r="I586" s="43">
        <f>ROUND(G586*H586,P4)</f>
        <v>0</v>
      </c>
      <c r="J586" s="37"/>
      <c r="O586" s="44">
        <f>I586*0.21</f>
        <v>0</v>
      </c>
      <c r="P586">
        <v>3</v>
      </c>
    </row>
    <row r="587">
      <c r="A587" s="37" t="s">
        <v>244</v>
      </c>
      <c r="B587" s="45"/>
      <c r="C587" s="46"/>
      <c r="D587" s="46"/>
      <c r="E587" s="47" t="s">
        <v>245</v>
      </c>
      <c r="F587" s="46"/>
      <c r="G587" s="46"/>
      <c r="H587" s="46"/>
      <c r="I587" s="46"/>
      <c r="J587" s="48"/>
    </row>
    <row r="588">
      <c r="A588" s="37" t="s">
        <v>246</v>
      </c>
      <c r="B588" s="45"/>
      <c r="C588" s="46"/>
      <c r="D588" s="46"/>
      <c r="E588" s="49" t="s">
        <v>5355</v>
      </c>
      <c r="F588" s="46"/>
      <c r="G588" s="46"/>
      <c r="H588" s="46"/>
      <c r="I588" s="46"/>
      <c r="J588" s="48"/>
    </row>
    <row r="589" ht="180">
      <c r="A589" s="37" t="s">
        <v>248</v>
      </c>
      <c r="B589" s="45"/>
      <c r="C589" s="46"/>
      <c r="D589" s="46"/>
      <c r="E589" s="39" t="s">
        <v>5356</v>
      </c>
      <c r="F589" s="46"/>
      <c r="G589" s="46"/>
      <c r="H589" s="46"/>
      <c r="I589" s="46"/>
      <c r="J589" s="48"/>
    </row>
    <row r="590">
      <c r="A590" s="37" t="s">
        <v>240</v>
      </c>
      <c r="B590" s="37">
        <v>144</v>
      </c>
      <c r="C590" s="38" t="s">
        <v>4649</v>
      </c>
      <c r="D590" s="37" t="s">
        <v>245</v>
      </c>
      <c r="E590" s="39" t="s">
        <v>4650</v>
      </c>
      <c r="F590" s="40" t="s">
        <v>339</v>
      </c>
      <c r="G590" s="41">
        <v>100.55500000000001</v>
      </c>
      <c r="H590" s="42">
        <v>0</v>
      </c>
      <c r="I590" s="43">
        <f>ROUND(G590*H590,P4)</f>
        <v>0</v>
      </c>
      <c r="J590" s="37"/>
      <c r="O590" s="44">
        <f>I590*0.21</f>
        <v>0</v>
      </c>
      <c r="P590">
        <v>3</v>
      </c>
    </row>
    <row r="591">
      <c r="A591" s="37" t="s">
        <v>244</v>
      </c>
      <c r="B591" s="45"/>
      <c r="C591" s="46"/>
      <c r="D591" s="46"/>
      <c r="E591" s="47" t="s">
        <v>245</v>
      </c>
      <c r="F591" s="46"/>
      <c r="G591" s="46"/>
      <c r="H591" s="46"/>
      <c r="I591" s="46"/>
      <c r="J591" s="48"/>
    </row>
    <row r="592">
      <c r="A592" s="37" t="s">
        <v>246</v>
      </c>
      <c r="B592" s="45"/>
      <c r="C592" s="46"/>
      <c r="D592" s="46"/>
      <c r="E592" s="49" t="s">
        <v>5357</v>
      </c>
      <c r="F592" s="46"/>
      <c r="G592" s="46"/>
      <c r="H592" s="46"/>
      <c r="I592" s="46"/>
      <c r="J592" s="48"/>
    </row>
    <row r="593" ht="409.5">
      <c r="A593" s="37" t="s">
        <v>248</v>
      </c>
      <c r="B593" s="45"/>
      <c r="C593" s="46"/>
      <c r="D593" s="46"/>
      <c r="E593" s="39" t="s">
        <v>666</v>
      </c>
      <c r="F593" s="46"/>
      <c r="G593" s="46"/>
      <c r="H593" s="46"/>
      <c r="I593" s="46"/>
      <c r="J593" s="48"/>
    </row>
    <row r="594">
      <c r="A594" s="37" t="s">
        <v>240</v>
      </c>
      <c r="B594" s="37">
        <v>145</v>
      </c>
      <c r="C594" s="38" t="s">
        <v>344</v>
      </c>
      <c r="D594" s="37" t="s">
        <v>245</v>
      </c>
      <c r="E594" s="39" t="s">
        <v>345</v>
      </c>
      <c r="F594" s="40" t="s">
        <v>339</v>
      </c>
      <c r="G594" s="41">
        <v>100.55500000000001</v>
      </c>
      <c r="H594" s="42">
        <v>0</v>
      </c>
      <c r="I594" s="43">
        <f>ROUND(G594*H594,P4)</f>
        <v>0</v>
      </c>
      <c r="J594" s="37"/>
      <c r="O594" s="44">
        <f>I594*0.21</f>
        <v>0</v>
      </c>
      <c r="P594">
        <v>3</v>
      </c>
    </row>
    <row r="595">
      <c r="A595" s="37" t="s">
        <v>244</v>
      </c>
      <c r="B595" s="45"/>
      <c r="C595" s="46"/>
      <c r="D595" s="46"/>
      <c r="E595" s="47" t="s">
        <v>245</v>
      </c>
      <c r="F595" s="46"/>
      <c r="G595" s="46"/>
      <c r="H595" s="46"/>
      <c r="I595" s="46"/>
      <c r="J595" s="48"/>
    </row>
    <row r="596">
      <c r="A596" s="37" t="s">
        <v>246</v>
      </c>
      <c r="B596" s="45"/>
      <c r="C596" s="46"/>
      <c r="D596" s="46"/>
      <c r="E596" s="49" t="s">
        <v>5357</v>
      </c>
      <c r="F596" s="46"/>
      <c r="G596" s="46"/>
      <c r="H596" s="46"/>
      <c r="I596" s="46"/>
      <c r="J596" s="48"/>
    </row>
    <row r="597" ht="330">
      <c r="A597" s="37" t="s">
        <v>248</v>
      </c>
      <c r="B597" s="45"/>
      <c r="C597" s="46"/>
      <c r="D597" s="46"/>
      <c r="E597" s="39" t="s">
        <v>347</v>
      </c>
      <c r="F597" s="46"/>
      <c r="G597" s="46"/>
      <c r="H597" s="46"/>
      <c r="I597" s="46"/>
      <c r="J597" s="48"/>
    </row>
    <row r="598">
      <c r="A598" s="37" t="s">
        <v>240</v>
      </c>
      <c r="B598" s="37">
        <v>146</v>
      </c>
      <c r="C598" s="38" t="s">
        <v>2418</v>
      </c>
      <c r="D598" s="37" t="s">
        <v>245</v>
      </c>
      <c r="E598" s="39" t="s">
        <v>2419</v>
      </c>
      <c r="F598" s="40" t="s">
        <v>415</v>
      </c>
      <c r="G598" s="41">
        <v>338</v>
      </c>
      <c r="H598" s="42">
        <v>0</v>
      </c>
      <c r="I598" s="43">
        <f>ROUND(G598*H598,P4)</f>
        <v>0</v>
      </c>
      <c r="J598" s="37"/>
      <c r="O598" s="44">
        <f>I598*0.21</f>
        <v>0</v>
      </c>
      <c r="P598">
        <v>3</v>
      </c>
    </row>
    <row r="599">
      <c r="A599" s="37" t="s">
        <v>244</v>
      </c>
      <c r="B599" s="45"/>
      <c r="C599" s="46"/>
      <c r="D599" s="46"/>
      <c r="E599" s="47" t="s">
        <v>245</v>
      </c>
      <c r="F599" s="46"/>
      <c r="G599" s="46"/>
      <c r="H599" s="46"/>
      <c r="I599" s="46"/>
      <c r="J599" s="48"/>
    </row>
    <row r="600">
      <c r="A600" s="37" t="s">
        <v>246</v>
      </c>
      <c r="B600" s="45"/>
      <c r="C600" s="46"/>
      <c r="D600" s="46"/>
      <c r="E600" s="49" t="s">
        <v>5357</v>
      </c>
      <c r="F600" s="46"/>
      <c r="G600" s="46"/>
      <c r="H600" s="46"/>
      <c r="I600" s="46"/>
      <c r="J600" s="48"/>
    </row>
    <row r="601" ht="75">
      <c r="A601" s="37" t="s">
        <v>248</v>
      </c>
      <c r="B601" s="45"/>
      <c r="C601" s="46"/>
      <c r="D601" s="46"/>
      <c r="E601" s="39" t="s">
        <v>2417</v>
      </c>
      <c r="F601" s="46"/>
      <c r="G601" s="46"/>
      <c r="H601" s="46"/>
      <c r="I601" s="46"/>
      <c r="J601" s="48"/>
    </row>
    <row r="602" ht="30">
      <c r="A602" s="37" t="s">
        <v>240</v>
      </c>
      <c r="B602" s="37">
        <v>147</v>
      </c>
      <c r="C602" s="38" t="s">
        <v>672</v>
      </c>
      <c r="D602" s="37" t="s">
        <v>245</v>
      </c>
      <c r="E602" s="39" t="s">
        <v>673</v>
      </c>
      <c r="F602" s="40" t="s">
        <v>243</v>
      </c>
      <c r="G602" s="41">
        <v>4</v>
      </c>
      <c r="H602" s="42">
        <v>0</v>
      </c>
      <c r="I602" s="43">
        <f>ROUND(G602*H602,P4)</f>
        <v>0</v>
      </c>
      <c r="J602" s="37"/>
      <c r="O602" s="44">
        <f>I602*0.21</f>
        <v>0</v>
      </c>
      <c r="P602">
        <v>3</v>
      </c>
    </row>
    <row r="603">
      <c r="A603" s="37" t="s">
        <v>244</v>
      </c>
      <c r="B603" s="45"/>
      <c r="C603" s="46"/>
      <c r="D603" s="46"/>
      <c r="E603" s="47" t="s">
        <v>245</v>
      </c>
      <c r="F603" s="46"/>
      <c r="G603" s="46"/>
      <c r="H603" s="46"/>
      <c r="I603" s="46"/>
      <c r="J603" s="48"/>
    </row>
    <row r="604">
      <c r="A604" s="37" t="s">
        <v>246</v>
      </c>
      <c r="B604" s="45"/>
      <c r="C604" s="46"/>
      <c r="D604" s="46"/>
      <c r="E604" s="49" t="s">
        <v>5357</v>
      </c>
      <c r="F604" s="46"/>
      <c r="G604" s="46"/>
      <c r="H604" s="46"/>
      <c r="I604" s="46"/>
      <c r="J604" s="48"/>
    </row>
    <row r="605" ht="90">
      <c r="A605" s="37" t="s">
        <v>248</v>
      </c>
      <c r="B605" s="45"/>
      <c r="C605" s="46"/>
      <c r="D605" s="46"/>
      <c r="E605" s="39" t="s">
        <v>351</v>
      </c>
      <c r="F605" s="46"/>
      <c r="G605" s="46"/>
      <c r="H605" s="46"/>
      <c r="I605" s="46"/>
      <c r="J605" s="48"/>
    </row>
    <row r="606">
      <c r="A606" s="37" t="s">
        <v>240</v>
      </c>
      <c r="B606" s="37">
        <v>149</v>
      </c>
      <c r="C606" s="38" t="s">
        <v>435</v>
      </c>
      <c r="D606" s="37" t="s">
        <v>245</v>
      </c>
      <c r="E606" s="39" t="s">
        <v>436</v>
      </c>
      <c r="F606" s="40" t="s">
        <v>354</v>
      </c>
      <c r="G606" s="41">
        <v>338</v>
      </c>
      <c r="H606" s="42">
        <v>0</v>
      </c>
      <c r="I606" s="43">
        <f>ROUND(G606*H606,P4)</f>
        <v>0</v>
      </c>
      <c r="J606" s="37"/>
      <c r="O606" s="44">
        <f>I606*0.21</f>
        <v>0</v>
      </c>
      <c r="P606">
        <v>3</v>
      </c>
    </row>
    <row r="607">
      <c r="A607" s="37" t="s">
        <v>244</v>
      </c>
      <c r="B607" s="45"/>
      <c r="C607" s="46"/>
      <c r="D607" s="46"/>
      <c r="E607" s="47" t="s">
        <v>245</v>
      </c>
      <c r="F607" s="46"/>
      <c r="G607" s="46"/>
      <c r="H607" s="46"/>
      <c r="I607" s="46"/>
      <c r="J607" s="48"/>
    </row>
    <row r="608">
      <c r="A608" s="37" t="s">
        <v>246</v>
      </c>
      <c r="B608" s="45"/>
      <c r="C608" s="46"/>
      <c r="D608" s="46"/>
      <c r="E608" s="49" t="s">
        <v>5357</v>
      </c>
      <c r="F608" s="46"/>
      <c r="G608" s="46"/>
      <c r="H608" s="46"/>
      <c r="I608" s="46"/>
      <c r="J608" s="48"/>
    </row>
    <row r="609" ht="90">
      <c r="A609" s="37" t="s">
        <v>248</v>
      </c>
      <c r="B609" s="45"/>
      <c r="C609" s="46"/>
      <c r="D609" s="46"/>
      <c r="E609" s="39" t="s">
        <v>356</v>
      </c>
      <c r="F609" s="46"/>
      <c r="G609" s="46"/>
      <c r="H609" s="46"/>
      <c r="I609" s="46"/>
      <c r="J609" s="48"/>
    </row>
    <row r="610">
      <c r="A610" s="37" t="s">
        <v>240</v>
      </c>
      <c r="B610" s="37">
        <v>150</v>
      </c>
      <c r="C610" s="38" t="s">
        <v>5358</v>
      </c>
      <c r="D610" s="37" t="s">
        <v>245</v>
      </c>
      <c r="E610" s="39" t="s">
        <v>5359</v>
      </c>
      <c r="F610" s="40" t="s">
        <v>354</v>
      </c>
      <c r="G610" s="41">
        <v>338</v>
      </c>
      <c r="H610" s="42">
        <v>0</v>
      </c>
      <c r="I610" s="43">
        <f>ROUND(G610*H610,P4)</f>
        <v>0</v>
      </c>
      <c r="J610" s="37"/>
      <c r="O610" s="44">
        <f>I610*0.21</f>
        <v>0</v>
      </c>
      <c r="P610">
        <v>3</v>
      </c>
    </row>
    <row r="611">
      <c r="A611" s="37" t="s">
        <v>244</v>
      </c>
      <c r="B611" s="45"/>
      <c r="C611" s="46"/>
      <c r="D611" s="46"/>
      <c r="E611" s="47" t="s">
        <v>245</v>
      </c>
      <c r="F611" s="46"/>
      <c r="G611" s="46"/>
      <c r="H611" s="46"/>
      <c r="I611" s="46"/>
      <c r="J611" s="48"/>
    </row>
    <row r="612">
      <c r="A612" s="37" t="s">
        <v>246</v>
      </c>
      <c r="B612" s="45"/>
      <c r="C612" s="46"/>
      <c r="D612" s="46"/>
      <c r="E612" s="49" t="s">
        <v>5357</v>
      </c>
      <c r="F612" s="46"/>
      <c r="G612" s="46"/>
      <c r="H612" s="46"/>
      <c r="I612" s="46"/>
      <c r="J612" s="48"/>
    </row>
    <row r="613" ht="105">
      <c r="A613" s="37" t="s">
        <v>248</v>
      </c>
      <c r="B613" s="45"/>
      <c r="C613" s="46"/>
      <c r="D613" s="46"/>
      <c r="E613" s="39" t="s">
        <v>448</v>
      </c>
      <c r="F613" s="46"/>
      <c r="G613" s="46"/>
      <c r="H613" s="46"/>
      <c r="I613" s="46"/>
      <c r="J613" s="48"/>
    </row>
    <row r="614">
      <c r="A614" s="37" t="s">
        <v>240</v>
      </c>
      <c r="B614" s="37">
        <v>151</v>
      </c>
      <c r="C614" s="38" t="s">
        <v>604</v>
      </c>
      <c r="D614" s="37" t="s">
        <v>245</v>
      </c>
      <c r="E614" s="39" t="s">
        <v>605</v>
      </c>
      <c r="F614" s="40" t="s">
        <v>354</v>
      </c>
      <c r="G614" s="41">
        <v>338</v>
      </c>
      <c r="H614" s="42">
        <v>0</v>
      </c>
      <c r="I614" s="43">
        <f>ROUND(G614*H614,P4)</f>
        <v>0</v>
      </c>
      <c r="J614" s="37"/>
      <c r="O614" s="44">
        <f>I614*0.21</f>
        <v>0</v>
      </c>
      <c r="P614">
        <v>3</v>
      </c>
    </row>
    <row r="615">
      <c r="A615" s="37" t="s">
        <v>244</v>
      </c>
      <c r="B615" s="45"/>
      <c r="C615" s="46"/>
      <c r="D615" s="46"/>
      <c r="E615" s="47" t="s">
        <v>245</v>
      </c>
      <c r="F615" s="46"/>
      <c r="G615" s="46"/>
      <c r="H615" s="46"/>
      <c r="I615" s="46"/>
      <c r="J615" s="48"/>
    </row>
    <row r="616">
      <c r="A616" s="37" t="s">
        <v>246</v>
      </c>
      <c r="B616" s="45"/>
      <c r="C616" s="46"/>
      <c r="D616" s="46"/>
      <c r="E616" s="49" t="s">
        <v>5357</v>
      </c>
      <c r="F616" s="46"/>
      <c r="G616" s="46"/>
      <c r="H616" s="46"/>
      <c r="I616" s="46"/>
      <c r="J616" s="48"/>
    </row>
    <row r="617" ht="150">
      <c r="A617" s="37" t="s">
        <v>248</v>
      </c>
      <c r="B617" s="45"/>
      <c r="C617" s="46"/>
      <c r="D617" s="46"/>
      <c r="E617" s="39" t="s">
        <v>607</v>
      </c>
      <c r="F617" s="46"/>
      <c r="G617" s="46"/>
      <c r="H617" s="46"/>
      <c r="I617" s="46"/>
      <c r="J617" s="48"/>
    </row>
    <row r="618">
      <c r="A618" s="37" t="s">
        <v>240</v>
      </c>
      <c r="B618" s="37">
        <v>152</v>
      </c>
      <c r="C618" s="38" t="s">
        <v>5360</v>
      </c>
      <c r="D618" s="37" t="s">
        <v>245</v>
      </c>
      <c r="E618" s="39" t="s">
        <v>5361</v>
      </c>
      <c r="F618" s="40" t="s">
        <v>354</v>
      </c>
      <c r="G618" s="41">
        <v>756</v>
      </c>
      <c r="H618" s="42">
        <v>0</v>
      </c>
      <c r="I618" s="43">
        <f>ROUND(G618*H618,P4)</f>
        <v>0</v>
      </c>
      <c r="J618" s="37"/>
      <c r="O618" s="44">
        <f>I618*0.21</f>
        <v>0</v>
      </c>
      <c r="P618">
        <v>3</v>
      </c>
    </row>
    <row r="619">
      <c r="A619" s="37" t="s">
        <v>244</v>
      </c>
      <c r="B619" s="45"/>
      <c r="C619" s="46"/>
      <c r="D619" s="46"/>
      <c r="E619" s="47" t="s">
        <v>245</v>
      </c>
      <c r="F619" s="46"/>
      <c r="G619" s="46"/>
      <c r="H619" s="46"/>
      <c r="I619" s="46"/>
      <c r="J619" s="48"/>
    </row>
    <row r="620">
      <c r="A620" s="37" t="s">
        <v>246</v>
      </c>
      <c r="B620" s="45"/>
      <c r="C620" s="46"/>
      <c r="D620" s="46"/>
      <c r="E620" s="49" t="s">
        <v>5362</v>
      </c>
      <c r="F620" s="46"/>
      <c r="G620" s="46"/>
      <c r="H620" s="46"/>
      <c r="I620" s="46"/>
      <c r="J620" s="48"/>
    </row>
    <row r="621" ht="105">
      <c r="A621" s="37" t="s">
        <v>248</v>
      </c>
      <c r="B621" s="45"/>
      <c r="C621" s="46"/>
      <c r="D621" s="46"/>
      <c r="E621" s="39" t="s">
        <v>464</v>
      </c>
      <c r="F621" s="46"/>
      <c r="G621" s="46"/>
      <c r="H621" s="46"/>
      <c r="I621" s="46"/>
      <c r="J621" s="48"/>
    </row>
    <row r="622" ht="30">
      <c r="A622" s="37" t="s">
        <v>240</v>
      </c>
      <c r="B622" s="37">
        <v>153</v>
      </c>
      <c r="C622" s="38" t="s">
        <v>5363</v>
      </c>
      <c r="D622" s="37" t="s">
        <v>245</v>
      </c>
      <c r="E622" s="39" t="s">
        <v>5364</v>
      </c>
      <c r="F622" s="40" t="s">
        <v>243</v>
      </c>
      <c r="G622" s="41">
        <v>8</v>
      </c>
      <c r="H622" s="42">
        <v>0</v>
      </c>
      <c r="I622" s="43">
        <f>ROUND(G622*H622,P4)</f>
        <v>0</v>
      </c>
      <c r="J622" s="37"/>
      <c r="O622" s="44">
        <f>I622*0.21</f>
        <v>0</v>
      </c>
      <c r="P622">
        <v>3</v>
      </c>
    </row>
    <row r="623">
      <c r="A623" s="37" t="s">
        <v>244</v>
      </c>
      <c r="B623" s="45"/>
      <c r="C623" s="46"/>
      <c r="D623" s="46"/>
      <c r="E623" s="47" t="s">
        <v>245</v>
      </c>
      <c r="F623" s="46"/>
      <c r="G623" s="46"/>
      <c r="H623" s="46"/>
      <c r="I623" s="46"/>
      <c r="J623" s="48"/>
    </row>
    <row r="624">
      <c r="A624" s="37" t="s">
        <v>246</v>
      </c>
      <c r="B624" s="45"/>
      <c r="C624" s="46"/>
      <c r="D624" s="46"/>
      <c r="E624" s="49" t="s">
        <v>5362</v>
      </c>
      <c r="F624" s="46"/>
      <c r="G624" s="46"/>
      <c r="H624" s="46"/>
      <c r="I624" s="46"/>
      <c r="J624" s="48"/>
    </row>
    <row r="625" ht="120">
      <c r="A625" s="37" t="s">
        <v>248</v>
      </c>
      <c r="B625" s="45"/>
      <c r="C625" s="46"/>
      <c r="D625" s="46"/>
      <c r="E625" s="39" t="s">
        <v>467</v>
      </c>
      <c r="F625" s="46"/>
      <c r="G625" s="46"/>
      <c r="H625" s="46"/>
      <c r="I625" s="46"/>
      <c r="J625" s="48"/>
    </row>
    <row r="626">
      <c r="A626" s="37" t="s">
        <v>240</v>
      </c>
      <c r="B626" s="37">
        <v>154</v>
      </c>
      <c r="C626" s="38" t="s">
        <v>1645</v>
      </c>
      <c r="D626" s="37" t="s">
        <v>245</v>
      </c>
      <c r="E626" s="39" t="s">
        <v>1646</v>
      </c>
      <c r="F626" s="40" t="s">
        <v>354</v>
      </c>
      <c r="G626" s="41">
        <v>338</v>
      </c>
      <c r="H626" s="42">
        <v>0</v>
      </c>
      <c r="I626" s="43">
        <f>ROUND(G626*H626,P4)</f>
        <v>0</v>
      </c>
      <c r="J626" s="37"/>
      <c r="O626" s="44">
        <f>I626*0.21</f>
        <v>0</v>
      </c>
      <c r="P626">
        <v>3</v>
      </c>
    </row>
    <row r="627">
      <c r="A627" s="37" t="s">
        <v>244</v>
      </c>
      <c r="B627" s="45"/>
      <c r="C627" s="46"/>
      <c r="D627" s="46"/>
      <c r="E627" s="47" t="s">
        <v>245</v>
      </c>
      <c r="F627" s="46"/>
      <c r="G627" s="46"/>
      <c r="H627" s="46"/>
      <c r="I627" s="46"/>
      <c r="J627" s="48"/>
    </row>
    <row r="628">
      <c r="A628" s="37" t="s">
        <v>246</v>
      </c>
      <c r="B628" s="45"/>
      <c r="C628" s="46"/>
      <c r="D628" s="46"/>
      <c r="E628" s="49" t="s">
        <v>5362</v>
      </c>
      <c r="F628" s="46"/>
      <c r="G628" s="46"/>
      <c r="H628" s="46"/>
      <c r="I628" s="46"/>
      <c r="J628" s="48"/>
    </row>
    <row r="629" ht="90">
      <c r="A629" s="37" t="s">
        <v>248</v>
      </c>
      <c r="B629" s="45"/>
      <c r="C629" s="46"/>
      <c r="D629" s="46"/>
      <c r="E629" s="39" t="s">
        <v>1647</v>
      </c>
      <c r="F629" s="46"/>
      <c r="G629" s="46"/>
      <c r="H629" s="46"/>
      <c r="I629" s="46"/>
      <c r="J629" s="48"/>
    </row>
    <row r="630">
      <c r="A630" s="37" t="s">
        <v>240</v>
      </c>
      <c r="B630" s="37">
        <v>155</v>
      </c>
      <c r="C630" s="38" t="s">
        <v>5365</v>
      </c>
      <c r="D630" s="37" t="s">
        <v>245</v>
      </c>
      <c r="E630" s="39" t="s">
        <v>5366</v>
      </c>
      <c r="F630" s="40" t="s">
        <v>354</v>
      </c>
      <c r="G630" s="41">
        <v>756</v>
      </c>
      <c r="H630" s="42">
        <v>0</v>
      </c>
      <c r="I630" s="43">
        <f>ROUND(G630*H630,P4)</f>
        <v>0</v>
      </c>
      <c r="J630" s="37"/>
      <c r="O630" s="44">
        <f>I630*0.21</f>
        <v>0</v>
      </c>
      <c r="P630">
        <v>3</v>
      </c>
    </row>
    <row r="631">
      <c r="A631" s="37" t="s">
        <v>244</v>
      </c>
      <c r="B631" s="45"/>
      <c r="C631" s="46"/>
      <c r="D631" s="46"/>
      <c r="E631" s="47" t="s">
        <v>245</v>
      </c>
      <c r="F631" s="46"/>
      <c r="G631" s="46"/>
      <c r="H631" s="46"/>
      <c r="I631" s="46"/>
      <c r="J631" s="48"/>
    </row>
    <row r="632">
      <c r="A632" s="37" t="s">
        <v>246</v>
      </c>
      <c r="B632" s="45"/>
      <c r="C632" s="46"/>
      <c r="D632" s="46"/>
      <c r="E632" s="49" t="s">
        <v>5362</v>
      </c>
      <c r="F632" s="46"/>
      <c r="G632" s="46"/>
      <c r="H632" s="46"/>
      <c r="I632" s="46"/>
      <c r="J632" s="48"/>
    </row>
    <row r="633" ht="135">
      <c r="A633" s="37" t="s">
        <v>248</v>
      </c>
      <c r="B633" s="45"/>
      <c r="C633" s="46"/>
      <c r="D633" s="46"/>
      <c r="E633" s="39" t="s">
        <v>5367</v>
      </c>
      <c r="F633" s="46"/>
      <c r="G633" s="46"/>
      <c r="H633" s="46"/>
      <c r="I633" s="46"/>
      <c r="J633" s="48"/>
    </row>
    <row r="634">
      <c r="A634" s="37" t="s">
        <v>240</v>
      </c>
      <c r="B634" s="37">
        <v>156</v>
      </c>
      <c r="C634" s="38" t="s">
        <v>5368</v>
      </c>
      <c r="D634" s="37" t="s">
        <v>245</v>
      </c>
      <c r="E634" s="39" t="s">
        <v>5369</v>
      </c>
      <c r="F634" s="40" t="s">
        <v>2589</v>
      </c>
      <c r="G634" s="41">
        <v>15.119999999999999</v>
      </c>
      <c r="H634" s="42">
        <v>0</v>
      </c>
      <c r="I634" s="43">
        <f>ROUND(G634*H634,P4)</f>
        <v>0</v>
      </c>
      <c r="J634" s="37"/>
      <c r="O634" s="44">
        <f>I634*0.21</f>
        <v>0</v>
      </c>
      <c r="P634">
        <v>3</v>
      </c>
    </row>
    <row r="635">
      <c r="A635" s="37" t="s">
        <v>244</v>
      </c>
      <c r="B635" s="45"/>
      <c r="C635" s="46"/>
      <c r="D635" s="46"/>
      <c r="E635" s="47" t="s">
        <v>245</v>
      </c>
      <c r="F635" s="46"/>
      <c r="G635" s="46"/>
      <c r="H635" s="46"/>
      <c r="I635" s="46"/>
      <c r="J635" s="48"/>
    </row>
    <row r="636">
      <c r="A636" s="37" t="s">
        <v>246</v>
      </c>
      <c r="B636" s="45"/>
      <c r="C636" s="46"/>
      <c r="D636" s="46"/>
      <c r="E636" s="49" t="s">
        <v>5362</v>
      </c>
      <c r="F636" s="46"/>
      <c r="G636" s="46"/>
      <c r="H636" s="46"/>
      <c r="I636" s="46"/>
      <c r="J636" s="48"/>
    </row>
    <row r="637" ht="150">
      <c r="A637" s="37" t="s">
        <v>248</v>
      </c>
      <c r="B637" s="45"/>
      <c r="C637" s="46"/>
      <c r="D637" s="46"/>
      <c r="E637" s="39" t="s">
        <v>2591</v>
      </c>
      <c r="F637" s="46"/>
      <c r="G637" s="46"/>
      <c r="H637" s="46"/>
      <c r="I637" s="46"/>
      <c r="J637" s="48"/>
    </row>
    <row r="638">
      <c r="A638" s="37" t="s">
        <v>240</v>
      </c>
      <c r="B638" s="37">
        <v>157</v>
      </c>
      <c r="C638" s="38" t="s">
        <v>5370</v>
      </c>
      <c r="D638" s="37" t="s">
        <v>245</v>
      </c>
      <c r="E638" s="39" t="s">
        <v>5371</v>
      </c>
      <c r="F638" s="40" t="s">
        <v>243</v>
      </c>
      <c r="G638" s="41">
        <v>4</v>
      </c>
      <c r="H638" s="42">
        <v>0</v>
      </c>
      <c r="I638" s="43">
        <f>ROUND(G638*H638,P4)</f>
        <v>0</v>
      </c>
      <c r="J638" s="37"/>
      <c r="O638" s="44">
        <f>I638*0.21</f>
        <v>0</v>
      </c>
      <c r="P638">
        <v>3</v>
      </c>
    </row>
    <row r="639">
      <c r="A639" s="37" t="s">
        <v>244</v>
      </c>
      <c r="B639" s="45"/>
      <c r="C639" s="46"/>
      <c r="D639" s="46"/>
      <c r="E639" s="47" t="s">
        <v>245</v>
      </c>
      <c r="F639" s="46"/>
      <c r="G639" s="46"/>
      <c r="H639" s="46"/>
      <c r="I639" s="46"/>
      <c r="J639" s="48"/>
    </row>
    <row r="640">
      <c r="A640" s="37" t="s">
        <v>246</v>
      </c>
      <c r="B640" s="45"/>
      <c r="C640" s="46"/>
      <c r="D640" s="46"/>
      <c r="E640" s="49" t="s">
        <v>5000</v>
      </c>
      <c r="F640" s="46"/>
      <c r="G640" s="46"/>
      <c r="H640" s="46"/>
      <c r="I640" s="46"/>
      <c r="J640" s="48"/>
    </row>
    <row r="641" ht="90">
      <c r="A641" s="37" t="s">
        <v>248</v>
      </c>
      <c r="B641" s="45"/>
      <c r="C641" s="46"/>
      <c r="D641" s="46"/>
      <c r="E641" s="39" t="s">
        <v>1751</v>
      </c>
      <c r="F641" s="46"/>
      <c r="G641" s="46"/>
      <c r="H641" s="46"/>
      <c r="I641" s="46"/>
      <c r="J641" s="48"/>
    </row>
    <row r="642" ht="30">
      <c r="A642" s="37" t="s">
        <v>240</v>
      </c>
      <c r="B642" s="37">
        <v>158</v>
      </c>
      <c r="C642" s="38" t="s">
        <v>5372</v>
      </c>
      <c r="D642" s="37" t="s">
        <v>245</v>
      </c>
      <c r="E642" s="39" t="s">
        <v>5373</v>
      </c>
      <c r="F642" s="40" t="s">
        <v>243</v>
      </c>
      <c r="G642" s="41">
        <v>4</v>
      </c>
      <c r="H642" s="42">
        <v>0</v>
      </c>
      <c r="I642" s="43">
        <f>ROUND(G642*H642,P4)</f>
        <v>0</v>
      </c>
      <c r="J642" s="37"/>
      <c r="O642" s="44">
        <f>I642*0.21</f>
        <v>0</v>
      </c>
      <c r="P642">
        <v>3</v>
      </c>
    </row>
    <row r="643">
      <c r="A643" s="37" t="s">
        <v>244</v>
      </c>
      <c r="B643" s="45"/>
      <c r="C643" s="46"/>
      <c r="D643" s="46"/>
      <c r="E643" s="47" t="s">
        <v>245</v>
      </c>
      <c r="F643" s="46"/>
      <c r="G643" s="46"/>
      <c r="H643" s="46"/>
      <c r="I643" s="46"/>
      <c r="J643" s="48"/>
    </row>
    <row r="644">
      <c r="A644" s="37" t="s">
        <v>246</v>
      </c>
      <c r="B644" s="45"/>
      <c r="C644" s="46"/>
      <c r="D644" s="46"/>
      <c r="E644" s="49" t="s">
        <v>5000</v>
      </c>
      <c r="F644" s="46"/>
      <c r="G644" s="46"/>
      <c r="H644" s="46"/>
      <c r="I644" s="46"/>
      <c r="J644" s="48"/>
    </row>
    <row r="645" ht="90">
      <c r="A645" s="37" t="s">
        <v>248</v>
      </c>
      <c r="B645" s="45"/>
      <c r="C645" s="46"/>
      <c r="D645" s="46"/>
      <c r="E645" s="39" t="s">
        <v>1751</v>
      </c>
      <c r="F645" s="46"/>
      <c r="G645" s="46"/>
      <c r="H645" s="46"/>
      <c r="I645" s="46"/>
      <c r="J645" s="48"/>
    </row>
    <row r="646">
      <c r="A646" s="37" t="s">
        <v>240</v>
      </c>
      <c r="B646" s="37">
        <v>148</v>
      </c>
      <c r="C646" s="38" t="s">
        <v>5374</v>
      </c>
      <c r="D646" s="37" t="s">
        <v>245</v>
      </c>
      <c r="E646" s="39" t="s">
        <v>5375</v>
      </c>
      <c r="F646" s="40" t="s">
        <v>702</v>
      </c>
      <c r="G646" s="41">
        <v>1</v>
      </c>
      <c r="H646" s="42">
        <v>0</v>
      </c>
      <c r="I646" s="43">
        <f>ROUND(G646*H646,P4)</f>
        <v>0</v>
      </c>
      <c r="J646" s="37"/>
      <c r="O646" s="44">
        <f>I646*0.21</f>
        <v>0</v>
      </c>
      <c r="P646">
        <v>3</v>
      </c>
    </row>
    <row r="647">
      <c r="A647" s="37" t="s">
        <v>244</v>
      </c>
      <c r="B647" s="45"/>
      <c r="C647" s="46"/>
      <c r="D647" s="46"/>
      <c r="E647" s="39" t="s">
        <v>5375</v>
      </c>
      <c r="F647" s="46"/>
      <c r="G647" s="46"/>
      <c r="H647" s="46"/>
      <c r="I647" s="46"/>
      <c r="J647" s="48"/>
    </row>
    <row r="648">
      <c r="A648" s="37" t="s">
        <v>246</v>
      </c>
      <c r="B648" s="45"/>
      <c r="C648" s="46"/>
      <c r="D648" s="46"/>
      <c r="E648" s="49" t="s">
        <v>5000</v>
      </c>
      <c r="F648" s="46"/>
      <c r="G648" s="46"/>
      <c r="H648" s="46"/>
      <c r="I648" s="46"/>
      <c r="J648" s="48"/>
    </row>
    <row r="649" ht="90">
      <c r="A649" s="37" t="s">
        <v>248</v>
      </c>
      <c r="B649" s="45"/>
      <c r="C649" s="46"/>
      <c r="D649" s="46"/>
      <c r="E649" s="39" t="s">
        <v>703</v>
      </c>
      <c r="F649" s="46"/>
      <c r="G649" s="46"/>
      <c r="H649" s="46"/>
      <c r="I649" s="46"/>
      <c r="J649" s="48"/>
    </row>
    <row r="650">
      <c r="A650" s="31" t="s">
        <v>237</v>
      </c>
      <c r="B650" s="32"/>
      <c r="C650" s="33" t="s">
        <v>5376</v>
      </c>
      <c r="D650" s="34"/>
      <c r="E650" s="31" t="s">
        <v>5377</v>
      </c>
      <c r="F650" s="34"/>
      <c r="G650" s="34"/>
      <c r="H650" s="34"/>
      <c r="I650" s="35">
        <f>SUMIFS(I651:I666,A651:A666,"P")</f>
        <v>0</v>
      </c>
      <c r="J650" s="36"/>
    </row>
    <row r="651" ht="45">
      <c r="A651" s="37" t="s">
        <v>240</v>
      </c>
      <c r="B651" s="37">
        <v>159</v>
      </c>
      <c r="C651" s="38" t="s">
        <v>936</v>
      </c>
      <c r="D651" s="37" t="s">
        <v>937</v>
      </c>
      <c r="E651" s="39" t="s">
        <v>938</v>
      </c>
      <c r="F651" s="40" t="s">
        <v>939</v>
      </c>
      <c r="G651" s="41">
        <v>1591</v>
      </c>
      <c r="H651" s="42">
        <v>0</v>
      </c>
      <c r="I651" s="43">
        <f>ROUND(G651*H651,P4)</f>
        <v>0</v>
      </c>
      <c r="J651" s="37"/>
      <c r="O651" s="44">
        <f>I651*0.21</f>
        <v>0</v>
      </c>
      <c r="P651">
        <v>3</v>
      </c>
    </row>
    <row r="652" ht="30">
      <c r="A652" s="37" t="s">
        <v>244</v>
      </c>
      <c r="B652" s="45"/>
      <c r="C652" s="46"/>
      <c r="D652" s="46"/>
      <c r="E652" s="39" t="s">
        <v>940</v>
      </c>
      <c r="F652" s="46"/>
      <c r="G652" s="46"/>
      <c r="H652" s="46"/>
      <c r="I652" s="46"/>
      <c r="J652" s="48"/>
    </row>
    <row r="653">
      <c r="A653" s="37" t="s">
        <v>246</v>
      </c>
      <c r="B653" s="45"/>
      <c r="C653" s="46"/>
      <c r="D653" s="46"/>
      <c r="E653" s="49" t="s">
        <v>5000</v>
      </c>
      <c r="F653" s="46"/>
      <c r="G653" s="46"/>
      <c r="H653" s="46"/>
      <c r="I653" s="46"/>
      <c r="J653" s="48"/>
    </row>
    <row r="654" ht="225">
      <c r="A654" s="37" t="s">
        <v>248</v>
      </c>
      <c r="B654" s="45"/>
      <c r="C654" s="46"/>
      <c r="D654" s="46"/>
      <c r="E654" s="39" t="s">
        <v>941</v>
      </c>
      <c r="F654" s="46"/>
      <c r="G654" s="46"/>
      <c r="H654" s="46"/>
      <c r="I654" s="46"/>
      <c r="J654" s="48"/>
    </row>
    <row r="655" ht="45">
      <c r="A655" s="37" t="s">
        <v>240</v>
      </c>
      <c r="B655" s="37">
        <v>160</v>
      </c>
      <c r="C655" s="38" t="s">
        <v>1377</v>
      </c>
      <c r="D655" s="37" t="s">
        <v>1378</v>
      </c>
      <c r="E655" s="39" t="s">
        <v>1379</v>
      </c>
      <c r="F655" s="40" t="s">
        <v>939</v>
      </c>
      <c r="G655" s="41">
        <v>765</v>
      </c>
      <c r="H655" s="42">
        <v>0</v>
      </c>
      <c r="I655" s="43">
        <f>ROUND(G655*H655,P4)</f>
        <v>0</v>
      </c>
      <c r="J655" s="37"/>
      <c r="O655" s="44">
        <f>I655*0.21</f>
        <v>0</v>
      </c>
      <c r="P655">
        <v>3</v>
      </c>
    </row>
    <row r="656" ht="30">
      <c r="A656" s="37" t="s">
        <v>244</v>
      </c>
      <c r="B656" s="45"/>
      <c r="C656" s="46"/>
      <c r="D656" s="46"/>
      <c r="E656" s="39" t="s">
        <v>940</v>
      </c>
      <c r="F656" s="46"/>
      <c r="G656" s="46"/>
      <c r="H656" s="46"/>
      <c r="I656" s="46"/>
      <c r="J656" s="48"/>
    </row>
    <row r="657">
      <c r="A657" s="37" t="s">
        <v>246</v>
      </c>
      <c r="B657" s="45"/>
      <c r="C657" s="46"/>
      <c r="D657" s="46"/>
      <c r="E657" s="49" t="s">
        <v>5000</v>
      </c>
      <c r="F657" s="46"/>
      <c r="G657" s="46"/>
      <c r="H657" s="46"/>
      <c r="I657" s="46"/>
      <c r="J657" s="48"/>
    </row>
    <row r="658" ht="225">
      <c r="A658" s="37" t="s">
        <v>248</v>
      </c>
      <c r="B658" s="45"/>
      <c r="C658" s="46"/>
      <c r="D658" s="46"/>
      <c r="E658" s="39" t="s">
        <v>941</v>
      </c>
      <c r="F658" s="46"/>
      <c r="G658" s="46"/>
      <c r="H658" s="46"/>
      <c r="I658" s="46"/>
      <c r="J658" s="48"/>
    </row>
    <row r="659" ht="45">
      <c r="A659" s="37" t="s">
        <v>240</v>
      </c>
      <c r="B659" s="37">
        <v>161</v>
      </c>
      <c r="C659" s="38" t="s">
        <v>5378</v>
      </c>
      <c r="D659" s="37" t="s">
        <v>5379</v>
      </c>
      <c r="E659" s="39" t="s">
        <v>5380</v>
      </c>
      <c r="F659" s="40" t="s">
        <v>939</v>
      </c>
      <c r="G659" s="41">
        <v>178</v>
      </c>
      <c r="H659" s="42">
        <v>0</v>
      </c>
      <c r="I659" s="43">
        <f>ROUND(G659*H659,P4)</f>
        <v>0</v>
      </c>
      <c r="J659" s="37"/>
      <c r="O659" s="44">
        <f>I659*0.21</f>
        <v>0</v>
      </c>
      <c r="P659">
        <v>3</v>
      </c>
    </row>
    <row r="660" ht="30">
      <c r="A660" s="37" t="s">
        <v>244</v>
      </c>
      <c r="B660" s="45"/>
      <c r="C660" s="46"/>
      <c r="D660" s="46"/>
      <c r="E660" s="39" t="s">
        <v>940</v>
      </c>
      <c r="F660" s="46"/>
      <c r="G660" s="46"/>
      <c r="H660" s="46"/>
      <c r="I660" s="46"/>
      <c r="J660" s="48"/>
    </row>
    <row r="661">
      <c r="A661" s="37" t="s">
        <v>246</v>
      </c>
      <c r="B661" s="45"/>
      <c r="C661" s="46"/>
      <c r="D661" s="46"/>
      <c r="E661" s="49" t="s">
        <v>5000</v>
      </c>
      <c r="F661" s="46"/>
      <c r="G661" s="46"/>
      <c r="H661" s="46"/>
      <c r="I661" s="46"/>
      <c r="J661" s="48"/>
    </row>
    <row r="662" ht="225">
      <c r="A662" s="37" t="s">
        <v>248</v>
      </c>
      <c r="B662" s="45"/>
      <c r="C662" s="46"/>
      <c r="D662" s="46"/>
      <c r="E662" s="39" t="s">
        <v>941</v>
      </c>
      <c r="F662" s="46"/>
      <c r="G662" s="46"/>
      <c r="H662" s="46"/>
      <c r="I662" s="46"/>
      <c r="J662" s="48"/>
    </row>
    <row r="663" ht="45">
      <c r="A663" s="37" t="s">
        <v>240</v>
      </c>
      <c r="B663" s="37">
        <v>162</v>
      </c>
      <c r="C663" s="38" t="s">
        <v>5381</v>
      </c>
      <c r="D663" s="37" t="s">
        <v>5382</v>
      </c>
      <c r="E663" s="39" t="s">
        <v>5383</v>
      </c>
      <c r="F663" s="40" t="s">
        <v>939</v>
      </c>
      <c r="G663" s="41">
        <v>2.7000000000000002</v>
      </c>
      <c r="H663" s="42">
        <v>0</v>
      </c>
      <c r="I663" s="43">
        <f>ROUND(G663*H663,P4)</f>
        <v>0</v>
      </c>
      <c r="J663" s="37"/>
      <c r="O663" s="44">
        <f>I663*0.21</f>
        <v>0</v>
      </c>
      <c r="P663">
        <v>3</v>
      </c>
    </row>
    <row r="664" ht="30">
      <c r="A664" s="37" t="s">
        <v>244</v>
      </c>
      <c r="B664" s="45"/>
      <c r="C664" s="46"/>
      <c r="D664" s="46"/>
      <c r="E664" s="39" t="s">
        <v>940</v>
      </c>
      <c r="F664" s="46"/>
      <c r="G664" s="46"/>
      <c r="H664" s="46"/>
      <c r="I664" s="46"/>
      <c r="J664" s="48"/>
    </row>
    <row r="665">
      <c r="A665" s="37" t="s">
        <v>246</v>
      </c>
      <c r="B665" s="45"/>
      <c r="C665" s="46"/>
      <c r="D665" s="46"/>
      <c r="E665" s="49" t="s">
        <v>5000</v>
      </c>
      <c r="F665" s="46"/>
      <c r="G665" s="46"/>
      <c r="H665" s="46"/>
      <c r="I665" s="46"/>
      <c r="J665" s="48"/>
    </row>
    <row r="666" ht="225">
      <c r="A666" s="37" t="s">
        <v>248</v>
      </c>
      <c r="B666" s="50"/>
      <c r="C666" s="51"/>
      <c r="D666" s="51"/>
      <c r="E666" s="39" t="s">
        <v>941</v>
      </c>
      <c r="F666" s="51"/>
      <c r="G666" s="51"/>
      <c r="H666" s="51"/>
      <c r="I666" s="51"/>
      <c r="J666" s="52"/>
    </row>
  </sheetData>
  <sheetProtection sheet="1" objects="1" scenarios="1" spinCount="100000" saltValue="C1kfPQh92fTTBX6/y/KhbwNK48EX8nWuQqc5zpgzbxcmnFZAhEr/z8O6yxUakG3MHzNrmeN2ZF804rIEsvXyMQ==" hashValue="g4jIcebxJg4yQtQ8zInip8Midjn0lb8v0LwX1KrHndJ1lDU9mcDJY28wpt8V8JYlbXCCEZh5eSAv884Z+YY7+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5384</v>
      </c>
      <c r="I3" s="25">
        <f>SUMIFS(I9:I161,A9:A161,"SD")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5384</v>
      </c>
      <c r="D5" s="22"/>
      <c r="E5" s="23" t="s">
        <v>196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5385</v>
      </c>
      <c r="F9" s="34"/>
      <c r="G9" s="34"/>
      <c r="H9" s="34"/>
      <c r="I9" s="35">
        <f>SUMIFS(I10:I161,A10:A161,"P")</f>
        <v>0</v>
      </c>
      <c r="J9" s="36"/>
    </row>
    <row r="10">
      <c r="A10" s="37" t="s">
        <v>240</v>
      </c>
      <c r="B10" s="37">
        <v>1</v>
      </c>
      <c r="C10" s="38" t="s">
        <v>5386</v>
      </c>
      <c r="D10" s="37" t="s">
        <v>238</v>
      </c>
      <c r="E10" s="39" t="s">
        <v>5387</v>
      </c>
      <c r="F10" s="40" t="s">
        <v>339</v>
      </c>
      <c r="G10" s="41">
        <v>8.7479999999999993</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5388</v>
      </c>
      <c r="F12" s="46"/>
      <c r="G12" s="46"/>
      <c r="H12" s="46"/>
      <c r="I12" s="46"/>
      <c r="J12" s="48"/>
    </row>
    <row r="13" ht="409.5">
      <c r="A13" s="37" t="s">
        <v>248</v>
      </c>
      <c r="B13" s="45"/>
      <c r="C13" s="46"/>
      <c r="D13" s="46"/>
      <c r="E13" s="39" t="s">
        <v>340</v>
      </c>
      <c r="F13" s="46"/>
      <c r="G13" s="46"/>
      <c r="H13" s="46"/>
      <c r="I13" s="46"/>
      <c r="J13" s="48"/>
    </row>
    <row r="14">
      <c r="A14" s="37" t="s">
        <v>240</v>
      </c>
      <c r="B14" s="37">
        <v>2</v>
      </c>
      <c r="C14" s="38" t="s">
        <v>1826</v>
      </c>
      <c r="D14" s="37" t="s">
        <v>238</v>
      </c>
      <c r="E14" s="39" t="s">
        <v>1827</v>
      </c>
      <c r="F14" s="40" t="s">
        <v>339</v>
      </c>
      <c r="G14" s="41">
        <v>61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5389</v>
      </c>
      <c r="F16" s="46"/>
      <c r="G16" s="46"/>
      <c r="H16" s="46"/>
      <c r="I16" s="46"/>
      <c r="J16" s="48"/>
    </row>
    <row r="17" ht="409.5">
      <c r="A17" s="37" t="s">
        <v>248</v>
      </c>
      <c r="B17" s="45"/>
      <c r="C17" s="46"/>
      <c r="D17" s="46"/>
      <c r="E17" s="39" t="s">
        <v>666</v>
      </c>
      <c r="F17" s="46"/>
      <c r="G17" s="46"/>
      <c r="H17" s="46"/>
      <c r="I17" s="46"/>
      <c r="J17" s="48"/>
    </row>
    <row r="18">
      <c r="A18" s="37" t="s">
        <v>240</v>
      </c>
      <c r="B18" s="37">
        <v>3</v>
      </c>
      <c r="C18" s="38" t="s">
        <v>344</v>
      </c>
      <c r="D18" s="37" t="s">
        <v>238</v>
      </c>
      <c r="E18" s="39" t="s">
        <v>345</v>
      </c>
      <c r="F18" s="40" t="s">
        <v>339</v>
      </c>
      <c r="G18" s="41">
        <v>61</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5389</v>
      </c>
      <c r="F20" s="46"/>
      <c r="G20" s="46"/>
      <c r="H20" s="46"/>
      <c r="I20" s="46"/>
      <c r="J20" s="48"/>
    </row>
    <row r="21" ht="330">
      <c r="A21" s="37" t="s">
        <v>248</v>
      </c>
      <c r="B21" s="45"/>
      <c r="C21" s="46"/>
      <c r="D21" s="46"/>
      <c r="E21" s="39" t="s">
        <v>347</v>
      </c>
      <c r="F21" s="46"/>
      <c r="G21" s="46"/>
      <c r="H21" s="46"/>
      <c r="I21" s="46"/>
      <c r="J21" s="48"/>
    </row>
    <row r="22">
      <c r="A22" s="37" t="s">
        <v>240</v>
      </c>
      <c r="B22" s="37">
        <v>4</v>
      </c>
      <c r="C22" s="38" t="s">
        <v>1833</v>
      </c>
      <c r="D22" s="37" t="s">
        <v>238</v>
      </c>
      <c r="E22" s="39" t="s">
        <v>1834</v>
      </c>
      <c r="F22" s="40" t="s">
        <v>339</v>
      </c>
      <c r="G22" s="41">
        <v>8.7479999999999993</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5388</v>
      </c>
      <c r="F24" s="46"/>
      <c r="G24" s="46"/>
      <c r="H24" s="46"/>
      <c r="I24" s="46"/>
      <c r="J24" s="48"/>
    </row>
    <row r="25" ht="409.5">
      <c r="A25" s="37" t="s">
        <v>248</v>
      </c>
      <c r="B25" s="45"/>
      <c r="C25" s="46"/>
      <c r="D25" s="46"/>
      <c r="E25" s="39" t="s">
        <v>1835</v>
      </c>
      <c r="F25" s="46"/>
      <c r="G25" s="46"/>
      <c r="H25" s="46"/>
      <c r="I25" s="46"/>
      <c r="J25" s="48"/>
    </row>
    <row r="26">
      <c r="A26" s="37" t="s">
        <v>240</v>
      </c>
      <c r="B26" s="37">
        <v>5</v>
      </c>
      <c r="C26" s="38" t="s">
        <v>678</v>
      </c>
      <c r="D26" s="37" t="s">
        <v>238</v>
      </c>
      <c r="E26" s="39" t="s">
        <v>679</v>
      </c>
      <c r="F26" s="40" t="s">
        <v>354</v>
      </c>
      <c r="G26" s="41">
        <v>156</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5390</v>
      </c>
      <c r="F28" s="46"/>
      <c r="G28" s="46"/>
      <c r="H28" s="46"/>
      <c r="I28" s="46"/>
      <c r="J28" s="48"/>
    </row>
    <row r="29" ht="105">
      <c r="A29" s="37" t="s">
        <v>248</v>
      </c>
      <c r="B29" s="45"/>
      <c r="C29" s="46"/>
      <c r="D29" s="46"/>
      <c r="E29" s="39" t="s">
        <v>448</v>
      </c>
      <c r="F29" s="46"/>
      <c r="G29" s="46"/>
      <c r="H29" s="46"/>
      <c r="I29" s="46"/>
      <c r="J29" s="48"/>
    </row>
    <row r="30" ht="30">
      <c r="A30" s="37" t="s">
        <v>240</v>
      </c>
      <c r="B30" s="37">
        <v>6</v>
      </c>
      <c r="C30" s="38" t="s">
        <v>1327</v>
      </c>
      <c r="D30" s="37" t="s">
        <v>238</v>
      </c>
      <c r="E30" s="39" t="s">
        <v>1328</v>
      </c>
      <c r="F30" s="40" t="s">
        <v>354</v>
      </c>
      <c r="G30" s="41">
        <v>156</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5390</v>
      </c>
      <c r="F32" s="46"/>
      <c r="G32" s="46"/>
      <c r="H32" s="46"/>
      <c r="I32" s="46"/>
      <c r="J32" s="48"/>
    </row>
    <row r="33" ht="90">
      <c r="A33" s="37" t="s">
        <v>248</v>
      </c>
      <c r="B33" s="45"/>
      <c r="C33" s="46"/>
      <c r="D33" s="46"/>
      <c r="E33" s="39" t="s">
        <v>1329</v>
      </c>
      <c r="F33" s="46"/>
      <c r="G33" s="46"/>
      <c r="H33" s="46"/>
      <c r="I33" s="46"/>
      <c r="J33" s="48"/>
    </row>
    <row r="34">
      <c r="A34" s="37" t="s">
        <v>240</v>
      </c>
      <c r="B34" s="37">
        <v>7</v>
      </c>
      <c r="C34" s="38" t="s">
        <v>454</v>
      </c>
      <c r="D34" s="37" t="s">
        <v>238</v>
      </c>
      <c r="E34" s="39" t="s">
        <v>455</v>
      </c>
      <c r="F34" s="40" t="s">
        <v>354</v>
      </c>
      <c r="G34" s="41">
        <v>530</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5391</v>
      </c>
      <c r="F36" s="46"/>
      <c r="G36" s="46"/>
      <c r="H36" s="46"/>
      <c r="I36" s="46"/>
      <c r="J36" s="48"/>
    </row>
    <row r="37" ht="150">
      <c r="A37" s="37" t="s">
        <v>248</v>
      </c>
      <c r="B37" s="45"/>
      <c r="C37" s="46"/>
      <c r="D37" s="46"/>
      <c r="E37" s="39" t="s">
        <v>456</v>
      </c>
      <c r="F37" s="46"/>
      <c r="G37" s="46"/>
      <c r="H37" s="46"/>
      <c r="I37" s="46"/>
      <c r="J37" s="48"/>
    </row>
    <row r="38">
      <c r="A38" s="37" t="s">
        <v>240</v>
      </c>
      <c r="B38" s="37">
        <v>8</v>
      </c>
      <c r="C38" s="38" t="s">
        <v>5392</v>
      </c>
      <c r="D38" s="37" t="s">
        <v>238</v>
      </c>
      <c r="E38" s="39" t="s">
        <v>5393</v>
      </c>
      <c r="F38" s="40" t="s">
        <v>354</v>
      </c>
      <c r="G38" s="41">
        <v>48</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563</v>
      </c>
      <c r="F40" s="46"/>
      <c r="G40" s="46"/>
      <c r="H40" s="46"/>
      <c r="I40" s="46"/>
      <c r="J40" s="48"/>
    </row>
    <row r="41" ht="105">
      <c r="A41" s="37" t="s">
        <v>248</v>
      </c>
      <c r="B41" s="45"/>
      <c r="C41" s="46"/>
      <c r="D41" s="46"/>
      <c r="E41" s="39" t="s">
        <v>464</v>
      </c>
      <c r="F41" s="46"/>
      <c r="G41" s="46"/>
      <c r="H41" s="46"/>
      <c r="I41" s="46"/>
      <c r="J41" s="48"/>
    </row>
    <row r="42">
      <c r="A42" s="37" t="s">
        <v>240</v>
      </c>
      <c r="B42" s="37">
        <v>9</v>
      </c>
      <c r="C42" s="38" t="s">
        <v>461</v>
      </c>
      <c r="D42" s="37" t="s">
        <v>238</v>
      </c>
      <c r="E42" s="39" t="s">
        <v>462</v>
      </c>
      <c r="F42" s="40" t="s">
        <v>354</v>
      </c>
      <c r="G42" s="41">
        <v>735</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5394</v>
      </c>
      <c r="F44" s="46"/>
      <c r="G44" s="46"/>
      <c r="H44" s="46"/>
      <c r="I44" s="46"/>
      <c r="J44" s="48"/>
    </row>
    <row r="45" ht="105">
      <c r="A45" s="37" t="s">
        <v>248</v>
      </c>
      <c r="B45" s="45"/>
      <c r="C45" s="46"/>
      <c r="D45" s="46"/>
      <c r="E45" s="39" t="s">
        <v>464</v>
      </c>
      <c r="F45" s="46"/>
      <c r="G45" s="46"/>
      <c r="H45" s="46"/>
      <c r="I45" s="46"/>
      <c r="J45" s="48"/>
    </row>
    <row r="46">
      <c r="A46" s="37" t="s">
        <v>240</v>
      </c>
      <c r="B46" s="37">
        <v>10</v>
      </c>
      <c r="C46" s="38" t="s">
        <v>461</v>
      </c>
      <c r="D46" s="37" t="s">
        <v>320</v>
      </c>
      <c r="E46" s="39" t="s">
        <v>462</v>
      </c>
      <c r="F46" s="40" t="s">
        <v>354</v>
      </c>
      <c r="G46" s="41">
        <v>90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5395</v>
      </c>
      <c r="F48" s="46"/>
      <c r="G48" s="46"/>
      <c r="H48" s="46"/>
      <c r="I48" s="46"/>
      <c r="J48" s="48"/>
    </row>
    <row r="49" ht="105">
      <c r="A49" s="37" t="s">
        <v>248</v>
      </c>
      <c r="B49" s="45"/>
      <c r="C49" s="46"/>
      <c r="D49" s="46"/>
      <c r="E49" s="39" t="s">
        <v>464</v>
      </c>
      <c r="F49" s="46"/>
      <c r="G49" s="46"/>
      <c r="H49" s="46"/>
      <c r="I49" s="46"/>
      <c r="J49" s="48"/>
    </row>
    <row r="50" ht="30">
      <c r="A50" s="37" t="s">
        <v>240</v>
      </c>
      <c r="B50" s="37">
        <v>11</v>
      </c>
      <c r="C50" s="38" t="s">
        <v>465</v>
      </c>
      <c r="D50" s="37" t="s">
        <v>238</v>
      </c>
      <c r="E50" s="39" t="s">
        <v>466</v>
      </c>
      <c r="F50" s="40" t="s">
        <v>243</v>
      </c>
      <c r="G50" s="41">
        <v>50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291</v>
      </c>
      <c r="F52" s="46"/>
      <c r="G52" s="46"/>
      <c r="H52" s="46"/>
      <c r="I52" s="46"/>
      <c r="J52" s="48"/>
    </row>
    <row r="53" ht="120">
      <c r="A53" s="37" t="s">
        <v>248</v>
      </c>
      <c r="B53" s="45"/>
      <c r="C53" s="46"/>
      <c r="D53" s="46"/>
      <c r="E53" s="39" t="s">
        <v>467</v>
      </c>
      <c r="F53" s="46"/>
      <c r="G53" s="46"/>
      <c r="H53" s="46"/>
      <c r="I53" s="46"/>
      <c r="J53" s="48"/>
    </row>
    <row r="54">
      <c r="A54" s="37" t="s">
        <v>240</v>
      </c>
      <c r="B54" s="37">
        <v>12</v>
      </c>
      <c r="C54" s="38" t="s">
        <v>1645</v>
      </c>
      <c r="D54" s="37" t="s">
        <v>238</v>
      </c>
      <c r="E54" s="39" t="s">
        <v>1646</v>
      </c>
      <c r="F54" s="40" t="s">
        <v>354</v>
      </c>
      <c r="G54" s="41">
        <v>108</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5396</v>
      </c>
      <c r="F56" s="46"/>
      <c r="G56" s="46"/>
      <c r="H56" s="46"/>
      <c r="I56" s="46"/>
      <c r="J56" s="48"/>
    </row>
    <row r="57" ht="90">
      <c r="A57" s="37" t="s">
        <v>248</v>
      </c>
      <c r="B57" s="45"/>
      <c r="C57" s="46"/>
      <c r="D57" s="46"/>
      <c r="E57" s="39" t="s">
        <v>1647</v>
      </c>
      <c r="F57" s="46"/>
      <c r="G57" s="46"/>
      <c r="H57" s="46"/>
      <c r="I57" s="46"/>
      <c r="J57" s="48"/>
    </row>
    <row r="58">
      <c r="A58" s="37" t="s">
        <v>240</v>
      </c>
      <c r="B58" s="37">
        <v>13</v>
      </c>
      <c r="C58" s="38" t="s">
        <v>5397</v>
      </c>
      <c r="D58" s="37" t="s">
        <v>238</v>
      </c>
      <c r="E58" s="39" t="s">
        <v>5398</v>
      </c>
      <c r="F58" s="40" t="s">
        <v>243</v>
      </c>
      <c r="G58" s="41">
        <v>17</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559</v>
      </c>
      <c r="F60" s="46"/>
      <c r="G60" s="46"/>
      <c r="H60" s="46"/>
      <c r="I60" s="46"/>
      <c r="J60" s="48"/>
    </row>
    <row r="61" ht="135">
      <c r="A61" s="37" t="s">
        <v>248</v>
      </c>
      <c r="B61" s="45"/>
      <c r="C61" s="46"/>
      <c r="D61" s="46"/>
      <c r="E61" s="39" t="s">
        <v>5399</v>
      </c>
      <c r="F61" s="46"/>
      <c r="G61" s="46"/>
      <c r="H61" s="46"/>
      <c r="I61" s="46"/>
      <c r="J61" s="48"/>
    </row>
    <row r="62">
      <c r="A62" s="37" t="s">
        <v>240</v>
      </c>
      <c r="B62" s="37">
        <v>14</v>
      </c>
      <c r="C62" s="38" t="s">
        <v>5400</v>
      </c>
      <c r="D62" s="37" t="s">
        <v>238</v>
      </c>
      <c r="E62" s="39" t="s">
        <v>5401</v>
      </c>
      <c r="F62" s="40" t="s">
        <v>243</v>
      </c>
      <c r="G62" s="41">
        <v>13</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5402</v>
      </c>
      <c r="F64" s="46"/>
      <c r="G64" s="46"/>
      <c r="H64" s="46"/>
      <c r="I64" s="46"/>
      <c r="J64" s="48"/>
    </row>
    <row r="65" ht="135">
      <c r="A65" s="37" t="s">
        <v>248</v>
      </c>
      <c r="B65" s="45"/>
      <c r="C65" s="46"/>
      <c r="D65" s="46"/>
      <c r="E65" s="39" t="s">
        <v>5403</v>
      </c>
      <c r="F65" s="46"/>
      <c r="G65" s="46"/>
      <c r="H65" s="46"/>
      <c r="I65" s="46"/>
      <c r="J65" s="48"/>
    </row>
    <row r="66" ht="30">
      <c r="A66" s="37" t="s">
        <v>240</v>
      </c>
      <c r="B66" s="37">
        <v>15</v>
      </c>
      <c r="C66" s="38" t="s">
        <v>5404</v>
      </c>
      <c r="D66" s="37" t="s">
        <v>238</v>
      </c>
      <c r="E66" s="39" t="s">
        <v>5405</v>
      </c>
      <c r="F66" s="40" t="s">
        <v>243</v>
      </c>
      <c r="G66" s="41">
        <v>26</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490</v>
      </c>
      <c r="F68" s="46"/>
      <c r="G68" s="46"/>
      <c r="H68" s="46"/>
      <c r="I68" s="46"/>
      <c r="J68" s="48"/>
    </row>
    <row r="69" ht="120">
      <c r="A69" s="37" t="s">
        <v>248</v>
      </c>
      <c r="B69" s="45"/>
      <c r="C69" s="46"/>
      <c r="D69" s="46"/>
      <c r="E69" s="39" t="s">
        <v>5406</v>
      </c>
      <c r="F69" s="46"/>
      <c r="G69" s="46"/>
      <c r="H69" s="46"/>
      <c r="I69" s="46"/>
      <c r="J69" s="48"/>
    </row>
    <row r="70" ht="30">
      <c r="A70" s="37" t="s">
        <v>240</v>
      </c>
      <c r="B70" s="37">
        <v>16</v>
      </c>
      <c r="C70" s="38" t="s">
        <v>5407</v>
      </c>
      <c r="D70" s="37" t="s">
        <v>238</v>
      </c>
      <c r="E70" s="39" t="s">
        <v>5408</v>
      </c>
      <c r="F70" s="40" t="s">
        <v>243</v>
      </c>
      <c r="G70" s="41">
        <v>1</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247</v>
      </c>
      <c r="F72" s="46"/>
      <c r="G72" s="46"/>
      <c r="H72" s="46"/>
      <c r="I72" s="46"/>
      <c r="J72" s="48"/>
    </row>
    <row r="73" ht="120">
      <c r="A73" s="37" t="s">
        <v>248</v>
      </c>
      <c r="B73" s="45"/>
      <c r="C73" s="46"/>
      <c r="D73" s="46"/>
      <c r="E73" s="39" t="s">
        <v>5406</v>
      </c>
      <c r="F73" s="46"/>
      <c r="G73" s="46"/>
      <c r="H73" s="46"/>
      <c r="I73" s="46"/>
      <c r="J73" s="48"/>
    </row>
    <row r="74" ht="30">
      <c r="A74" s="37" t="s">
        <v>240</v>
      </c>
      <c r="B74" s="37">
        <v>17</v>
      </c>
      <c r="C74" s="38" t="s">
        <v>5409</v>
      </c>
      <c r="D74" s="37" t="s">
        <v>238</v>
      </c>
      <c r="E74" s="39" t="s">
        <v>5410</v>
      </c>
      <c r="F74" s="40" t="s">
        <v>243</v>
      </c>
      <c r="G74" s="41">
        <v>28</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5411</v>
      </c>
      <c r="F76" s="46"/>
      <c r="G76" s="46"/>
      <c r="H76" s="46"/>
      <c r="I76" s="46"/>
      <c r="J76" s="48"/>
    </row>
    <row r="77" ht="90">
      <c r="A77" s="37" t="s">
        <v>248</v>
      </c>
      <c r="B77" s="45"/>
      <c r="C77" s="46"/>
      <c r="D77" s="46"/>
      <c r="E77" s="39" t="s">
        <v>5412</v>
      </c>
      <c r="F77" s="46"/>
      <c r="G77" s="46"/>
      <c r="H77" s="46"/>
      <c r="I77" s="46"/>
      <c r="J77" s="48"/>
    </row>
    <row r="78" ht="30">
      <c r="A78" s="37" t="s">
        <v>240</v>
      </c>
      <c r="B78" s="37">
        <v>18</v>
      </c>
      <c r="C78" s="38" t="s">
        <v>5413</v>
      </c>
      <c r="D78" s="37" t="s">
        <v>238</v>
      </c>
      <c r="E78" s="39" t="s">
        <v>5414</v>
      </c>
      <c r="F78" s="40" t="s">
        <v>243</v>
      </c>
      <c r="G78" s="41">
        <v>4</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253</v>
      </c>
      <c r="F80" s="46"/>
      <c r="G80" s="46"/>
      <c r="H80" s="46"/>
      <c r="I80" s="46"/>
      <c r="J80" s="48"/>
    </row>
    <row r="81" ht="105">
      <c r="A81" s="37" t="s">
        <v>248</v>
      </c>
      <c r="B81" s="45"/>
      <c r="C81" s="46"/>
      <c r="D81" s="46"/>
      <c r="E81" s="39" t="s">
        <v>5415</v>
      </c>
      <c r="F81" s="46"/>
      <c r="G81" s="46"/>
      <c r="H81" s="46"/>
      <c r="I81" s="46"/>
      <c r="J81" s="48"/>
    </row>
    <row r="82">
      <c r="A82" s="37" t="s">
        <v>240</v>
      </c>
      <c r="B82" s="37">
        <v>19</v>
      </c>
      <c r="C82" s="38" t="s">
        <v>5416</v>
      </c>
      <c r="D82" s="37" t="s">
        <v>238</v>
      </c>
      <c r="E82" s="39" t="s">
        <v>5417</v>
      </c>
      <c r="F82" s="40" t="s">
        <v>243</v>
      </c>
      <c r="G82" s="41">
        <v>28</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5411</v>
      </c>
      <c r="F84" s="46"/>
      <c r="G84" s="46"/>
      <c r="H84" s="46"/>
      <c r="I84" s="46"/>
      <c r="J84" s="48"/>
    </row>
    <row r="85" ht="105">
      <c r="A85" s="37" t="s">
        <v>248</v>
      </c>
      <c r="B85" s="45"/>
      <c r="C85" s="46"/>
      <c r="D85" s="46"/>
      <c r="E85" s="39" t="s">
        <v>5415</v>
      </c>
      <c r="F85" s="46"/>
      <c r="G85" s="46"/>
      <c r="H85" s="46"/>
      <c r="I85" s="46"/>
      <c r="J85" s="48"/>
    </row>
    <row r="86" ht="30">
      <c r="A86" s="37" t="s">
        <v>240</v>
      </c>
      <c r="B86" s="37">
        <v>20</v>
      </c>
      <c r="C86" s="38" t="s">
        <v>5418</v>
      </c>
      <c r="D86" s="37" t="s">
        <v>238</v>
      </c>
      <c r="E86" s="39" t="s">
        <v>5419</v>
      </c>
      <c r="F86" s="40" t="s">
        <v>243</v>
      </c>
      <c r="G86" s="41">
        <v>1</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247</v>
      </c>
      <c r="F88" s="46"/>
      <c r="G88" s="46"/>
      <c r="H88" s="46"/>
      <c r="I88" s="46"/>
      <c r="J88" s="48"/>
    </row>
    <row r="89" ht="135">
      <c r="A89" s="37" t="s">
        <v>248</v>
      </c>
      <c r="B89" s="45"/>
      <c r="C89" s="46"/>
      <c r="D89" s="46"/>
      <c r="E89" s="39" t="s">
        <v>5420</v>
      </c>
      <c r="F89" s="46"/>
      <c r="G89" s="46"/>
      <c r="H89" s="46"/>
      <c r="I89" s="46"/>
      <c r="J89" s="48"/>
    </row>
    <row r="90" ht="30">
      <c r="A90" s="37" t="s">
        <v>240</v>
      </c>
      <c r="B90" s="37">
        <v>21</v>
      </c>
      <c r="C90" s="38" t="s">
        <v>5421</v>
      </c>
      <c r="D90" s="37" t="s">
        <v>238</v>
      </c>
      <c r="E90" s="39" t="s">
        <v>5422</v>
      </c>
      <c r="F90" s="40" t="s">
        <v>243</v>
      </c>
      <c r="G90" s="41">
        <v>1</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247</v>
      </c>
      <c r="F92" s="46"/>
      <c r="G92" s="46"/>
      <c r="H92" s="46"/>
      <c r="I92" s="46"/>
      <c r="J92" s="48"/>
    </row>
    <row r="93" ht="105">
      <c r="A93" s="37" t="s">
        <v>248</v>
      </c>
      <c r="B93" s="45"/>
      <c r="C93" s="46"/>
      <c r="D93" s="46"/>
      <c r="E93" s="39" t="s">
        <v>5423</v>
      </c>
      <c r="F93" s="46"/>
      <c r="G93" s="46"/>
      <c r="H93" s="46"/>
      <c r="I93" s="46"/>
      <c r="J93" s="48"/>
    </row>
    <row r="94" ht="30">
      <c r="A94" s="37" t="s">
        <v>240</v>
      </c>
      <c r="B94" s="37">
        <v>22</v>
      </c>
      <c r="C94" s="38" t="s">
        <v>5424</v>
      </c>
      <c r="D94" s="37" t="s">
        <v>238</v>
      </c>
      <c r="E94" s="39" t="s">
        <v>5425</v>
      </c>
      <c r="F94" s="40" t="s">
        <v>243</v>
      </c>
      <c r="G94" s="41">
        <v>1</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247</v>
      </c>
      <c r="F96" s="46"/>
      <c r="G96" s="46"/>
      <c r="H96" s="46"/>
      <c r="I96" s="46"/>
      <c r="J96" s="48"/>
    </row>
    <row r="97" ht="105">
      <c r="A97" s="37" t="s">
        <v>248</v>
      </c>
      <c r="B97" s="45"/>
      <c r="C97" s="46"/>
      <c r="D97" s="46"/>
      <c r="E97" s="39" t="s">
        <v>5426</v>
      </c>
      <c r="F97" s="46"/>
      <c r="G97" s="46"/>
      <c r="H97" s="46"/>
      <c r="I97" s="46"/>
      <c r="J97" s="48"/>
    </row>
    <row r="98" ht="30">
      <c r="A98" s="37" t="s">
        <v>240</v>
      </c>
      <c r="B98" s="37">
        <v>23</v>
      </c>
      <c r="C98" s="38" t="s">
        <v>5427</v>
      </c>
      <c r="D98" s="37" t="s">
        <v>238</v>
      </c>
      <c r="E98" s="39" t="s">
        <v>5428</v>
      </c>
      <c r="F98" s="40" t="s">
        <v>243</v>
      </c>
      <c r="G98" s="41">
        <v>1</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247</v>
      </c>
      <c r="F100" s="46"/>
      <c r="G100" s="46"/>
      <c r="H100" s="46"/>
      <c r="I100" s="46"/>
      <c r="J100" s="48"/>
    </row>
    <row r="101" ht="105">
      <c r="A101" s="37" t="s">
        <v>248</v>
      </c>
      <c r="B101" s="45"/>
      <c r="C101" s="46"/>
      <c r="D101" s="46"/>
      <c r="E101" s="39" t="s">
        <v>5426</v>
      </c>
      <c r="F101" s="46"/>
      <c r="G101" s="46"/>
      <c r="H101" s="46"/>
      <c r="I101" s="46"/>
      <c r="J101" s="48"/>
    </row>
    <row r="102" ht="45">
      <c r="A102" s="37" t="s">
        <v>240</v>
      </c>
      <c r="B102" s="37">
        <v>24</v>
      </c>
      <c r="C102" s="38" t="s">
        <v>5429</v>
      </c>
      <c r="D102" s="37" t="s">
        <v>238</v>
      </c>
      <c r="E102" s="39" t="s">
        <v>5430</v>
      </c>
      <c r="F102" s="40" t="s">
        <v>290</v>
      </c>
      <c r="G102" s="41">
        <v>8</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359</v>
      </c>
      <c r="F104" s="46"/>
      <c r="G104" s="46"/>
      <c r="H104" s="46"/>
      <c r="I104" s="46"/>
      <c r="J104" s="48"/>
    </row>
    <row r="105" ht="165">
      <c r="A105" s="37" t="s">
        <v>248</v>
      </c>
      <c r="B105" s="45"/>
      <c r="C105" s="46"/>
      <c r="D105" s="46"/>
      <c r="E105" s="39" t="s">
        <v>5431</v>
      </c>
      <c r="F105" s="46"/>
      <c r="G105" s="46"/>
      <c r="H105" s="46"/>
      <c r="I105" s="46"/>
      <c r="J105" s="48"/>
    </row>
    <row r="106" ht="30">
      <c r="A106" s="37" t="s">
        <v>240</v>
      </c>
      <c r="B106" s="37">
        <v>25</v>
      </c>
      <c r="C106" s="38" t="s">
        <v>5432</v>
      </c>
      <c r="D106" s="37" t="s">
        <v>245</v>
      </c>
      <c r="E106" s="39" t="s">
        <v>5433</v>
      </c>
      <c r="F106" s="40" t="s">
        <v>243</v>
      </c>
      <c r="G106" s="41">
        <v>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247</v>
      </c>
      <c r="F108" s="46"/>
      <c r="G108" s="46"/>
      <c r="H108" s="46"/>
      <c r="I108" s="46"/>
      <c r="J108" s="48"/>
    </row>
    <row r="109" ht="105">
      <c r="A109" s="37" t="s">
        <v>248</v>
      </c>
      <c r="B109" s="45"/>
      <c r="C109" s="46"/>
      <c r="D109" s="46"/>
      <c r="E109" s="39" t="s">
        <v>5434</v>
      </c>
      <c r="F109" s="46"/>
      <c r="G109" s="46"/>
      <c r="H109" s="46"/>
      <c r="I109" s="46"/>
      <c r="J109" s="48"/>
    </row>
    <row r="110" ht="30">
      <c r="A110" s="37" t="s">
        <v>240</v>
      </c>
      <c r="B110" s="37">
        <v>26</v>
      </c>
      <c r="C110" s="38" t="s">
        <v>5435</v>
      </c>
      <c r="D110" s="37" t="s">
        <v>245</v>
      </c>
      <c r="E110" s="39" t="s">
        <v>5436</v>
      </c>
      <c r="F110" s="40" t="s">
        <v>243</v>
      </c>
      <c r="G110" s="41">
        <v>1</v>
      </c>
      <c r="H110" s="42">
        <v>0</v>
      </c>
      <c r="I110" s="43">
        <f>ROUND(G110*H110,P4)</f>
        <v>0</v>
      </c>
      <c r="J110" s="37"/>
      <c r="O110" s="44">
        <f>I110*0.21</f>
        <v>0</v>
      </c>
      <c r="P110">
        <v>3</v>
      </c>
    </row>
    <row r="111">
      <c r="A111" s="37" t="s">
        <v>244</v>
      </c>
      <c r="B111" s="45"/>
      <c r="C111" s="46"/>
      <c r="D111" s="46"/>
      <c r="E111" s="39" t="s">
        <v>5437</v>
      </c>
      <c r="F111" s="46"/>
      <c r="G111" s="46"/>
      <c r="H111" s="46"/>
      <c r="I111" s="46"/>
      <c r="J111" s="48"/>
    </row>
    <row r="112">
      <c r="A112" s="37" t="s">
        <v>246</v>
      </c>
      <c r="B112" s="45"/>
      <c r="C112" s="46"/>
      <c r="D112" s="46"/>
      <c r="E112" s="49" t="s">
        <v>247</v>
      </c>
      <c r="F112" s="46"/>
      <c r="G112" s="46"/>
      <c r="H112" s="46"/>
      <c r="I112" s="46"/>
      <c r="J112" s="48"/>
    </row>
    <row r="113" ht="105">
      <c r="A113" s="37" t="s">
        <v>248</v>
      </c>
      <c r="B113" s="45"/>
      <c r="C113" s="46"/>
      <c r="D113" s="46"/>
      <c r="E113" s="39" t="s">
        <v>5438</v>
      </c>
      <c r="F113" s="46"/>
      <c r="G113" s="46"/>
      <c r="H113" s="46"/>
      <c r="I113" s="46"/>
      <c r="J113" s="48"/>
    </row>
    <row r="114">
      <c r="A114" s="37" t="s">
        <v>240</v>
      </c>
      <c r="B114" s="37">
        <v>27</v>
      </c>
      <c r="C114" s="38" t="s">
        <v>5439</v>
      </c>
      <c r="D114" s="37" t="s">
        <v>238</v>
      </c>
      <c r="E114" s="39" t="s">
        <v>5440</v>
      </c>
      <c r="F114" s="40" t="s">
        <v>243</v>
      </c>
      <c r="G114" s="41">
        <v>12</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1736</v>
      </c>
      <c r="F116" s="46"/>
      <c r="G116" s="46"/>
      <c r="H116" s="46"/>
      <c r="I116" s="46"/>
      <c r="J116" s="48"/>
    </row>
    <row r="117" ht="135">
      <c r="A117" s="37" t="s">
        <v>248</v>
      </c>
      <c r="B117" s="45"/>
      <c r="C117" s="46"/>
      <c r="D117" s="46"/>
      <c r="E117" s="39" t="s">
        <v>1878</v>
      </c>
      <c r="F117" s="46"/>
      <c r="G117" s="46"/>
      <c r="H117" s="46"/>
      <c r="I117" s="46"/>
      <c r="J117" s="48"/>
    </row>
    <row r="118" ht="30">
      <c r="A118" s="37" t="s">
        <v>240</v>
      </c>
      <c r="B118" s="37">
        <v>28</v>
      </c>
      <c r="C118" s="38" t="s">
        <v>5441</v>
      </c>
      <c r="D118" s="37" t="s">
        <v>245</v>
      </c>
      <c r="E118" s="39" t="s">
        <v>5442</v>
      </c>
      <c r="F118" s="40" t="s">
        <v>243</v>
      </c>
      <c r="G118" s="41">
        <v>1</v>
      </c>
      <c r="H118" s="42">
        <v>0</v>
      </c>
      <c r="I118" s="43">
        <f>ROUND(G118*H118,P4)</f>
        <v>0</v>
      </c>
      <c r="J118" s="37"/>
      <c r="O118" s="44">
        <f>I118*0.21</f>
        <v>0</v>
      </c>
      <c r="P118">
        <v>3</v>
      </c>
    </row>
    <row r="119">
      <c r="A119" s="37" t="s">
        <v>244</v>
      </c>
      <c r="B119" s="45"/>
      <c r="C119" s="46"/>
      <c r="D119" s="46"/>
      <c r="E119" s="39" t="s">
        <v>5443</v>
      </c>
      <c r="F119" s="46"/>
      <c r="G119" s="46"/>
      <c r="H119" s="46"/>
      <c r="I119" s="46"/>
      <c r="J119" s="48"/>
    </row>
    <row r="120">
      <c r="A120" s="37" t="s">
        <v>246</v>
      </c>
      <c r="B120" s="45"/>
      <c r="C120" s="46"/>
      <c r="D120" s="46"/>
      <c r="E120" s="49" t="s">
        <v>247</v>
      </c>
      <c r="F120" s="46"/>
      <c r="G120" s="46"/>
      <c r="H120" s="46"/>
      <c r="I120" s="46"/>
      <c r="J120" s="48"/>
    </row>
    <row r="121" ht="135">
      <c r="A121" s="37" t="s">
        <v>248</v>
      </c>
      <c r="B121" s="45"/>
      <c r="C121" s="46"/>
      <c r="D121" s="46"/>
      <c r="E121" s="39" t="s">
        <v>5444</v>
      </c>
      <c r="F121" s="46"/>
      <c r="G121" s="46"/>
      <c r="H121" s="46"/>
      <c r="I121" s="46"/>
      <c r="J121" s="48"/>
    </row>
    <row r="122" ht="45">
      <c r="A122" s="37" t="s">
        <v>240</v>
      </c>
      <c r="B122" s="37">
        <v>29</v>
      </c>
      <c r="C122" s="38" t="s">
        <v>5445</v>
      </c>
      <c r="D122" s="37" t="s">
        <v>245</v>
      </c>
      <c r="E122" s="39" t="s">
        <v>5446</v>
      </c>
      <c r="F122" s="40" t="s">
        <v>243</v>
      </c>
      <c r="G122" s="41">
        <v>2</v>
      </c>
      <c r="H122" s="42">
        <v>0</v>
      </c>
      <c r="I122" s="43">
        <f>ROUND(G122*H122,P4)</f>
        <v>0</v>
      </c>
      <c r="J122" s="37"/>
      <c r="O122" s="44">
        <f>I122*0.21</f>
        <v>0</v>
      </c>
      <c r="P122">
        <v>3</v>
      </c>
    </row>
    <row r="123">
      <c r="A123" s="37" t="s">
        <v>244</v>
      </c>
      <c r="B123" s="45"/>
      <c r="C123" s="46"/>
      <c r="D123" s="46"/>
      <c r="E123" s="39" t="s">
        <v>5447</v>
      </c>
      <c r="F123" s="46"/>
      <c r="G123" s="46"/>
      <c r="H123" s="46"/>
      <c r="I123" s="46"/>
      <c r="J123" s="48"/>
    </row>
    <row r="124">
      <c r="A124" s="37" t="s">
        <v>246</v>
      </c>
      <c r="B124" s="45"/>
      <c r="C124" s="46"/>
      <c r="D124" s="46"/>
      <c r="E124" s="49" t="s">
        <v>264</v>
      </c>
      <c r="F124" s="46"/>
      <c r="G124" s="46"/>
      <c r="H124" s="46"/>
      <c r="I124" s="46"/>
      <c r="J124" s="48"/>
    </row>
    <row r="125" ht="135">
      <c r="A125" s="37" t="s">
        <v>248</v>
      </c>
      <c r="B125" s="45"/>
      <c r="C125" s="46"/>
      <c r="D125" s="46"/>
      <c r="E125" s="39" t="s">
        <v>5448</v>
      </c>
      <c r="F125" s="46"/>
      <c r="G125" s="46"/>
      <c r="H125" s="46"/>
      <c r="I125" s="46"/>
      <c r="J125" s="48"/>
    </row>
    <row r="126">
      <c r="A126" s="37" t="s">
        <v>240</v>
      </c>
      <c r="B126" s="37">
        <v>30</v>
      </c>
      <c r="C126" s="38" t="s">
        <v>5449</v>
      </c>
      <c r="D126" s="37" t="s">
        <v>238</v>
      </c>
      <c r="E126" s="39" t="s">
        <v>5450</v>
      </c>
      <c r="F126" s="40" t="s">
        <v>243</v>
      </c>
      <c r="G126" s="41">
        <v>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247</v>
      </c>
      <c r="F128" s="46"/>
      <c r="G128" s="46"/>
      <c r="H128" s="46"/>
      <c r="I128" s="46"/>
      <c r="J128" s="48"/>
    </row>
    <row r="129" ht="270">
      <c r="A129" s="37" t="s">
        <v>248</v>
      </c>
      <c r="B129" s="45"/>
      <c r="C129" s="46"/>
      <c r="D129" s="46"/>
      <c r="E129" s="39" t="s">
        <v>5451</v>
      </c>
      <c r="F129" s="46"/>
      <c r="G129" s="46"/>
      <c r="H129" s="46"/>
      <c r="I129" s="46"/>
      <c r="J129" s="48"/>
    </row>
    <row r="130" ht="30">
      <c r="A130" s="37" t="s">
        <v>240</v>
      </c>
      <c r="B130" s="37">
        <v>31</v>
      </c>
      <c r="C130" s="38" t="s">
        <v>5452</v>
      </c>
      <c r="D130" s="37" t="s">
        <v>238</v>
      </c>
      <c r="E130" s="39" t="s">
        <v>5453</v>
      </c>
      <c r="F130" s="40" t="s">
        <v>243</v>
      </c>
      <c r="G130" s="41">
        <v>1</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c r="A132" s="37" t="s">
        <v>246</v>
      </c>
      <c r="B132" s="45"/>
      <c r="C132" s="46"/>
      <c r="D132" s="46"/>
      <c r="E132" s="49" t="s">
        <v>247</v>
      </c>
      <c r="F132" s="46"/>
      <c r="G132" s="46"/>
      <c r="H132" s="46"/>
      <c r="I132" s="46"/>
      <c r="J132" s="48"/>
    </row>
    <row r="133" ht="255">
      <c r="A133" s="37" t="s">
        <v>248</v>
      </c>
      <c r="B133" s="45"/>
      <c r="C133" s="46"/>
      <c r="D133" s="46"/>
      <c r="E133" s="39" t="s">
        <v>5454</v>
      </c>
      <c r="F133" s="46"/>
      <c r="G133" s="46"/>
      <c r="H133" s="46"/>
      <c r="I133" s="46"/>
      <c r="J133" s="48"/>
    </row>
    <row r="134" ht="30">
      <c r="A134" s="37" t="s">
        <v>240</v>
      </c>
      <c r="B134" s="37">
        <v>32</v>
      </c>
      <c r="C134" s="38" t="s">
        <v>5455</v>
      </c>
      <c r="D134" s="37" t="s">
        <v>238</v>
      </c>
      <c r="E134" s="39" t="s">
        <v>5456</v>
      </c>
      <c r="F134" s="40" t="s">
        <v>243</v>
      </c>
      <c r="G134" s="41">
        <v>1</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247</v>
      </c>
      <c r="F136" s="46"/>
      <c r="G136" s="46"/>
      <c r="H136" s="46"/>
      <c r="I136" s="46"/>
      <c r="J136" s="48"/>
    </row>
    <row r="137" ht="195">
      <c r="A137" s="37" t="s">
        <v>248</v>
      </c>
      <c r="B137" s="45"/>
      <c r="C137" s="46"/>
      <c r="D137" s="46"/>
      <c r="E137" s="39" t="s">
        <v>5457</v>
      </c>
      <c r="F137" s="46"/>
      <c r="G137" s="46"/>
      <c r="H137" s="46"/>
      <c r="I137" s="46"/>
      <c r="J137" s="48"/>
    </row>
    <row r="138">
      <c r="A138" s="37" t="s">
        <v>240</v>
      </c>
      <c r="B138" s="37">
        <v>33</v>
      </c>
      <c r="C138" s="38" t="s">
        <v>5458</v>
      </c>
      <c r="D138" s="37" t="s">
        <v>238</v>
      </c>
      <c r="E138" s="39" t="s">
        <v>5459</v>
      </c>
      <c r="F138" s="40" t="s">
        <v>243</v>
      </c>
      <c r="G138" s="41">
        <v>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247</v>
      </c>
      <c r="F140" s="46"/>
      <c r="G140" s="46"/>
      <c r="H140" s="46"/>
      <c r="I140" s="46"/>
      <c r="J140" s="48"/>
    </row>
    <row r="141" ht="150">
      <c r="A141" s="37" t="s">
        <v>248</v>
      </c>
      <c r="B141" s="45"/>
      <c r="C141" s="46"/>
      <c r="D141" s="46"/>
      <c r="E141" s="39" t="s">
        <v>5460</v>
      </c>
      <c r="F141" s="46"/>
      <c r="G141" s="46"/>
      <c r="H141" s="46"/>
      <c r="I141" s="46"/>
      <c r="J141" s="48"/>
    </row>
    <row r="142">
      <c r="A142" s="37" t="s">
        <v>240</v>
      </c>
      <c r="B142" s="37">
        <v>34</v>
      </c>
      <c r="C142" s="38" t="s">
        <v>5461</v>
      </c>
      <c r="D142" s="37" t="s">
        <v>238</v>
      </c>
      <c r="E142" s="39" t="s">
        <v>5462</v>
      </c>
      <c r="F142" s="40" t="s">
        <v>243</v>
      </c>
      <c r="G142" s="41">
        <v>27</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346</v>
      </c>
      <c r="F144" s="46"/>
      <c r="G144" s="46"/>
      <c r="H144" s="46"/>
      <c r="I144" s="46"/>
      <c r="J144" s="48"/>
    </row>
    <row r="145" ht="150">
      <c r="A145" s="37" t="s">
        <v>248</v>
      </c>
      <c r="B145" s="45"/>
      <c r="C145" s="46"/>
      <c r="D145" s="46"/>
      <c r="E145" s="39" t="s">
        <v>379</v>
      </c>
      <c r="F145" s="46"/>
      <c r="G145" s="46"/>
      <c r="H145" s="46"/>
      <c r="I145" s="46"/>
      <c r="J145" s="48"/>
    </row>
    <row r="146">
      <c r="A146" s="37" t="s">
        <v>240</v>
      </c>
      <c r="B146" s="37">
        <v>35</v>
      </c>
      <c r="C146" s="38" t="s">
        <v>5463</v>
      </c>
      <c r="D146" s="37" t="s">
        <v>238</v>
      </c>
      <c r="E146" s="39" t="s">
        <v>5464</v>
      </c>
      <c r="F146" s="40" t="s">
        <v>354</v>
      </c>
      <c r="G146" s="41">
        <v>108</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5396</v>
      </c>
      <c r="F148" s="46"/>
      <c r="G148" s="46"/>
      <c r="H148" s="46"/>
      <c r="I148" s="46"/>
      <c r="J148" s="48"/>
    </row>
    <row r="149" ht="315">
      <c r="A149" s="37" t="s">
        <v>248</v>
      </c>
      <c r="B149" s="45"/>
      <c r="C149" s="46"/>
      <c r="D149" s="46"/>
      <c r="E149" s="39" t="s">
        <v>2728</v>
      </c>
      <c r="F149" s="46"/>
      <c r="G149" s="46"/>
      <c r="H149" s="46"/>
      <c r="I149" s="46"/>
      <c r="J149" s="48"/>
    </row>
    <row r="150">
      <c r="A150" s="37" t="s">
        <v>240</v>
      </c>
      <c r="B150" s="37">
        <v>36</v>
      </c>
      <c r="C150" s="38" t="s">
        <v>4198</v>
      </c>
      <c r="D150" s="37" t="s">
        <v>238</v>
      </c>
      <c r="E150" s="39" t="s">
        <v>4199</v>
      </c>
      <c r="F150" s="40" t="s">
        <v>339</v>
      </c>
      <c r="G150" s="41">
        <v>3.8879999999999999</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5465</v>
      </c>
      <c r="F152" s="46"/>
      <c r="G152" s="46"/>
      <c r="H152" s="46"/>
      <c r="I152" s="46"/>
      <c r="J152" s="48"/>
    </row>
    <row r="153" ht="180">
      <c r="A153" s="37" t="s">
        <v>248</v>
      </c>
      <c r="B153" s="45"/>
      <c r="C153" s="46"/>
      <c r="D153" s="46"/>
      <c r="E153" s="39" t="s">
        <v>2955</v>
      </c>
      <c r="F153" s="46"/>
      <c r="G153" s="46"/>
      <c r="H153" s="46"/>
      <c r="I153" s="46"/>
      <c r="J153" s="48"/>
    </row>
    <row r="154">
      <c r="A154" s="37" t="s">
        <v>240</v>
      </c>
      <c r="B154" s="37">
        <v>37</v>
      </c>
      <c r="C154" s="38" t="s">
        <v>5466</v>
      </c>
      <c r="D154" s="37" t="s">
        <v>238</v>
      </c>
      <c r="E154" s="39" t="s">
        <v>1821</v>
      </c>
      <c r="F154" s="40" t="s">
        <v>243</v>
      </c>
      <c r="G154" s="41">
        <v>1</v>
      </c>
      <c r="H154" s="42">
        <v>0</v>
      </c>
      <c r="I154" s="43">
        <f>ROUND(G154*H154,P4)</f>
        <v>0</v>
      </c>
      <c r="J154" s="37"/>
      <c r="O154" s="44">
        <f>I154*0.21</f>
        <v>0</v>
      </c>
      <c r="P154">
        <v>3</v>
      </c>
    </row>
    <row r="155">
      <c r="A155" s="37" t="s">
        <v>244</v>
      </c>
      <c r="B155" s="45"/>
      <c r="C155" s="46"/>
      <c r="D155" s="46"/>
      <c r="E155" s="39" t="s">
        <v>1821</v>
      </c>
      <c r="F155" s="46"/>
      <c r="G155" s="46"/>
      <c r="H155" s="46"/>
      <c r="I155" s="46"/>
      <c r="J155" s="48"/>
    </row>
    <row r="156">
      <c r="A156" s="37" t="s">
        <v>246</v>
      </c>
      <c r="B156" s="45"/>
      <c r="C156" s="46"/>
      <c r="D156" s="46"/>
      <c r="E156" s="49" t="s">
        <v>247</v>
      </c>
      <c r="F156" s="46"/>
      <c r="G156" s="46"/>
      <c r="H156" s="46"/>
      <c r="I156" s="46"/>
      <c r="J156" s="48"/>
    </row>
    <row r="157" ht="105">
      <c r="A157" s="37" t="s">
        <v>248</v>
      </c>
      <c r="B157" s="45"/>
      <c r="C157" s="46"/>
      <c r="D157" s="46"/>
      <c r="E157" s="39" t="s">
        <v>5467</v>
      </c>
      <c r="F157" s="46"/>
      <c r="G157" s="46"/>
      <c r="H157" s="46"/>
      <c r="I157" s="46"/>
      <c r="J157" s="48"/>
    </row>
    <row r="158">
      <c r="A158" s="37" t="s">
        <v>240</v>
      </c>
      <c r="B158" s="37">
        <v>38</v>
      </c>
      <c r="C158" s="38" t="s">
        <v>5468</v>
      </c>
      <c r="D158" s="37" t="s">
        <v>238</v>
      </c>
      <c r="E158" s="39" t="s">
        <v>1824</v>
      </c>
      <c r="F158" s="40" t="s">
        <v>309</v>
      </c>
      <c r="G158" s="41">
        <v>1</v>
      </c>
      <c r="H158" s="42">
        <v>0</v>
      </c>
      <c r="I158" s="43">
        <f>ROUND(G158*H158,P4)</f>
        <v>0</v>
      </c>
      <c r="J158" s="37"/>
      <c r="O158" s="44">
        <f>I158*0.21</f>
        <v>0</v>
      </c>
      <c r="P158">
        <v>3</v>
      </c>
    </row>
    <row r="159">
      <c r="A159" s="37" t="s">
        <v>244</v>
      </c>
      <c r="B159" s="45"/>
      <c r="C159" s="46"/>
      <c r="D159" s="46"/>
      <c r="E159" s="39" t="s">
        <v>1824</v>
      </c>
      <c r="F159" s="46"/>
      <c r="G159" s="46"/>
      <c r="H159" s="46"/>
      <c r="I159" s="46"/>
      <c r="J159" s="48"/>
    </row>
    <row r="160">
      <c r="A160" s="37" t="s">
        <v>246</v>
      </c>
      <c r="B160" s="45"/>
      <c r="C160" s="46"/>
      <c r="D160" s="46"/>
      <c r="E160" s="49" t="s">
        <v>247</v>
      </c>
      <c r="F160" s="46"/>
      <c r="G160" s="46"/>
      <c r="H160" s="46"/>
      <c r="I160" s="46"/>
      <c r="J160" s="48"/>
    </row>
    <row r="161" ht="60">
      <c r="A161" s="37" t="s">
        <v>248</v>
      </c>
      <c r="B161" s="50"/>
      <c r="C161" s="51"/>
      <c r="D161" s="51"/>
      <c r="E161" s="39" t="s">
        <v>2282</v>
      </c>
      <c r="F161" s="51"/>
      <c r="G161" s="51"/>
      <c r="H161" s="51"/>
      <c r="I161" s="51"/>
      <c r="J161" s="52"/>
    </row>
  </sheetData>
  <sheetProtection sheet="1" objects="1" scenarios="1" spinCount="100000" saltValue="sjFMi6BAdZKZ/+ChPNjJrre2GqZI7NfRMJiHoDwlwteNvHWapMZxQGw8q6poCJEthB0WFwwIhhkahVBPIR8Kag==" hashValue="XlBhieNxgWM0/LRa36aLmH+lsD/U0y90tkCDd3RIqJOIJ4zj2t5MLVSaNP1APk61KLFNRjWdR9Md49Vtzphzc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5469</v>
      </c>
      <c r="I3" s="25">
        <f>SUMIFS(I9:I87,A9:A87,"SD")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5469</v>
      </c>
      <c r="D5" s="22"/>
      <c r="E5" s="23" t="s">
        <v>198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5085</v>
      </c>
      <c r="D9" s="34"/>
      <c r="E9" s="31" t="s">
        <v>5086</v>
      </c>
      <c r="F9" s="34"/>
      <c r="G9" s="34"/>
      <c r="H9" s="34"/>
      <c r="I9" s="35">
        <f>SUMIFS(I10:I45,A10:A45,"P")</f>
        <v>0</v>
      </c>
      <c r="J9" s="36"/>
    </row>
    <row r="10" ht="30">
      <c r="A10" s="37" t="s">
        <v>240</v>
      </c>
      <c r="B10" s="37">
        <v>1</v>
      </c>
      <c r="C10" s="38" t="s">
        <v>5187</v>
      </c>
      <c r="D10" s="37" t="s">
        <v>245</v>
      </c>
      <c r="E10" s="39" t="s">
        <v>5188</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35">
      <c r="A13" s="37" t="s">
        <v>248</v>
      </c>
      <c r="B13" s="45"/>
      <c r="C13" s="46"/>
      <c r="D13" s="46"/>
      <c r="E13" s="39" t="s">
        <v>5132</v>
      </c>
      <c r="F13" s="46"/>
      <c r="G13" s="46"/>
      <c r="H13" s="46"/>
      <c r="I13" s="46"/>
      <c r="J13" s="48"/>
    </row>
    <row r="14" ht="30">
      <c r="A14" s="37" t="s">
        <v>240</v>
      </c>
      <c r="B14" s="37">
        <v>2</v>
      </c>
      <c r="C14" s="38" t="s">
        <v>5470</v>
      </c>
      <c r="D14" s="37" t="s">
        <v>245</v>
      </c>
      <c r="E14" s="39" t="s">
        <v>5471</v>
      </c>
      <c r="F14" s="40" t="s">
        <v>243</v>
      </c>
      <c r="G14" s="41">
        <v>186</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5472</v>
      </c>
      <c r="F16" s="46"/>
      <c r="G16" s="46"/>
      <c r="H16" s="46"/>
      <c r="I16" s="46"/>
      <c r="J16" s="48"/>
    </row>
    <row r="17" ht="135">
      <c r="A17" s="37" t="s">
        <v>248</v>
      </c>
      <c r="B17" s="45"/>
      <c r="C17" s="46"/>
      <c r="D17" s="46"/>
      <c r="E17" s="39" t="s">
        <v>5132</v>
      </c>
      <c r="F17" s="46"/>
      <c r="G17" s="46"/>
      <c r="H17" s="46"/>
      <c r="I17" s="46"/>
      <c r="J17" s="48"/>
    </row>
    <row r="18" ht="30">
      <c r="A18" s="37" t="s">
        <v>240</v>
      </c>
      <c r="B18" s="37">
        <v>3</v>
      </c>
      <c r="C18" s="38" t="s">
        <v>5473</v>
      </c>
      <c r="D18" s="37" t="s">
        <v>245</v>
      </c>
      <c r="E18" s="39" t="s">
        <v>5474</v>
      </c>
      <c r="F18" s="40" t="s">
        <v>243</v>
      </c>
      <c r="G18" s="41">
        <v>1</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247</v>
      </c>
      <c r="F20" s="46"/>
      <c r="G20" s="46"/>
      <c r="H20" s="46"/>
      <c r="I20" s="46"/>
      <c r="J20" s="48"/>
    </row>
    <row r="21" ht="135">
      <c r="A21" s="37" t="s">
        <v>248</v>
      </c>
      <c r="B21" s="45"/>
      <c r="C21" s="46"/>
      <c r="D21" s="46"/>
      <c r="E21" s="39" t="s">
        <v>5132</v>
      </c>
      <c r="F21" s="46"/>
      <c r="G21" s="46"/>
      <c r="H21" s="46"/>
      <c r="I21" s="46"/>
      <c r="J21" s="48"/>
    </row>
    <row r="22" ht="30">
      <c r="A22" s="37" t="s">
        <v>240</v>
      </c>
      <c r="B22" s="37">
        <v>4</v>
      </c>
      <c r="C22" s="38" t="s">
        <v>5475</v>
      </c>
      <c r="D22" s="37" t="s">
        <v>245</v>
      </c>
      <c r="E22" s="39" t="s">
        <v>5476</v>
      </c>
      <c r="F22" s="40" t="s">
        <v>243</v>
      </c>
      <c r="G22" s="41">
        <v>6</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271</v>
      </c>
      <c r="F24" s="46"/>
      <c r="G24" s="46"/>
      <c r="H24" s="46"/>
      <c r="I24" s="46"/>
      <c r="J24" s="48"/>
    </row>
    <row r="25" ht="150">
      <c r="A25" s="37" t="s">
        <v>248</v>
      </c>
      <c r="B25" s="45"/>
      <c r="C25" s="46"/>
      <c r="D25" s="46"/>
      <c r="E25" s="39" t="s">
        <v>5477</v>
      </c>
      <c r="F25" s="46"/>
      <c r="G25" s="46"/>
      <c r="H25" s="46"/>
      <c r="I25" s="46"/>
      <c r="J25" s="48"/>
    </row>
    <row r="26" ht="30">
      <c r="A26" s="37" t="s">
        <v>240</v>
      </c>
      <c r="B26" s="37">
        <v>5</v>
      </c>
      <c r="C26" s="38" t="s">
        <v>5478</v>
      </c>
      <c r="D26" s="37" t="s">
        <v>245</v>
      </c>
      <c r="E26" s="39" t="s">
        <v>5479</v>
      </c>
      <c r="F26" s="40" t="s">
        <v>354</v>
      </c>
      <c r="G26" s="41">
        <v>210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1842</v>
      </c>
      <c r="F28" s="46"/>
      <c r="G28" s="46"/>
      <c r="H28" s="46"/>
      <c r="I28" s="46"/>
      <c r="J28" s="48"/>
    </row>
    <row r="29" ht="135">
      <c r="A29" s="37" t="s">
        <v>248</v>
      </c>
      <c r="B29" s="45"/>
      <c r="C29" s="46"/>
      <c r="D29" s="46"/>
      <c r="E29" s="39" t="s">
        <v>5180</v>
      </c>
      <c r="F29" s="46"/>
      <c r="G29" s="46"/>
      <c r="H29" s="46"/>
      <c r="I29" s="46"/>
      <c r="J29" s="48"/>
    </row>
    <row r="30">
      <c r="A30" s="37" t="s">
        <v>240</v>
      </c>
      <c r="B30" s="37">
        <v>6</v>
      </c>
      <c r="C30" s="38" t="s">
        <v>5480</v>
      </c>
      <c r="D30" s="37" t="s">
        <v>245</v>
      </c>
      <c r="E30" s="39" t="s">
        <v>5481</v>
      </c>
      <c r="F30" s="40" t="s">
        <v>243</v>
      </c>
      <c r="G30" s="41">
        <v>10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302</v>
      </c>
      <c r="F32" s="46"/>
      <c r="G32" s="46"/>
      <c r="H32" s="46"/>
      <c r="I32" s="46"/>
      <c r="J32" s="48"/>
    </row>
    <row r="33" ht="135">
      <c r="A33" s="37" t="s">
        <v>248</v>
      </c>
      <c r="B33" s="45"/>
      <c r="C33" s="46"/>
      <c r="D33" s="46"/>
      <c r="E33" s="39" t="s">
        <v>5132</v>
      </c>
      <c r="F33" s="46"/>
      <c r="G33" s="46"/>
      <c r="H33" s="46"/>
      <c r="I33" s="46"/>
      <c r="J33" s="48"/>
    </row>
    <row r="34" ht="30">
      <c r="A34" s="37" t="s">
        <v>240</v>
      </c>
      <c r="B34" s="37">
        <v>7</v>
      </c>
      <c r="C34" s="38" t="s">
        <v>5482</v>
      </c>
      <c r="D34" s="37" t="s">
        <v>245</v>
      </c>
      <c r="E34" s="39" t="s">
        <v>5483</v>
      </c>
      <c r="F34" s="40" t="s">
        <v>243</v>
      </c>
      <c r="G34" s="41">
        <v>29.105</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5484</v>
      </c>
      <c r="F36" s="46"/>
      <c r="G36" s="46"/>
      <c r="H36" s="46"/>
      <c r="I36" s="46"/>
      <c r="J36" s="48"/>
    </row>
    <row r="37" ht="105">
      <c r="A37" s="37" t="s">
        <v>248</v>
      </c>
      <c r="B37" s="45"/>
      <c r="C37" s="46"/>
      <c r="D37" s="46"/>
      <c r="E37" s="39" t="s">
        <v>5485</v>
      </c>
      <c r="F37" s="46"/>
      <c r="G37" s="46"/>
      <c r="H37" s="46"/>
      <c r="I37" s="46"/>
      <c r="J37" s="48"/>
    </row>
    <row r="38" ht="30">
      <c r="A38" s="37" t="s">
        <v>240</v>
      </c>
      <c r="B38" s="37">
        <v>8</v>
      </c>
      <c r="C38" s="38" t="s">
        <v>5486</v>
      </c>
      <c r="D38" s="37" t="s">
        <v>245</v>
      </c>
      <c r="E38" s="39" t="s">
        <v>5487</v>
      </c>
      <c r="F38" s="40" t="s">
        <v>243</v>
      </c>
      <c r="G38" s="41">
        <v>58.210000000000001</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5488</v>
      </c>
      <c r="F40" s="46"/>
      <c r="G40" s="46"/>
      <c r="H40" s="46"/>
      <c r="I40" s="46"/>
      <c r="J40" s="48"/>
    </row>
    <row r="41" ht="105">
      <c r="A41" s="37" t="s">
        <v>248</v>
      </c>
      <c r="B41" s="45"/>
      <c r="C41" s="46"/>
      <c r="D41" s="46"/>
      <c r="E41" s="39" t="s">
        <v>5489</v>
      </c>
      <c r="F41" s="46"/>
      <c r="G41" s="46"/>
      <c r="H41" s="46"/>
      <c r="I41" s="46"/>
      <c r="J41" s="48"/>
    </row>
    <row r="42" ht="30">
      <c r="A42" s="37" t="s">
        <v>240</v>
      </c>
      <c r="B42" s="37">
        <v>9</v>
      </c>
      <c r="C42" s="38" t="s">
        <v>5207</v>
      </c>
      <c r="D42" s="37" t="s">
        <v>245</v>
      </c>
      <c r="E42" s="39" t="s">
        <v>5208</v>
      </c>
      <c r="F42" s="40" t="s">
        <v>290</v>
      </c>
      <c r="G42" s="41">
        <v>4</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253</v>
      </c>
      <c r="F44" s="46"/>
      <c r="G44" s="46"/>
      <c r="H44" s="46"/>
      <c r="I44" s="46"/>
      <c r="J44" s="48"/>
    </row>
    <row r="45" ht="120">
      <c r="A45" s="37" t="s">
        <v>248</v>
      </c>
      <c r="B45" s="45"/>
      <c r="C45" s="46"/>
      <c r="D45" s="46"/>
      <c r="E45" s="39" t="s">
        <v>5210</v>
      </c>
      <c r="F45" s="46"/>
      <c r="G45" s="46"/>
      <c r="H45" s="46"/>
      <c r="I45" s="46"/>
      <c r="J45" s="48"/>
    </row>
    <row r="46">
      <c r="A46" s="31" t="s">
        <v>237</v>
      </c>
      <c r="B46" s="32"/>
      <c r="C46" s="33" t="s">
        <v>5250</v>
      </c>
      <c r="D46" s="34"/>
      <c r="E46" s="31" t="s">
        <v>5251</v>
      </c>
      <c r="F46" s="34"/>
      <c r="G46" s="34"/>
      <c r="H46" s="34"/>
      <c r="I46" s="35">
        <f>SUMIFS(I47:I78,A47:A78,"P")</f>
        <v>0</v>
      </c>
      <c r="J46" s="36"/>
    </row>
    <row r="47">
      <c r="A47" s="37" t="s">
        <v>240</v>
      </c>
      <c r="B47" s="37">
        <v>10</v>
      </c>
      <c r="C47" s="38" t="s">
        <v>5490</v>
      </c>
      <c r="D47" s="37" t="s">
        <v>245</v>
      </c>
      <c r="E47" s="39" t="s">
        <v>5491</v>
      </c>
      <c r="F47" s="40" t="s">
        <v>243</v>
      </c>
      <c r="G47" s="41">
        <v>208</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5492</v>
      </c>
      <c r="F49" s="46"/>
      <c r="G49" s="46"/>
      <c r="H49" s="46"/>
      <c r="I49" s="46"/>
      <c r="J49" s="48"/>
    </row>
    <row r="50" ht="120">
      <c r="A50" s="37" t="s">
        <v>248</v>
      </c>
      <c r="B50" s="45"/>
      <c r="C50" s="46"/>
      <c r="D50" s="46"/>
      <c r="E50" s="39" t="s">
        <v>5493</v>
      </c>
      <c r="F50" s="46"/>
      <c r="G50" s="46"/>
      <c r="H50" s="46"/>
      <c r="I50" s="46"/>
      <c r="J50" s="48"/>
    </row>
    <row r="51">
      <c r="A51" s="37" t="s">
        <v>240</v>
      </c>
      <c r="B51" s="37">
        <v>11</v>
      </c>
      <c r="C51" s="38" t="s">
        <v>5494</v>
      </c>
      <c r="D51" s="37" t="s">
        <v>245</v>
      </c>
      <c r="E51" s="39" t="s">
        <v>5495</v>
      </c>
      <c r="F51" s="40" t="s">
        <v>243</v>
      </c>
      <c r="G51" s="41">
        <v>1</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247</v>
      </c>
      <c r="F53" s="46"/>
      <c r="G53" s="46"/>
      <c r="H53" s="46"/>
      <c r="I53" s="46"/>
      <c r="J53" s="48"/>
    </row>
    <row r="54" ht="120">
      <c r="A54" s="37" t="s">
        <v>248</v>
      </c>
      <c r="B54" s="45"/>
      <c r="C54" s="46"/>
      <c r="D54" s="46"/>
      <c r="E54" s="39" t="s">
        <v>5496</v>
      </c>
      <c r="F54" s="46"/>
      <c r="G54" s="46"/>
      <c r="H54" s="46"/>
      <c r="I54" s="46"/>
      <c r="J54" s="48"/>
    </row>
    <row r="55">
      <c r="A55" s="37" t="s">
        <v>240</v>
      </c>
      <c r="B55" s="37">
        <v>12</v>
      </c>
      <c r="C55" s="38" t="s">
        <v>5261</v>
      </c>
      <c r="D55" s="37" t="s">
        <v>245</v>
      </c>
      <c r="E55" s="39" t="s">
        <v>5262</v>
      </c>
      <c r="F55" s="40" t="s">
        <v>243</v>
      </c>
      <c r="G55" s="41">
        <v>1</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247</v>
      </c>
      <c r="F57" s="46"/>
      <c r="G57" s="46"/>
      <c r="H57" s="46"/>
      <c r="I57" s="46"/>
      <c r="J57" s="48"/>
    </row>
    <row r="58" ht="120">
      <c r="A58" s="37" t="s">
        <v>248</v>
      </c>
      <c r="B58" s="45"/>
      <c r="C58" s="46"/>
      <c r="D58" s="46"/>
      <c r="E58" s="39" t="s">
        <v>5263</v>
      </c>
      <c r="F58" s="46"/>
      <c r="G58" s="46"/>
      <c r="H58" s="46"/>
      <c r="I58" s="46"/>
      <c r="J58" s="48"/>
    </row>
    <row r="59">
      <c r="A59" s="37" t="s">
        <v>240</v>
      </c>
      <c r="B59" s="37">
        <v>13</v>
      </c>
      <c r="C59" s="38" t="s">
        <v>728</v>
      </c>
      <c r="D59" s="37" t="s">
        <v>245</v>
      </c>
      <c r="E59" s="39" t="s">
        <v>729</v>
      </c>
      <c r="F59" s="40" t="s">
        <v>243</v>
      </c>
      <c r="G59" s="41">
        <v>1</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247</v>
      </c>
      <c r="F61" s="46"/>
      <c r="G61" s="46"/>
      <c r="H61" s="46"/>
      <c r="I61" s="46"/>
      <c r="J61" s="48"/>
    </row>
    <row r="62" ht="105">
      <c r="A62" s="37" t="s">
        <v>248</v>
      </c>
      <c r="B62" s="45"/>
      <c r="C62" s="46"/>
      <c r="D62" s="46"/>
      <c r="E62" s="39" t="s">
        <v>730</v>
      </c>
      <c r="F62" s="46"/>
      <c r="G62" s="46"/>
      <c r="H62" s="46"/>
      <c r="I62" s="46"/>
      <c r="J62" s="48"/>
    </row>
    <row r="63">
      <c r="A63" s="37" t="s">
        <v>240</v>
      </c>
      <c r="B63" s="37">
        <v>14</v>
      </c>
      <c r="C63" s="38" t="s">
        <v>5275</v>
      </c>
      <c r="D63" s="37" t="s">
        <v>245</v>
      </c>
      <c r="E63" s="39" t="s">
        <v>305</v>
      </c>
      <c r="F63" s="40" t="s">
        <v>243</v>
      </c>
      <c r="G63" s="41">
        <v>1</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247</v>
      </c>
      <c r="F65" s="46"/>
      <c r="G65" s="46"/>
      <c r="H65" s="46"/>
      <c r="I65" s="46"/>
      <c r="J65" s="48"/>
    </row>
    <row r="66" ht="105">
      <c r="A66" s="37" t="s">
        <v>248</v>
      </c>
      <c r="B66" s="45"/>
      <c r="C66" s="46"/>
      <c r="D66" s="46"/>
      <c r="E66" s="39" t="s">
        <v>5276</v>
      </c>
      <c r="F66" s="46"/>
      <c r="G66" s="46"/>
      <c r="H66" s="46"/>
      <c r="I66" s="46"/>
      <c r="J66" s="48"/>
    </row>
    <row r="67">
      <c r="A67" s="37" t="s">
        <v>240</v>
      </c>
      <c r="B67" s="37">
        <v>15</v>
      </c>
      <c r="C67" s="38" t="s">
        <v>5277</v>
      </c>
      <c r="D67" s="37" t="s">
        <v>245</v>
      </c>
      <c r="E67" s="39" t="s">
        <v>5278</v>
      </c>
      <c r="F67" s="40" t="s">
        <v>290</v>
      </c>
      <c r="G67" s="41">
        <v>30</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472</v>
      </c>
      <c r="F69" s="46"/>
      <c r="G69" s="46"/>
      <c r="H69" s="46"/>
      <c r="I69" s="46"/>
      <c r="J69" s="48"/>
    </row>
    <row r="70" ht="120">
      <c r="A70" s="37" t="s">
        <v>248</v>
      </c>
      <c r="B70" s="45"/>
      <c r="C70" s="46"/>
      <c r="D70" s="46"/>
      <c r="E70" s="39" t="s">
        <v>5279</v>
      </c>
      <c r="F70" s="46"/>
      <c r="G70" s="46"/>
      <c r="H70" s="46"/>
      <c r="I70" s="46"/>
      <c r="J70" s="48"/>
    </row>
    <row r="71">
      <c r="A71" s="37" t="s">
        <v>240</v>
      </c>
      <c r="B71" s="37">
        <v>16</v>
      </c>
      <c r="C71" s="38" t="s">
        <v>5280</v>
      </c>
      <c r="D71" s="37" t="s">
        <v>245</v>
      </c>
      <c r="E71" s="39" t="s">
        <v>5281</v>
      </c>
      <c r="F71" s="40" t="s">
        <v>290</v>
      </c>
      <c r="G71" s="41">
        <v>30</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472</v>
      </c>
      <c r="F73" s="46"/>
      <c r="G73" s="46"/>
      <c r="H73" s="46"/>
      <c r="I73" s="46"/>
      <c r="J73" s="48"/>
    </row>
    <row r="74" ht="120">
      <c r="A74" s="37" t="s">
        <v>248</v>
      </c>
      <c r="B74" s="45"/>
      <c r="C74" s="46"/>
      <c r="D74" s="46"/>
      <c r="E74" s="39" t="s">
        <v>5282</v>
      </c>
      <c r="F74" s="46"/>
      <c r="G74" s="46"/>
      <c r="H74" s="46"/>
      <c r="I74" s="46"/>
      <c r="J74" s="48"/>
    </row>
    <row r="75">
      <c r="A75" s="37" t="s">
        <v>240</v>
      </c>
      <c r="B75" s="37">
        <v>17</v>
      </c>
      <c r="C75" s="38" t="s">
        <v>5468</v>
      </c>
      <c r="D75" s="37" t="s">
        <v>238</v>
      </c>
      <c r="E75" s="39" t="s">
        <v>1824</v>
      </c>
      <c r="F75" s="40" t="s">
        <v>309</v>
      </c>
      <c r="G75" s="41">
        <v>1</v>
      </c>
      <c r="H75" s="42">
        <v>0</v>
      </c>
      <c r="I75" s="43">
        <f>ROUND(G75*H75,P4)</f>
        <v>0</v>
      </c>
      <c r="J75" s="37"/>
      <c r="O75" s="44">
        <f>I75*0.21</f>
        <v>0</v>
      </c>
      <c r="P75">
        <v>3</v>
      </c>
    </row>
    <row r="76">
      <c r="A76" s="37" t="s">
        <v>244</v>
      </c>
      <c r="B76" s="45"/>
      <c r="C76" s="46"/>
      <c r="D76" s="46"/>
      <c r="E76" s="39" t="s">
        <v>1824</v>
      </c>
      <c r="F76" s="46"/>
      <c r="G76" s="46"/>
      <c r="H76" s="46"/>
      <c r="I76" s="46"/>
      <c r="J76" s="48"/>
    </row>
    <row r="77">
      <c r="A77" s="37" t="s">
        <v>246</v>
      </c>
      <c r="B77" s="45"/>
      <c r="C77" s="46"/>
      <c r="D77" s="46"/>
      <c r="E77" s="49" t="s">
        <v>247</v>
      </c>
      <c r="F77" s="46"/>
      <c r="G77" s="46"/>
      <c r="H77" s="46"/>
      <c r="I77" s="46"/>
      <c r="J77" s="48"/>
    </row>
    <row r="78" ht="60">
      <c r="A78" s="37" t="s">
        <v>248</v>
      </c>
      <c r="B78" s="45"/>
      <c r="C78" s="46"/>
      <c r="D78" s="46"/>
      <c r="E78" s="39" t="s">
        <v>2282</v>
      </c>
      <c r="F78" s="46"/>
      <c r="G78" s="46"/>
      <c r="H78" s="46"/>
      <c r="I78" s="46"/>
      <c r="J78" s="48"/>
    </row>
    <row r="79">
      <c r="A79" s="31" t="s">
        <v>237</v>
      </c>
      <c r="B79" s="32"/>
      <c r="C79" s="33" t="s">
        <v>5286</v>
      </c>
      <c r="D79" s="34"/>
      <c r="E79" s="31" t="s">
        <v>5287</v>
      </c>
      <c r="F79" s="34"/>
      <c r="G79" s="34"/>
      <c r="H79" s="34"/>
      <c r="I79" s="35">
        <f>SUMIFS(I80:I87,A80:A87,"P")</f>
        <v>0</v>
      </c>
      <c r="J79" s="36"/>
    </row>
    <row r="80" ht="30">
      <c r="A80" s="37" t="s">
        <v>240</v>
      </c>
      <c r="B80" s="37">
        <v>18</v>
      </c>
      <c r="C80" s="38" t="s">
        <v>5497</v>
      </c>
      <c r="D80" s="37" t="s">
        <v>245</v>
      </c>
      <c r="E80" s="39" t="s">
        <v>5498</v>
      </c>
      <c r="F80" s="40" t="s">
        <v>243</v>
      </c>
      <c r="G80" s="41">
        <v>208</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5492</v>
      </c>
      <c r="F82" s="46"/>
      <c r="G82" s="46"/>
      <c r="H82" s="46"/>
      <c r="I82" s="46"/>
      <c r="J82" s="48"/>
    </row>
    <row r="83" ht="135">
      <c r="A83" s="37" t="s">
        <v>248</v>
      </c>
      <c r="B83" s="45"/>
      <c r="C83" s="46"/>
      <c r="D83" s="46"/>
      <c r="E83" s="39" t="s">
        <v>5312</v>
      </c>
      <c r="F83" s="46"/>
      <c r="G83" s="46"/>
      <c r="H83" s="46"/>
      <c r="I83" s="46"/>
      <c r="J83" s="48"/>
    </row>
    <row r="84" ht="30">
      <c r="A84" s="37" t="s">
        <v>240</v>
      </c>
      <c r="B84" s="37">
        <v>19</v>
      </c>
      <c r="C84" s="38" t="s">
        <v>5499</v>
      </c>
      <c r="D84" s="37" t="s">
        <v>245</v>
      </c>
      <c r="E84" s="39" t="s">
        <v>5500</v>
      </c>
      <c r="F84" s="40" t="s">
        <v>354</v>
      </c>
      <c r="G84" s="41">
        <v>210</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1842</v>
      </c>
      <c r="F86" s="46"/>
      <c r="G86" s="46"/>
      <c r="H86" s="46"/>
      <c r="I86" s="46"/>
      <c r="J86" s="48"/>
    </row>
    <row r="87" ht="135">
      <c r="A87" s="37" t="s">
        <v>248</v>
      </c>
      <c r="B87" s="50"/>
      <c r="C87" s="51"/>
      <c r="D87" s="51"/>
      <c r="E87" s="39" t="s">
        <v>5501</v>
      </c>
      <c r="F87" s="51"/>
      <c r="G87" s="51"/>
      <c r="H87" s="51"/>
      <c r="I87" s="51"/>
      <c r="J87" s="52"/>
    </row>
  </sheetData>
  <sheetProtection sheet="1" objects="1" scenarios="1" spinCount="100000" saltValue="+yDkzcxG1XBHIPxvcpUv0cXlIhGRDKdNDLhPyqZbYIis6+smqvTxc6kMgBsGi3Tn4gR+K78aNvKzs0o4HIVqwA==" hashValue="t66nyuGt0vY+M9k5cmHnLc2BLf0kfUfxf6IrEOWggVV0XV/I/tVhbpkghUEVl2pQYE7qssbndfrYx5ACSoT8K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5502</v>
      </c>
      <c r="I3" s="25">
        <f>SUMIFS(I9:I41,A9:A41,"SD")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5502</v>
      </c>
      <c r="D5" s="22"/>
      <c r="E5" s="23" t="s">
        <v>200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5385</v>
      </c>
      <c r="F9" s="34"/>
      <c r="G9" s="34"/>
      <c r="H9" s="34"/>
      <c r="I9" s="35">
        <f>SUMIFS(I10:I41,A10:A41,"P")</f>
        <v>0</v>
      </c>
      <c r="J9" s="36"/>
    </row>
    <row r="10">
      <c r="A10" s="37" t="s">
        <v>240</v>
      </c>
      <c r="B10" s="37">
        <v>1</v>
      </c>
      <c r="C10" s="38" t="s">
        <v>454</v>
      </c>
      <c r="D10" s="37" t="s">
        <v>238</v>
      </c>
      <c r="E10" s="39" t="s">
        <v>455</v>
      </c>
      <c r="F10" s="40" t="s">
        <v>354</v>
      </c>
      <c r="G10" s="41">
        <v>70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5503</v>
      </c>
      <c r="F12" s="46"/>
      <c r="G12" s="46"/>
      <c r="H12" s="46"/>
      <c r="I12" s="46"/>
      <c r="J12" s="48"/>
    </row>
    <row r="13" ht="150">
      <c r="A13" s="37" t="s">
        <v>248</v>
      </c>
      <c r="B13" s="45"/>
      <c r="C13" s="46"/>
      <c r="D13" s="46"/>
      <c r="E13" s="39" t="s">
        <v>456</v>
      </c>
      <c r="F13" s="46"/>
      <c r="G13" s="46"/>
      <c r="H13" s="46"/>
      <c r="I13" s="46"/>
      <c r="J13" s="48"/>
    </row>
    <row r="14">
      <c r="A14" s="37" t="s">
        <v>240</v>
      </c>
      <c r="B14" s="37">
        <v>2</v>
      </c>
      <c r="C14" s="38" t="s">
        <v>5504</v>
      </c>
      <c r="D14" s="37" t="s">
        <v>238</v>
      </c>
      <c r="E14" s="39" t="s">
        <v>5505</v>
      </c>
      <c r="F14" s="40" t="s">
        <v>1975</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120">
      <c r="A17" s="37" t="s">
        <v>248</v>
      </c>
      <c r="B17" s="45"/>
      <c r="C17" s="46"/>
      <c r="D17" s="46"/>
      <c r="E17" s="39" t="s">
        <v>460</v>
      </c>
      <c r="F17" s="46"/>
      <c r="G17" s="46"/>
      <c r="H17" s="46"/>
      <c r="I17" s="46"/>
      <c r="J17" s="48"/>
    </row>
    <row r="18">
      <c r="A18" s="37" t="s">
        <v>240</v>
      </c>
      <c r="B18" s="37">
        <v>6</v>
      </c>
      <c r="C18" s="38" t="s">
        <v>1338</v>
      </c>
      <c r="D18" s="37" t="s">
        <v>245</v>
      </c>
      <c r="E18" s="39" t="s">
        <v>1339</v>
      </c>
      <c r="F18" s="40" t="s">
        <v>243</v>
      </c>
      <c r="G18" s="41">
        <v>1</v>
      </c>
      <c r="H18" s="42">
        <v>0</v>
      </c>
      <c r="I18" s="43">
        <f>ROUND(G18*H18,P4)</f>
        <v>0</v>
      </c>
      <c r="J18" s="37"/>
      <c r="O18" s="44">
        <f>I18*0.21</f>
        <v>0</v>
      </c>
      <c r="P18">
        <v>3</v>
      </c>
    </row>
    <row r="19">
      <c r="A19" s="37" t="s">
        <v>244</v>
      </c>
      <c r="B19" s="45"/>
      <c r="C19" s="46"/>
      <c r="D19" s="46"/>
      <c r="E19" s="47" t="s">
        <v>245</v>
      </c>
      <c r="F19" s="46"/>
      <c r="G19" s="46"/>
      <c r="H19" s="46"/>
      <c r="I19" s="46"/>
      <c r="J19" s="48"/>
    </row>
    <row r="20" ht="90">
      <c r="A20" s="37" t="s">
        <v>248</v>
      </c>
      <c r="B20" s="45"/>
      <c r="C20" s="46"/>
      <c r="D20" s="46"/>
      <c r="E20" s="39" t="s">
        <v>351</v>
      </c>
      <c r="F20" s="46"/>
      <c r="G20" s="46"/>
      <c r="H20" s="46"/>
      <c r="I20" s="46"/>
      <c r="J20" s="48"/>
    </row>
    <row r="21">
      <c r="A21" s="37" t="s">
        <v>240</v>
      </c>
      <c r="B21" s="37">
        <v>9</v>
      </c>
      <c r="C21" s="38" t="s">
        <v>1338</v>
      </c>
      <c r="D21" s="37" t="s">
        <v>238</v>
      </c>
      <c r="E21" s="39" t="s">
        <v>1339</v>
      </c>
      <c r="F21" s="40" t="s">
        <v>243</v>
      </c>
      <c r="G21" s="41">
        <v>1</v>
      </c>
      <c r="H21" s="42">
        <v>0</v>
      </c>
      <c r="I21" s="43">
        <f>ROUND(G21*H21,P4)</f>
        <v>0</v>
      </c>
      <c r="J21" s="37"/>
      <c r="O21" s="44">
        <f>I21*0.21</f>
        <v>0</v>
      </c>
      <c r="P21">
        <v>3</v>
      </c>
    </row>
    <row r="22">
      <c r="A22" s="37" t="s">
        <v>244</v>
      </c>
      <c r="B22" s="45"/>
      <c r="C22" s="46"/>
      <c r="D22" s="46"/>
      <c r="E22" s="47" t="s">
        <v>245</v>
      </c>
      <c r="F22" s="46"/>
      <c r="G22" s="46"/>
      <c r="H22" s="46"/>
      <c r="I22" s="46"/>
      <c r="J22" s="48"/>
    </row>
    <row r="23" ht="90">
      <c r="A23" s="37" t="s">
        <v>248</v>
      </c>
      <c r="B23" s="45"/>
      <c r="C23" s="46"/>
      <c r="D23" s="46"/>
      <c r="E23" s="39" t="s">
        <v>351</v>
      </c>
      <c r="F23" s="46"/>
      <c r="G23" s="46"/>
      <c r="H23" s="46"/>
      <c r="I23" s="46"/>
      <c r="J23" s="48"/>
    </row>
    <row r="24">
      <c r="A24" s="37" t="s">
        <v>240</v>
      </c>
      <c r="B24" s="37">
        <v>7</v>
      </c>
      <c r="C24" s="38" t="s">
        <v>715</v>
      </c>
      <c r="D24" s="37" t="s">
        <v>245</v>
      </c>
      <c r="E24" s="39" t="s">
        <v>716</v>
      </c>
      <c r="F24" s="40" t="s">
        <v>243</v>
      </c>
      <c r="G24" s="41">
        <v>35</v>
      </c>
      <c r="H24" s="42">
        <v>0</v>
      </c>
      <c r="I24" s="43">
        <f>ROUND(G24*H24,P4)</f>
        <v>0</v>
      </c>
      <c r="J24" s="37"/>
      <c r="O24" s="44">
        <f>I24*0.21</f>
        <v>0</v>
      </c>
      <c r="P24">
        <v>3</v>
      </c>
    </row>
    <row r="25">
      <c r="A25" s="37" t="s">
        <v>244</v>
      </c>
      <c r="B25" s="45"/>
      <c r="C25" s="46"/>
      <c r="D25" s="46"/>
      <c r="E25" s="47" t="s">
        <v>245</v>
      </c>
      <c r="F25" s="46"/>
      <c r="G25" s="46"/>
      <c r="H25" s="46"/>
      <c r="I25" s="46"/>
      <c r="J25" s="48"/>
    </row>
    <row r="26" ht="90">
      <c r="A26" s="37" t="s">
        <v>248</v>
      </c>
      <c r="B26" s="45"/>
      <c r="C26" s="46"/>
      <c r="D26" s="46"/>
      <c r="E26" s="39" t="s">
        <v>717</v>
      </c>
      <c r="F26" s="46"/>
      <c r="G26" s="46"/>
      <c r="H26" s="46"/>
      <c r="I26" s="46"/>
      <c r="J26" s="48"/>
    </row>
    <row r="27">
      <c r="A27" s="37" t="s">
        <v>240</v>
      </c>
      <c r="B27" s="37">
        <v>8</v>
      </c>
      <c r="C27" s="38" t="s">
        <v>5506</v>
      </c>
      <c r="D27" s="37" t="s">
        <v>245</v>
      </c>
      <c r="E27" s="39" t="s">
        <v>5507</v>
      </c>
      <c r="F27" s="40" t="s">
        <v>243</v>
      </c>
      <c r="G27" s="41">
        <v>2</v>
      </c>
      <c r="H27" s="42">
        <v>0</v>
      </c>
      <c r="I27" s="43">
        <f>ROUND(G27*H27,P4)</f>
        <v>0</v>
      </c>
      <c r="J27" s="37"/>
      <c r="O27" s="44">
        <f>I27*0.21</f>
        <v>0</v>
      </c>
      <c r="P27">
        <v>3</v>
      </c>
    </row>
    <row r="28">
      <c r="A28" s="37" t="s">
        <v>244</v>
      </c>
      <c r="B28" s="45"/>
      <c r="C28" s="46"/>
      <c r="D28" s="46"/>
      <c r="E28" s="47" t="s">
        <v>245</v>
      </c>
      <c r="F28" s="46"/>
      <c r="G28" s="46"/>
      <c r="H28" s="46"/>
      <c r="I28" s="46"/>
      <c r="J28" s="48"/>
    </row>
    <row r="29" ht="120">
      <c r="A29" s="37" t="s">
        <v>248</v>
      </c>
      <c r="B29" s="45"/>
      <c r="C29" s="46"/>
      <c r="D29" s="46"/>
      <c r="E29" s="39" t="s">
        <v>5508</v>
      </c>
      <c r="F29" s="46"/>
      <c r="G29" s="46"/>
      <c r="H29" s="46"/>
      <c r="I29" s="46"/>
      <c r="J29" s="48"/>
    </row>
    <row r="30" ht="45">
      <c r="A30" s="37" t="s">
        <v>240</v>
      </c>
      <c r="B30" s="37">
        <v>5</v>
      </c>
      <c r="C30" s="38" t="s">
        <v>5509</v>
      </c>
      <c r="D30" s="37" t="s">
        <v>238</v>
      </c>
      <c r="E30" s="39" t="s">
        <v>5510</v>
      </c>
      <c r="F30" s="40" t="s">
        <v>1326</v>
      </c>
      <c r="G30" s="41">
        <v>1</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247</v>
      </c>
      <c r="F32" s="46"/>
      <c r="G32" s="46"/>
      <c r="H32" s="46"/>
      <c r="I32" s="46"/>
      <c r="J32" s="48"/>
    </row>
    <row r="33" ht="105">
      <c r="A33" s="37" t="s">
        <v>248</v>
      </c>
      <c r="B33" s="45"/>
      <c r="C33" s="46"/>
      <c r="D33" s="46"/>
      <c r="E33" s="39" t="s">
        <v>5511</v>
      </c>
      <c r="F33" s="46"/>
      <c r="G33" s="46"/>
      <c r="H33" s="46"/>
      <c r="I33" s="46"/>
      <c r="J33" s="48"/>
    </row>
    <row r="34">
      <c r="A34" s="37" t="s">
        <v>240</v>
      </c>
      <c r="B34" s="37">
        <v>3</v>
      </c>
      <c r="C34" s="38" t="s">
        <v>849</v>
      </c>
      <c r="D34" s="37" t="s">
        <v>238</v>
      </c>
      <c r="E34" s="39" t="s">
        <v>850</v>
      </c>
      <c r="F34" s="40" t="s">
        <v>354</v>
      </c>
      <c r="G34" s="41">
        <v>70</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5503</v>
      </c>
      <c r="F36" s="46"/>
      <c r="G36" s="46"/>
      <c r="H36" s="46"/>
      <c r="I36" s="46"/>
      <c r="J36" s="48"/>
    </row>
    <row r="37" ht="195">
      <c r="A37" s="37" t="s">
        <v>248</v>
      </c>
      <c r="B37" s="45"/>
      <c r="C37" s="46"/>
      <c r="D37" s="46"/>
      <c r="E37" s="39" t="s">
        <v>851</v>
      </c>
      <c r="F37" s="46"/>
      <c r="G37" s="46"/>
      <c r="H37" s="46"/>
      <c r="I37" s="46"/>
      <c r="J37" s="48"/>
    </row>
    <row r="38">
      <c r="A38" s="37" t="s">
        <v>240</v>
      </c>
      <c r="B38" s="37">
        <v>4</v>
      </c>
      <c r="C38" s="38" t="s">
        <v>852</v>
      </c>
      <c r="D38" s="37" t="s">
        <v>238</v>
      </c>
      <c r="E38" s="39" t="s">
        <v>853</v>
      </c>
      <c r="F38" s="40" t="s">
        <v>354</v>
      </c>
      <c r="G38" s="41">
        <v>70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5503</v>
      </c>
      <c r="F40" s="46"/>
      <c r="G40" s="46"/>
      <c r="H40" s="46"/>
      <c r="I40" s="46"/>
      <c r="J40" s="48"/>
    </row>
    <row r="41" ht="150">
      <c r="A41" s="37" t="s">
        <v>248</v>
      </c>
      <c r="B41" s="50"/>
      <c r="C41" s="51"/>
      <c r="D41" s="51"/>
      <c r="E41" s="39" t="s">
        <v>737</v>
      </c>
      <c r="F41" s="51"/>
      <c r="G41" s="51"/>
      <c r="H41" s="51"/>
      <c r="I41" s="51"/>
      <c r="J41" s="52"/>
    </row>
  </sheetData>
  <sheetProtection sheet="1" objects="1" scenarios="1" spinCount="100000" saltValue="A85b4m/T0Lqsk9vgGDuSF5Cv531CpEywGdvG+6Taj03zlTroCXj+F1is7/inK4h5Jtc5g7+zquWj2lkM8iMYxg==" hashValue="F1zMqwnQZNBLXGkOtaDvs944jKL+DbHy7l5JP10mSvi0Wu7oGQYn37jyC1YrhZfMzgdsRb+OMDr6rIy1F0h0S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5512</v>
      </c>
      <c r="I3" s="25">
        <f>SUMIFS(I9:I35,A9:A35,"SD")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5512</v>
      </c>
      <c r="D5" s="22"/>
      <c r="E5" s="23" t="s">
        <v>202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5385</v>
      </c>
      <c r="F9" s="34"/>
      <c r="G9" s="34"/>
      <c r="H9" s="34"/>
      <c r="I9" s="35">
        <f>SUMIFS(I10:I35,A10:A35,"P")</f>
        <v>0</v>
      </c>
      <c r="J9" s="36"/>
    </row>
    <row r="10">
      <c r="A10" s="37" t="s">
        <v>240</v>
      </c>
      <c r="B10" s="37">
        <v>1</v>
      </c>
      <c r="C10" s="38" t="s">
        <v>454</v>
      </c>
      <c r="D10" s="37" t="s">
        <v>238</v>
      </c>
      <c r="E10" s="39" t="s">
        <v>455</v>
      </c>
      <c r="F10" s="40" t="s">
        <v>354</v>
      </c>
      <c r="G10" s="41">
        <v>130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5513</v>
      </c>
      <c r="F12" s="46"/>
      <c r="G12" s="46"/>
      <c r="H12" s="46"/>
      <c r="I12" s="46"/>
      <c r="J12" s="48"/>
    </row>
    <row r="13" ht="150">
      <c r="A13" s="37" t="s">
        <v>248</v>
      </c>
      <c r="B13" s="45"/>
      <c r="C13" s="46"/>
      <c r="D13" s="46"/>
      <c r="E13" s="39" t="s">
        <v>456</v>
      </c>
      <c r="F13" s="46"/>
      <c r="G13" s="46"/>
      <c r="H13" s="46"/>
      <c r="I13" s="46"/>
      <c r="J13" s="48"/>
    </row>
    <row r="14">
      <c r="A14" s="37" t="s">
        <v>240</v>
      </c>
      <c r="B14" s="37">
        <v>2</v>
      </c>
      <c r="C14" s="38" t="s">
        <v>5504</v>
      </c>
      <c r="D14" s="37" t="s">
        <v>238</v>
      </c>
      <c r="E14" s="39" t="s">
        <v>5505</v>
      </c>
      <c r="F14" s="40" t="s">
        <v>1975</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120">
      <c r="A17" s="37" t="s">
        <v>248</v>
      </c>
      <c r="B17" s="45"/>
      <c r="C17" s="46"/>
      <c r="D17" s="46"/>
      <c r="E17" s="39" t="s">
        <v>460</v>
      </c>
      <c r="F17" s="46"/>
      <c r="G17" s="46"/>
      <c r="H17" s="46"/>
      <c r="I17" s="46"/>
      <c r="J17" s="48"/>
    </row>
    <row r="18">
      <c r="A18" s="37" t="s">
        <v>240</v>
      </c>
      <c r="B18" s="37">
        <v>5</v>
      </c>
      <c r="C18" s="38" t="s">
        <v>1338</v>
      </c>
      <c r="D18" s="37" t="s">
        <v>238</v>
      </c>
      <c r="E18" s="39" t="s">
        <v>1339</v>
      </c>
      <c r="F18" s="40" t="s">
        <v>243</v>
      </c>
      <c r="G18" s="41">
        <v>1</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247</v>
      </c>
      <c r="F20" s="46"/>
      <c r="G20" s="46"/>
      <c r="H20" s="46"/>
      <c r="I20" s="46"/>
      <c r="J20" s="48"/>
    </row>
    <row r="21" ht="90">
      <c r="A21" s="37" t="s">
        <v>248</v>
      </c>
      <c r="B21" s="45"/>
      <c r="C21" s="46"/>
      <c r="D21" s="46"/>
      <c r="E21" s="39" t="s">
        <v>351</v>
      </c>
      <c r="F21" s="46"/>
      <c r="G21" s="46"/>
      <c r="H21" s="46"/>
      <c r="I21" s="46"/>
      <c r="J21" s="48"/>
    </row>
    <row r="22">
      <c r="A22" s="37" t="s">
        <v>240</v>
      </c>
      <c r="B22" s="37">
        <v>6</v>
      </c>
      <c r="C22" s="38" t="s">
        <v>715</v>
      </c>
      <c r="D22" s="37" t="s">
        <v>245</v>
      </c>
      <c r="E22" s="39" t="s">
        <v>716</v>
      </c>
      <c r="F22" s="40" t="s">
        <v>243</v>
      </c>
      <c r="G22" s="41">
        <v>40</v>
      </c>
      <c r="H22" s="42">
        <v>0</v>
      </c>
      <c r="I22" s="43">
        <f>ROUND(G22*H22,P4)</f>
        <v>0</v>
      </c>
      <c r="J22" s="37"/>
      <c r="O22" s="44">
        <f>I22*0.21</f>
        <v>0</v>
      </c>
      <c r="P22">
        <v>3</v>
      </c>
    </row>
    <row r="23">
      <c r="A23" s="37" t="s">
        <v>244</v>
      </c>
      <c r="B23" s="45"/>
      <c r="C23" s="46"/>
      <c r="D23" s="46"/>
      <c r="E23" s="47" t="s">
        <v>245</v>
      </c>
      <c r="F23" s="46"/>
      <c r="G23" s="46"/>
      <c r="H23" s="46"/>
      <c r="I23" s="46"/>
      <c r="J23" s="48"/>
    </row>
    <row r="24" ht="90">
      <c r="A24" s="37" t="s">
        <v>248</v>
      </c>
      <c r="B24" s="45"/>
      <c r="C24" s="46"/>
      <c r="D24" s="46"/>
      <c r="E24" s="39" t="s">
        <v>717</v>
      </c>
      <c r="F24" s="46"/>
      <c r="G24" s="46"/>
      <c r="H24" s="46"/>
      <c r="I24" s="46"/>
      <c r="J24" s="48"/>
    </row>
    <row r="25">
      <c r="A25" s="37" t="s">
        <v>240</v>
      </c>
      <c r="B25" s="37">
        <v>7</v>
      </c>
      <c r="C25" s="38" t="s">
        <v>5506</v>
      </c>
      <c r="D25" s="37" t="s">
        <v>245</v>
      </c>
      <c r="E25" s="39" t="s">
        <v>5507</v>
      </c>
      <c r="F25" s="40" t="s">
        <v>243</v>
      </c>
      <c r="G25" s="41">
        <v>2</v>
      </c>
      <c r="H25" s="42">
        <v>0</v>
      </c>
      <c r="I25" s="43">
        <f>ROUND(G25*H25,P4)</f>
        <v>0</v>
      </c>
      <c r="J25" s="37"/>
      <c r="O25" s="44">
        <f>I25*0.21</f>
        <v>0</v>
      </c>
      <c r="P25">
        <v>3</v>
      </c>
    </row>
    <row r="26">
      <c r="A26" s="37" t="s">
        <v>244</v>
      </c>
      <c r="B26" s="45"/>
      <c r="C26" s="46"/>
      <c r="D26" s="46"/>
      <c r="E26" s="47" t="s">
        <v>245</v>
      </c>
      <c r="F26" s="46"/>
      <c r="G26" s="46"/>
      <c r="H26" s="46"/>
      <c r="I26" s="46"/>
      <c r="J26" s="48"/>
    </row>
    <row r="27" ht="120">
      <c r="A27" s="37" t="s">
        <v>248</v>
      </c>
      <c r="B27" s="45"/>
      <c r="C27" s="46"/>
      <c r="D27" s="46"/>
      <c r="E27" s="39" t="s">
        <v>5508</v>
      </c>
      <c r="F27" s="46"/>
      <c r="G27" s="46"/>
      <c r="H27" s="46"/>
      <c r="I27" s="46"/>
      <c r="J27" s="48"/>
    </row>
    <row r="28">
      <c r="A28" s="37" t="s">
        <v>240</v>
      </c>
      <c r="B28" s="37">
        <v>3</v>
      </c>
      <c r="C28" s="38" t="s">
        <v>849</v>
      </c>
      <c r="D28" s="37" t="s">
        <v>238</v>
      </c>
      <c r="E28" s="39" t="s">
        <v>850</v>
      </c>
      <c r="F28" s="40" t="s">
        <v>354</v>
      </c>
      <c r="G28" s="41">
        <v>130</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5513</v>
      </c>
      <c r="F30" s="46"/>
      <c r="G30" s="46"/>
      <c r="H30" s="46"/>
      <c r="I30" s="46"/>
      <c r="J30" s="48"/>
    </row>
    <row r="31" ht="195">
      <c r="A31" s="37" t="s">
        <v>248</v>
      </c>
      <c r="B31" s="45"/>
      <c r="C31" s="46"/>
      <c r="D31" s="46"/>
      <c r="E31" s="39" t="s">
        <v>851</v>
      </c>
      <c r="F31" s="46"/>
      <c r="G31" s="46"/>
      <c r="H31" s="46"/>
      <c r="I31" s="46"/>
      <c r="J31" s="48"/>
    </row>
    <row r="32">
      <c r="A32" s="37" t="s">
        <v>240</v>
      </c>
      <c r="B32" s="37">
        <v>4</v>
      </c>
      <c r="C32" s="38" t="s">
        <v>852</v>
      </c>
      <c r="D32" s="37" t="s">
        <v>238</v>
      </c>
      <c r="E32" s="39" t="s">
        <v>853</v>
      </c>
      <c r="F32" s="40" t="s">
        <v>354</v>
      </c>
      <c r="G32" s="41">
        <v>130</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5513</v>
      </c>
      <c r="F34" s="46"/>
      <c r="G34" s="46"/>
      <c r="H34" s="46"/>
      <c r="I34" s="46"/>
      <c r="J34" s="48"/>
    </row>
    <row r="35" ht="150">
      <c r="A35" s="37" t="s">
        <v>248</v>
      </c>
      <c r="B35" s="50"/>
      <c r="C35" s="51"/>
      <c r="D35" s="51"/>
      <c r="E35" s="39" t="s">
        <v>737</v>
      </c>
      <c r="F35" s="51"/>
      <c r="G35" s="51"/>
      <c r="H35" s="51"/>
      <c r="I35" s="51"/>
      <c r="J35" s="52"/>
    </row>
  </sheetData>
  <sheetProtection sheet="1" objects="1" scenarios="1" spinCount="100000" saltValue="lrYwXHNN3yMbH+oG4tPYEu57xGWnX/G9eYx7TrELKc21/taU9Rbk8i1bZ3Vjb2ScE7DdJ8SkUPqnvAkj2qZEKw==" hashValue="BPKZ7nmx+V3NXABfFxMIDdRepE1TFcX/hROCb8EfBBWx4sPmPzTKzL0vigqTM7HhiR3roND/mpwZazOc0nqIj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5514</v>
      </c>
      <c r="I3" s="25">
        <f>SUMIFS(I9:I37,A9:A37,"SD")</f>
        <v>0</v>
      </c>
      <c r="J3" s="19"/>
      <c r="O3">
        <v>0</v>
      </c>
      <c r="P3">
        <v>2</v>
      </c>
    </row>
    <row r="4">
      <c r="A4" s="3" t="s">
        <v>222</v>
      </c>
      <c r="B4" s="20" t="s">
        <v>223</v>
      </c>
      <c r="C4" s="21" t="s">
        <v>203</v>
      </c>
      <c r="D4" s="22"/>
      <c r="E4" s="23" t="s">
        <v>204</v>
      </c>
      <c r="F4" s="17"/>
      <c r="G4" s="17"/>
      <c r="H4" s="17"/>
      <c r="I4" s="17"/>
      <c r="J4" s="19"/>
      <c r="O4">
        <v>0.14999999999999999</v>
      </c>
      <c r="P4">
        <v>2</v>
      </c>
    </row>
    <row r="5">
      <c r="A5" s="3" t="s">
        <v>224</v>
      </c>
      <c r="B5" s="20" t="s">
        <v>225</v>
      </c>
      <c r="C5" s="21" t="s">
        <v>5514</v>
      </c>
      <c r="D5" s="22"/>
      <c r="E5" s="23" t="s">
        <v>206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206</v>
      </c>
      <c r="F9" s="34"/>
      <c r="G9" s="34"/>
      <c r="H9" s="34"/>
      <c r="I9" s="35">
        <f>SUMIFS(I10:I37,A10:A37,"P")</f>
        <v>0</v>
      </c>
      <c r="J9" s="36"/>
    </row>
    <row r="10">
      <c r="A10" s="37" t="s">
        <v>240</v>
      </c>
      <c r="B10" s="37">
        <v>1</v>
      </c>
      <c r="C10" s="38" t="s">
        <v>954</v>
      </c>
      <c r="D10" s="37" t="s">
        <v>245</v>
      </c>
      <c r="E10" s="39" t="s">
        <v>955</v>
      </c>
      <c r="F10" s="40" t="s">
        <v>415</v>
      </c>
      <c r="G10" s="41">
        <v>47069.5</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5515</v>
      </c>
      <c r="F12" s="46"/>
      <c r="G12" s="46"/>
      <c r="H12" s="46"/>
      <c r="I12" s="46"/>
      <c r="J12" s="48"/>
    </row>
    <row r="13" ht="90">
      <c r="A13" s="37" t="s">
        <v>248</v>
      </c>
      <c r="B13" s="45"/>
      <c r="C13" s="46"/>
      <c r="D13" s="46"/>
      <c r="E13" s="39" t="s">
        <v>957</v>
      </c>
      <c r="F13" s="46"/>
      <c r="G13" s="46"/>
      <c r="H13" s="46"/>
      <c r="I13" s="46"/>
      <c r="J13" s="48"/>
    </row>
    <row r="14">
      <c r="A14" s="37" t="s">
        <v>240</v>
      </c>
      <c r="B14" s="37">
        <v>2</v>
      </c>
      <c r="C14" s="38" t="s">
        <v>2794</v>
      </c>
      <c r="D14" s="37" t="s">
        <v>245</v>
      </c>
      <c r="E14" s="39" t="s">
        <v>2795</v>
      </c>
      <c r="F14" s="40" t="s">
        <v>1975</v>
      </c>
      <c r="G14" s="41">
        <v>129</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5516</v>
      </c>
      <c r="F16" s="46"/>
      <c r="G16" s="46"/>
      <c r="H16" s="46"/>
      <c r="I16" s="46"/>
      <c r="J16" s="48"/>
    </row>
    <row r="17" ht="225">
      <c r="A17" s="37" t="s">
        <v>248</v>
      </c>
      <c r="B17" s="45"/>
      <c r="C17" s="46"/>
      <c r="D17" s="46"/>
      <c r="E17" s="39" t="s">
        <v>2797</v>
      </c>
      <c r="F17" s="46"/>
      <c r="G17" s="46"/>
      <c r="H17" s="46"/>
      <c r="I17" s="46"/>
      <c r="J17" s="48"/>
    </row>
    <row r="18">
      <c r="A18" s="37" t="s">
        <v>240</v>
      </c>
      <c r="B18" s="37">
        <v>3</v>
      </c>
      <c r="C18" s="38" t="s">
        <v>3106</v>
      </c>
      <c r="D18" s="37" t="s">
        <v>245</v>
      </c>
      <c r="E18" s="39" t="s">
        <v>3107</v>
      </c>
      <c r="F18" s="40" t="s">
        <v>1975</v>
      </c>
      <c r="G18" s="41">
        <v>22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2557</v>
      </c>
      <c r="F20" s="46"/>
      <c r="G20" s="46"/>
      <c r="H20" s="46"/>
      <c r="I20" s="46"/>
      <c r="J20" s="48"/>
    </row>
    <row r="21" ht="225">
      <c r="A21" s="37" t="s">
        <v>248</v>
      </c>
      <c r="B21" s="45"/>
      <c r="C21" s="46"/>
      <c r="D21" s="46"/>
      <c r="E21" s="39" t="s">
        <v>2797</v>
      </c>
      <c r="F21" s="46"/>
      <c r="G21" s="46"/>
      <c r="H21" s="46"/>
      <c r="I21" s="46"/>
      <c r="J21" s="48"/>
    </row>
    <row r="22">
      <c r="A22" s="37" t="s">
        <v>240</v>
      </c>
      <c r="B22" s="37">
        <v>4</v>
      </c>
      <c r="C22" s="38" t="s">
        <v>5517</v>
      </c>
      <c r="D22" s="37" t="s">
        <v>245</v>
      </c>
      <c r="E22" s="39" t="s">
        <v>5518</v>
      </c>
      <c r="F22" s="40" t="s">
        <v>1975</v>
      </c>
      <c r="G22" s="41">
        <v>191</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5519</v>
      </c>
      <c r="F24" s="46"/>
      <c r="G24" s="46"/>
      <c r="H24" s="46"/>
      <c r="I24" s="46"/>
      <c r="J24" s="48"/>
    </row>
    <row r="25" ht="225">
      <c r="A25" s="37" t="s">
        <v>248</v>
      </c>
      <c r="B25" s="45"/>
      <c r="C25" s="46"/>
      <c r="D25" s="46"/>
      <c r="E25" s="39" t="s">
        <v>2797</v>
      </c>
      <c r="F25" s="46"/>
      <c r="G25" s="46"/>
      <c r="H25" s="46"/>
      <c r="I25" s="46"/>
      <c r="J25" s="48"/>
    </row>
    <row r="26">
      <c r="A26" s="37" t="s">
        <v>240</v>
      </c>
      <c r="B26" s="37">
        <v>5</v>
      </c>
      <c r="C26" s="38" t="s">
        <v>1957</v>
      </c>
      <c r="D26" s="37" t="s">
        <v>245</v>
      </c>
      <c r="E26" s="39" t="s">
        <v>1958</v>
      </c>
      <c r="F26" s="40" t="s">
        <v>1975</v>
      </c>
      <c r="G26" s="41">
        <v>13</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633</v>
      </c>
      <c r="F28" s="46"/>
      <c r="G28" s="46"/>
      <c r="H28" s="46"/>
      <c r="I28" s="46"/>
      <c r="J28" s="48"/>
    </row>
    <row r="29" ht="90">
      <c r="A29" s="37" t="s">
        <v>248</v>
      </c>
      <c r="B29" s="45"/>
      <c r="C29" s="46"/>
      <c r="D29" s="46"/>
      <c r="E29" s="39" t="s">
        <v>1960</v>
      </c>
      <c r="F29" s="46"/>
      <c r="G29" s="46"/>
      <c r="H29" s="46"/>
      <c r="I29" s="46"/>
      <c r="J29" s="48"/>
    </row>
    <row r="30">
      <c r="A30" s="37" t="s">
        <v>240</v>
      </c>
      <c r="B30" s="37">
        <v>6</v>
      </c>
      <c r="C30" s="38" t="s">
        <v>5520</v>
      </c>
      <c r="D30" s="37" t="s">
        <v>245</v>
      </c>
      <c r="E30" s="39" t="s">
        <v>5521</v>
      </c>
      <c r="F30" s="40" t="s">
        <v>1975</v>
      </c>
      <c r="G30" s="41">
        <v>1</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247</v>
      </c>
      <c r="F32" s="46"/>
      <c r="G32" s="46"/>
      <c r="H32" s="46"/>
      <c r="I32" s="46"/>
      <c r="J32" s="48"/>
    </row>
    <row r="33" ht="150">
      <c r="A33" s="37" t="s">
        <v>248</v>
      </c>
      <c r="B33" s="45"/>
      <c r="C33" s="46"/>
      <c r="D33" s="46"/>
      <c r="E33" s="39" t="s">
        <v>1964</v>
      </c>
      <c r="F33" s="46"/>
      <c r="G33" s="46"/>
      <c r="H33" s="46"/>
      <c r="I33" s="46"/>
      <c r="J33" s="48"/>
    </row>
    <row r="34">
      <c r="A34" s="37" t="s">
        <v>240</v>
      </c>
      <c r="B34" s="37">
        <v>7</v>
      </c>
      <c r="C34" s="38" t="s">
        <v>1961</v>
      </c>
      <c r="D34" s="37" t="s">
        <v>245</v>
      </c>
      <c r="E34" s="39" t="s">
        <v>1962</v>
      </c>
      <c r="F34" s="40" t="s">
        <v>1975</v>
      </c>
      <c r="G34" s="41">
        <v>82</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5522</v>
      </c>
      <c r="F36" s="46"/>
      <c r="G36" s="46"/>
      <c r="H36" s="46"/>
      <c r="I36" s="46"/>
      <c r="J36" s="48"/>
    </row>
    <row r="37" ht="150">
      <c r="A37" s="37" t="s">
        <v>248</v>
      </c>
      <c r="B37" s="50"/>
      <c r="C37" s="51"/>
      <c r="D37" s="51"/>
      <c r="E37" s="39" t="s">
        <v>1964</v>
      </c>
      <c r="F37" s="51"/>
      <c r="G37" s="51"/>
      <c r="H37" s="51"/>
      <c r="I37" s="51"/>
      <c r="J37" s="52"/>
    </row>
  </sheetData>
  <sheetProtection sheet="1" objects="1" scenarios="1" spinCount="100000" saltValue="2y6Glmf2le78YvAsRrx1O475K1nQgHj6R6jKYLXH3jVrbXR4eUgiE9AR8WhUjPc7GSmbDwQXiUSD6487gsMbZA==" hashValue="sSAPmPKqiukEgJue7StZFnB1kmjGamFkBkq2nGrDSa7O7ui+MHQ9wX3ajGiNMQivsAj0GVPI1XTlxWvpKrnSW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1030</v>
      </c>
      <c r="I3" s="25">
        <f>SUMIFS(I9:I385,A9:A385,"SD")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1030</v>
      </c>
      <c r="D5" s="22"/>
      <c r="E5" s="23" t="s">
        <v>28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1031</v>
      </c>
      <c r="F9" s="34"/>
      <c r="G9" s="34"/>
      <c r="H9" s="34"/>
      <c r="I9" s="35">
        <f>SUMIFS(I10:I385,A10:A385,"P")</f>
        <v>0</v>
      </c>
      <c r="J9" s="36"/>
    </row>
    <row r="10">
      <c r="A10" s="37" t="s">
        <v>240</v>
      </c>
      <c r="B10" s="37">
        <v>1</v>
      </c>
      <c r="C10" s="38" t="s">
        <v>1032</v>
      </c>
      <c r="D10" s="37" t="s">
        <v>245</v>
      </c>
      <c r="E10" s="39" t="s">
        <v>658</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1033</v>
      </c>
      <c r="F12" s="46"/>
      <c r="G12" s="46"/>
      <c r="H12" s="46"/>
      <c r="I12" s="46"/>
      <c r="J12" s="48"/>
    </row>
    <row r="13">
      <c r="A13" s="37" t="s">
        <v>248</v>
      </c>
      <c r="B13" s="45"/>
      <c r="C13" s="46"/>
      <c r="D13" s="46"/>
      <c r="E13" s="47" t="s">
        <v>245</v>
      </c>
      <c r="F13" s="46"/>
      <c r="G13" s="46"/>
      <c r="H13" s="46"/>
      <c r="I13" s="46"/>
      <c r="J13" s="48"/>
    </row>
    <row r="14">
      <c r="A14" s="37" t="s">
        <v>240</v>
      </c>
      <c r="B14" s="37">
        <v>2</v>
      </c>
      <c r="C14" s="38" t="s">
        <v>683</v>
      </c>
      <c r="D14" s="37" t="s">
        <v>245</v>
      </c>
      <c r="E14" s="39" t="s">
        <v>684</v>
      </c>
      <c r="F14" s="40" t="s">
        <v>243</v>
      </c>
      <c r="G14" s="41">
        <v>4</v>
      </c>
      <c r="H14" s="42">
        <v>0</v>
      </c>
      <c r="I14" s="43">
        <f>ROUND(G14*H14,P4)</f>
        <v>0</v>
      </c>
      <c r="J14" s="37"/>
      <c r="O14" s="44">
        <f>I14*0.21</f>
        <v>0</v>
      </c>
      <c r="P14">
        <v>3</v>
      </c>
    </row>
    <row r="15">
      <c r="A15" s="37" t="s">
        <v>244</v>
      </c>
      <c r="B15" s="45"/>
      <c r="C15" s="46"/>
      <c r="D15" s="46"/>
      <c r="E15" s="47" t="s">
        <v>245</v>
      </c>
      <c r="F15" s="46"/>
      <c r="G15" s="46"/>
      <c r="H15" s="46"/>
      <c r="I15" s="46"/>
      <c r="J15" s="48"/>
    </row>
    <row r="16" ht="30">
      <c r="A16" s="37" t="s">
        <v>246</v>
      </c>
      <c r="B16" s="45"/>
      <c r="C16" s="46"/>
      <c r="D16" s="46"/>
      <c r="E16" s="49" t="s">
        <v>1034</v>
      </c>
      <c r="F16" s="46"/>
      <c r="G16" s="46"/>
      <c r="H16" s="46"/>
      <c r="I16" s="46"/>
      <c r="J16" s="48"/>
    </row>
    <row r="17">
      <c r="A17" s="37" t="s">
        <v>248</v>
      </c>
      <c r="B17" s="45"/>
      <c r="C17" s="46"/>
      <c r="D17" s="46"/>
      <c r="E17" s="47" t="s">
        <v>245</v>
      </c>
      <c r="F17" s="46"/>
      <c r="G17" s="46"/>
      <c r="H17" s="46"/>
      <c r="I17" s="46"/>
      <c r="J17" s="48"/>
    </row>
    <row r="18" ht="30">
      <c r="A18" s="37" t="s">
        <v>240</v>
      </c>
      <c r="B18" s="37">
        <v>3</v>
      </c>
      <c r="C18" s="38" t="s">
        <v>709</v>
      </c>
      <c r="D18" s="37" t="s">
        <v>245</v>
      </c>
      <c r="E18" s="39" t="s">
        <v>710</v>
      </c>
      <c r="F18" s="40" t="s">
        <v>354</v>
      </c>
      <c r="G18" s="41">
        <v>22</v>
      </c>
      <c r="H18" s="42">
        <v>0</v>
      </c>
      <c r="I18" s="43">
        <f>ROUND(G18*H18,P4)</f>
        <v>0</v>
      </c>
      <c r="J18" s="37"/>
      <c r="O18" s="44">
        <f>I18*0.21</f>
        <v>0</v>
      </c>
      <c r="P18">
        <v>3</v>
      </c>
    </row>
    <row r="19">
      <c r="A19" s="37" t="s">
        <v>244</v>
      </c>
      <c r="B19" s="45"/>
      <c r="C19" s="46"/>
      <c r="D19" s="46"/>
      <c r="E19" s="47" t="s">
        <v>245</v>
      </c>
      <c r="F19" s="46"/>
      <c r="G19" s="46"/>
      <c r="H19" s="46"/>
      <c r="I19" s="46"/>
      <c r="J19" s="48"/>
    </row>
    <row r="20" ht="30">
      <c r="A20" s="37" t="s">
        <v>246</v>
      </c>
      <c r="B20" s="45"/>
      <c r="C20" s="46"/>
      <c r="D20" s="46"/>
      <c r="E20" s="49" t="s">
        <v>1035</v>
      </c>
      <c r="F20" s="46"/>
      <c r="G20" s="46"/>
      <c r="H20" s="46"/>
      <c r="I20" s="46"/>
      <c r="J20" s="48"/>
    </row>
    <row r="21">
      <c r="A21" s="37" t="s">
        <v>248</v>
      </c>
      <c r="B21" s="45"/>
      <c r="C21" s="46"/>
      <c r="D21" s="46"/>
      <c r="E21" s="47" t="s">
        <v>245</v>
      </c>
      <c r="F21" s="46"/>
      <c r="G21" s="46"/>
      <c r="H21" s="46"/>
      <c r="I21" s="46"/>
      <c r="J21" s="48"/>
    </row>
    <row r="22" ht="30">
      <c r="A22" s="37" t="s">
        <v>240</v>
      </c>
      <c r="B22" s="37">
        <v>4</v>
      </c>
      <c r="C22" s="38" t="s">
        <v>1036</v>
      </c>
      <c r="D22" s="37" t="s">
        <v>245</v>
      </c>
      <c r="E22" s="39" t="s">
        <v>1037</v>
      </c>
      <c r="F22" s="40" t="s">
        <v>354</v>
      </c>
      <c r="G22" s="41">
        <v>47</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1038</v>
      </c>
      <c r="F24" s="46"/>
      <c r="G24" s="46"/>
      <c r="H24" s="46"/>
      <c r="I24" s="46"/>
      <c r="J24" s="48"/>
    </row>
    <row r="25">
      <c r="A25" s="37" t="s">
        <v>248</v>
      </c>
      <c r="B25" s="45"/>
      <c r="C25" s="46"/>
      <c r="D25" s="46"/>
      <c r="E25" s="47" t="s">
        <v>245</v>
      </c>
      <c r="F25" s="46"/>
      <c r="G25" s="46"/>
      <c r="H25" s="46"/>
      <c r="I25" s="46"/>
      <c r="J25" s="48"/>
    </row>
    <row r="26">
      <c r="A26" s="37" t="s">
        <v>240</v>
      </c>
      <c r="B26" s="37">
        <v>5</v>
      </c>
      <c r="C26" s="38" t="s">
        <v>718</v>
      </c>
      <c r="D26" s="37" t="s">
        <v>245</v>
      </c>
      <c r="E26" s="39" t="s">
        <v>719</v>
      </c>
      <c r="F26" s="40" t="s">
        <v>243</v>
      </c>
      <c r="G26" s="41">
        <v>30</v>
      </c>
      <c r="H26" s="42">
        <v>0</v>
      </c>
      <c r="I26" s="43">
        <f>ROUND(G26*H26,P4)</f>
        <v>0</v>
      </c>
      <c r="J26" s="37"/>
      <c r="O26" s="44">
        <f>I26*0.21</f>
        <v>0</v>
      </c>
      <c r="P26">
        <v>3</v>
      </c>
    </row>
    <row r="27">
      <c r="A27" s="37" t="s">
        <v>244</v>
      </c>
      <c r="B27" s="45"/>
      <c r="C27" s="46"/>
      <c r="D27" s="46"/>
      <c r="E27" s="47" t="s">
        <v>245</v>
      </c>
      <c r="F27" s="46"/>
      <c r="G27" s="46"/>
      <c r="H27" s="46"/>
      <c r="I27" s="46"/>
      <c r="J27" s="48"/>
    </row>
    <row r="28" ht="30">
      <c r="A28" s="37" t="s">
        <v>246</v>
      </c>
      <c r="B28" s="45"/>
      <c r="C28" s="46"/>
      <c r="D28" s="46"/>
      <c r="E28" s="49" t="s">
        <v>1039</v>
      </c>
      <c r="F28" s="46"/>
      <c r="G28" s="46"/>
      <c r="H28" s="46"/>
      <c r="I28" s="46"/>
      <c r="J28" s="48"/>
    </row>
    <row r="29">
      <c r="A29" s="37" t="s">
        <v>248</v>
      </c>
      <c r="B29" s="45"/>
      <c r="C29" s="46"/>
      <c r="D29" s="46"/>
      <c r="E29" s="47" t="s">
        <v>245</v>
      </c>
      <c r="F29" s="46"/>
      <c r="G29" s="46"/>
      <c r="H29" s="46"/>
      <c r="I29" s="46"/>
      <c r="J29" s="48"/>
    </row>
    <row r="30">
      <c r="A30" s="37" t="s">
        <v>240</v>
      </c>
      <c r="B30" s="37">
        <v>6</v>
      </c>
      <c r="C30" s="38" t="s">
        <v>1040</v>
      </c>
      <c r="D30" s="37" t="s">
        <v>245</v>
      </c>
      <c r="E30" s="39" t="s">
        <v>1041</v>
      </c>
      <c r="F30" s="40" t="s">
        <v>354</v>
      </c>
      <c r="G30" s="41">
        <v>120</v>
      </c>
      <c r="H30" s="42">
        <v>0</v>
      </c>
      <c r="I30" s="43">
        <f>ROUND(G30*H30,P4)</f>
        <v>0</v>
      </c>
      <c r="J30" s="37"/>
      <c r="O30" s="44">
        <f>I30*0.21</f>
        <v>0</v>
      </c>
      <c r="P30">
        <v>3</v>
      </c>
    </row>
    <row r="31">
      <c r="A31" s="37" t="s">
        <v>244</v>
      </c>
      <c r="B31" s="45"/>
      <c r="C31" s="46"/>
      <c r="D31" s="46"/>
      <c r="E31" s="47" t="s">
        <v>245</v>
      </c>
      <c r="F31" s="46"/>
      <c r="G31" s="46"/>
      <c r="H31" s="46"/>
      <c r="I31" s="46"/>
      <c r="J31" s="48"/>
    </row>
    <row r="32" ht="30">
      <c r="A32" s="37" t="s">
        <v>246</v>
      </c>
      <c r="B32" s="45"/>
      <c r="C32" s="46"/>
      <c r="D32" s="46"/>
      <c r="E32" s="49" t="s">
        <v>1042</v>
      </c>
      <c r="F32" s="46"/>
      <c r="G32" s="46"/>
      <c r="H32" s="46"/>
      <c r="I32" s="46"/>
      <c r="J32" s="48"/>
    </row>
    <row r="33">
      <c r="A33" s="37" t="s">
        <v>248</v>
      </c>
      <c r="B33" s="45"/>
      <c r="C33" s="46"/>
      <c r="D33" s="46"/>
      <c r="E33" s="47" t="s">
        <v>245</v>
      </c>
      <c r="F33" s="46"/>
      <c r="G33" s="46"/>
      <c r="H33" s="46"/>
      <c r="I33" s="46"/>
      <c r="J33" s="48"/>
    </row>
    <row r="34">
      <c r="A34" s="37" t="s">
        <v>240</v>
      </c>
      <c r="B34" s="37">
        <v>7</v>
      </c>
      <c r="C34" s="38" t="s">
        <v>1043</v>
      </c>
      <c r="D34" s="37" t="s">
        <v>245</v>
      </c>
      <c r="E34" s="39" t="s">
        <v>1044</v>
      </c>
      <c r="F34" s="40" t="s">
        <v>243</v>
      </c>
      <c r="G34" s="41">
        <v>35</v>
      </c>
      <c r="H34" s="42">
        <v>0</v>
      </c>
      <c r="I34" s="43">
        <f>ROUND(G34*H34,P4)</f>
        <v>0</v>
      </c>
      <c r="J34" s="37"/>
      <c r="O34" s="44">
        <f>I34*0.21</f>
        <v>0</v>
      </c>
      <c r="P34">
        <v>3</v>
      </c>
    </row>
    <row r="35">
      <c r="A35" s="37" t="s">
        <v>244</v>
      </c>
      <c r="B35" s="45"/>
      <c r="C35" s="46"/>
      <c r="D35" s="46"/>
      <c r="E35" s="47" t="s">
        <v>245</v>
      </c>
      <c r="F35" s="46"/>
      <c r="G35" s="46"/>
      <c r="H35" s="46"/>
      <c r="I35" s="46"/>
      <c r="J35" s="48"/>
    </row>
    <row r="36" ht="30">
      <c r="A36" s="37" t="s">
        <v>246</v>
      </c>
      <c r="B36" s="45"/>
      <c r="C36" s="46"/>
      <c r="D36" s="46"/>
      <c r="E36" s="49" t="s">
        <v>1045</v>
      </c>
      <c r="F36" s="46"/>
      <c r="G36" s="46"/>
      <c r="H36" s="46"/>
      <c r="I36" s="46"/>
      <c r="J36" s="48"/>
    </row>
    <row r="37">
      <c r="A37" s="37" t="s">
        <v>248</v>
      </c>
      <c r="B37" s="45"/>
      <c r="C37" s="46"/>
      <c r="D37" s="46"/>
      <c r="E37" s="47" t="s">
        <v>245</v>
      </c>
      <c r="F37" s="46"/>
      <c r="G37" s="46"/>
      <c r="H37" s="46"/>
      <c r="I37" s="46"/>
      <c r="J37" s="48"/>
    </row>
    <row r="38">
      <c r="A38" s="37" t="s">
        <v>240</v>
      </c>
      <c r="B38" s="37">
        <v>8</v>
      </c>
      <c r="C38" s="38" t="s">
        <v>1046</v>
      </c>
      <c r="D38" s="37" t="s">
        <v>245</v>
      </c>
      <c r="E38" s="39" t="s">
        <v>1047</v>
      </c>
      <c r="F38" s="40" t="s">
        <v>243</v>
      </c>
      <c r="G38" s="41">
        <v>3</v>
      </c>
      <c r="H38" s="42">
        <v>0</v>
      </c>
      <c r="I38" s="43">
        <f>ROUND(G38*H38,P4)</f>
        <v>0</v>
      </c>
      <c r="J38" s="37"/>
      <c r="O38" s="44">
        <f>I38*0.21</f>
        <v>0</v>
      </c>
      <c r="P38">
        <v>3</v>
      </c>
    </row>
    <row r="39">
      <c r="A39" s="37" t="s">
        <v>244</v>
      </c>
      <c r="B39" s="45"/>
      <c r="C39" s="46"/>
      <c r="D39" s="46"/>
      <c r="E39" s="47" t="s">
        <v>245</v>
      </c>
      <c r="F39" s="46"/>
      <c r="G39" s="46"/>
      <c r="H39" s="46"/>
      <c r="I39" s="46"/>
      <c r="J39" s="48"/>
    </row>
    <row r="40" ht="30">
      <c r="A40" s="37" t="s">
        <v>246</v>
      </c>
      <c r="B40" s="45"/>
      <c r="C40" s="46"/>
      <c r="D40" s="46"/>
      <c r="E40" s="49" t="s">
        <v>1048</v>
      </c>
      <c r="F40" s="46"/>
      <c r="G40" s="46"/>
      <c r="H40" s="46"/>
      <c r="I40" s="46"/>
      <c r="J40" s="48"/>
    </row>
    <row r="41">
      <c r="A41" s="37" t="s">
        <v>248</v>
      </c>
      <c r="B41" s="45"/>
      <c r="C41" s="46"/>
      <c r="D41" s="46"/>
      <c r="E41" s="47" t="s">
        <v>245</v>
      </c>
      <c r="F41" s="46"/>
      <c r="G41" s="46"/>
      <c r="H41" s="46"/>
      <c r="I41" s="46"/>
      <c r="J41" s="48"/>
    </row>
    <row r="42">
      <c r="A42" s="37" t="s">
        <v>240</v>
      </c>
      <c r="B42" s="37">
        <v>9</v>
      </c>
      <c r="C42" s="38" t="s">
        <v>1049</v>
      </c>
      <c r="D42" s="37" t="s">
        <v>245</v>
      </c>
      <c r="E42" s="39" t="s">
        <v>1050</v>
      </c>
      <c r="F42" s="40" t="s">
        <v>290</v>
      </c>
      <c r="G42" s="41">
        <v>100</v>
      </c>
      <c r="H42" s="42">
        <v>0</v>
      </c>
      <c r="I42" s="43">
        <f>ROUND(G42*H42,P4)</f>
        <v>0</v>
      </c>
      <c r="J42" s="37"/>
      <c r="O42" s="44">
        <f>I42*0.21</f>
        <v>0</v>
      </c>
      <c r="P42">
        <v>3</v>
      </c>
    </row>
    <row r="43">
      <c r="A43" s="37" t="s">
        <v>244</v>
      </c>
      <c r="B43" s="45"/>
      <c r="C43" s="46"/>
      <c r="D43" s="46"/>
      <c r="E43" s="47" t="s">
        <v>245</v>
      </c>
      <c r="F43" s="46"/>
      <c r="G43" s="46"/>
      <c r="H43" s="46"/>
      <c r="I43" s="46"/>
      <c r="J43" s="48"/>
    </row>
    <row r="44" ht="30">
      <c r="A44" s="37" t="s">
        <v>246</v>
      </c>
      <c r="B44" s="45"/>
      <c r="C44" s="46"/>
      <c r="D44" s="46"/>
      <c r="E44" s="49" t="s">
        <v>1051</v>
      </c>
      <c r="F44" s="46"/>
      <c r="G44" s="46"/>
      <c r="H44" s="46"/>
      <c r="I44" s="46"/>
      <c r="J44" s="48"/>
    </row>
    <row r="45">
      <c r="A45" s="37" t="s">
        <v>248</v>
      </c>
      <c r="B45" s="45"/>
      <c r="C45" s="46"/>
      <c r="D45" s="46"/>
      <c r="E45" s="47" t="s">
        <v>245</v>
      </c>
      <c r="F45" s="46"/>
      <c r="G45" s="46"/>
      <c r="H45" s="46"/>
      <c r="I45" s="46"/>
      <c r="J45" s="48"/>
    </row>
    <row r="46">
      <c r="A46" s="37" t="s">
        <v>240</v>
      </c>
      <c r="B46" s="37">
        <v>10</v>
      </c>
      <c r="C46" s="38" t="s">
        <v>1052</v>
      </c>
      <c r="D46" s="37" t="s">
        <v>245</v>
      </c>
      <c r="E46" s="39" t="s">
        <v>1053</v>
      </c>
      <c r="F46" s="40" t="s">
        <v>290</v>
      </c>
      <c r="G46" s="41">
        <v>100</v>
      </c>
      <c r="H46" s="42">
        <v>0</v>
      </c>
      <c r="I46" s="43">
        <f>ROUND(G46*H46,P4)</f>
        <v>0</v>
      </c>
      <c r="J46" s="37"/>
      <c r="O46" s="44">
        <f>I46*0.21</f>
        <v>0</v>
      </c>
      <c r="P46">
        <v>3</v>
      </c>
    </row>
    <row r="47">
      <c r="A47" s="37" t="s">
        <v>244</v>
      </c>
      <c r="B47" s="45"/>
      <c r="C47" s="46"/>
      <c r="D47" s="46"/>
      <c r="E47" s="47" t="s">
        <v>245</v>
      </c>
      <c r="F47" s="46"/>
      <c r="G47" s="46"/>
      <c r="H47" s="46"/>
      <c r="I47" s="46"/>
      <c r="J47" s="48"/>
    </row>
    <row r="48" ht="30">
      <c r="A48" s="37" t="s">
        <v>246</v>
      </c>
      <c r="B48" s="45"/>
      <c r="C48" s="46"/>
      <c r="D48" s="46"/>
      <c r="E48" s="49" t="s">
        <v>1051</v>
      </c>
      <c r="F48" s="46"/>
      <c r="G48" s="46"/>
      <c r="H48" s="46"/>
      <c r="I48" s="46"/>
      <c r="J48" s="48"/>
    </row>
    <row r="49">
      <c r="A49" s="37" t="s">
        <v>248</v>
      </c>
      <c r="B49" s="45"/>
      <c r="C49" s="46"/>
      <c r="D49" s="46"/>
      <c r="E49" s="47" t="s">
        <v>245</v>
      </c>
      <c r="F49" s="46"/>
      <c r="G49" s="46"/>
      <c r="H49" s="46"/>
      <c r="I49" s="46"/>
      <c r="J49" s="48"/>
    </row>
    <row r="50">
      <c r="A50" s="37" t="s">
        <v>240</v>
      </c>
      <c r="B50" s="37">
        <v>11</v>
      </c>
      <c r="C50" s="38" t="s">
        <v>725</v>
      </c>
      <c r="D50" s="37" t="s">
        <v>245</v>
      </c>
      <c r="E50" s="39" t="s">
        <v>726</v>
      </c>
      <c r="F50" s="40" t="s">
        <v>290</v>
      </c>
      <c r="G50" s="41">
        <v>150</v>
      </c>
      <c r="H50" s="42">
        <v>0</v>
      </c>
      <c r="I50" s="43">
        <f>ROUND(G50*H50,P4)</f>
        <v>0</v>
      </c>
      <c r="J50" s="37"/>
      <c r="O50" s="44">
        <f>I50*0.21</f>
        <v>0</v>
      </c>
      <c r="P50">
        <v>3</v>
      </c>
    </row>
    <row r="51">
      <c r="A51" s="37" t="s">
        <v>244</v>
      </c>
      <c r="B51" s="45"/>
      <c r="C51" s="46"/>
      <c r="D51" s="46"/>
      <c r="E51" s="47" t="s">
        <v>245</v>
      </c>
      <c r="F51" s="46"/>
      <c r="G51" s="46"/>
      <c r="H51" s="46"/>
      <c r="I51" s="46"/>
      <c r="J51" s="48"/>
    </row>
    <row r="52" ht="30">
      <c r="A52" s="37" t="s">
        <v>246</v>
      </c>
      <c r="B52" s="45"/>
      <c r="C52" s="46"/>
      <c r="D52" s="46"/>
      <c r="E52" s="49" t="s">
        <v>1054</v>
      </c>
      <c r="F52" s="46"/>
      <c r="G52" s="46"/>
      <c r="H52" s="46"/>
      <c r="I52" s="46"/>
      <c r="J52" s="48"/>
    </row>
    <row r="53">
      <c r="A53" s="37" t="s">
        <v>248</v>
      </c>
      <c r="B53" s="45"/>
      <c r="C53" s="46"/>
      <c r="D53" s="46"/>
      <c r="E53" s="47" t="s">
        <v>245</v>
      </c>
      <c r="F53" s="46"/>
      <c r="G53" s="46"/>
      <c r="H53" s="46"/>
      <c r="I53" s="46"/>
      <c r="J53" s="48"/>
    </row>
    <row r="54">
      <c r="A54" s="37" t="s">
        <v>240</v>
      </c>
      <c r="B54" s="37">
        <v>12</v>
      </c>
      <c r="C54" s="38" t="s">
        <v>728</v>
      </c>
      <c r="D54" s="37" t="s">
        <v>245</v>
      </c>
      <c r="E54" s="39" t="s">
        <v>729</v>
      </c>
      <c r="F54" s="40" t="s">
        <v>243</v>
      </c>
      <c r="G54" s="41">
        <v>4</v>
      </c>
      <c r="H54" s="42">
        <v>0</v>
      </c>
      <c r="I54" s="43">
        <f>ROUND(G54*H54,P4)</f>
        <v>0</v>
      </c>
      <c r="J54" s="37"/>
      <c r="O54" s="44">
        <f>I54*0.21</f>
        <v>0</v>
      </c>
      <c r="P54">
        <v>3</v>
      </c>
    </row>
    <row r="55">
      <c r="A55" s="37" t="s">
        <v>244</v>
      </c>
      <c r="B55" s="45"/>
      <c r="C55" s="46"/>
      <c r="D55" s="46"/>
      <c r="E55" s="47" t="s">
        <v>245</v>
      </c>
      <c r="F55" s="46"/>
      <c r="G55" s="46"/>
      <c r="H55" s="46"/>
      <c r="I55" s="46"/>
      <c r="J55" s="48"/>
    </row>
    <row r="56" ht="30">
      <c r="A56" s="37" t="s">
        <v>246</v>
      </c>
      <c r="B56" s="45"/>
      <c r="C56" s="46"/>
      <c r="D56" s="46"/>
      <c r="E56" s="49" t="s">
        <v>1034</v>
      </c>
      <c r="F56" s="46"/>
      <c r="G56" s="46"/>
      <c r="H56" s="46"/>
      <c r="I56" s="46"/>
      <c r="J56" s="48"/>
    </row>
    <row r="57">
      <c r="A57" s="37" t="s">
        <v>248</v>
      </c>
      <c r="B57" s="45"/>
      <c r="C57" s="46"/>
      <c r="D57" s="46"/>
      <c r="E57" s="47" t="s">
        <v>245</v>
      </c>
      <c r="F57" s="46"/>
      <c r="G57" s="46"/>
      <c r="H57" s="46"/>
      <c r="I57" s="46"/>
      <c r="J57" s="48"/>
    </row>
    <row r="58">
      <c r="A58" s="37" t="s">
        <v>240</v>
      </c>
      <c r="B58" s="37">
        <v>13</v>
      </c>
      <c r="C58" s="38" t="s">
        <v>1055</v>
      </c>
      <c r="D58" s="37" t="s">
        <v>245</v>
      </c>
      <c r="E58" s="39" t="s">
        <v>1056</v>
      </c>
      <c r="F58" s="40" t="s">
        <v>243</v>
      </c>
      <c r="G58" s="41">
        <v>4</v>
      </c>
      <c r="H58" s="42">
        <v>0</v>
      </c>
      <c r="I58" s="43">
        <f>ROUND(G58*H58,P4)</f>
        <v>0</v>
      </c>
      <c r="J58" s="37"/>
      <c r="O58" s="44">
        <f>I58*0.21</f>
        <v>0</v>
      </c>
      <c r="P58">
        <v>3</v>
      </c>
    </row>
    <row r="59">
      <c r="A59" s="37" t="s">
        <v>244</v>
      </c>
      <c r="B59" s="45"/>
      <c r="C59" s="46"/>
      <c r="D59" s="46"/>
      <c r="E59" s="47" t="s">
        <v>245</v>
      </c>
      <c r="F59" s="46"/>
      <c r="G59" s="46"/>
      <c r="H59" s="46"/>
      <c r="I59" s="46"/>
      <c r="J59" s="48"/>
    </row>
    <row r="60" ht="30">
      <c r="A60" s="37" t="s">
        <v>246</v>
      </c>
      <c r="B60" s="45"/>
      <c r="C60" s="46"/>
      <c r="D60" s="46"/>
      <c r="E60" s="49" t="s">
        <v>1034</v>
      </c>
      <c r="F60" s="46"/>
      <c r="G60" s="46"/>
      <c r="H60" s="46"/>
      <c r="I60" s="46"/>
      <c r="J60" s="48"/>
    </row>
    <row r="61">
      <c r="A61" s="37" t="s">
        <v>248</v>
      </c>
      <c r="B61" s="45"/>
      <c r="C61" s="46"/>
      <c r="D61" s="46"/>
      <c r="E61" s="47" t="s">
        <v>245</v>
      </c>
      <c r="F61" s="46"/>
      <c r="G61" s="46"/>
      <c r="H61" s="46"/>
      <c r="I61" s="46"/>
      <c r="J61" s="48"/>
    </row>
    <row r="62">
      <c r="A62" s="37" t="s">
        <v>240</v>
      </c>
      <c r="B62" s="37">
        <v>14</v>
      </c>
      <c r="C62" s="38" t="s">
        <v>304</v>
      </c>
      <c r="D62" s="37" t="s">
        <v>245</v>
      </c>
      <c r="E62" s="39" t="s">
        <v>305</v>
      </c>
      <c r="F62" s="40" t="s">
        <v>243</v>
      </c>
      <c r="G62" s="41">
        <v>4</v>
      </c>
      <c r="H62" s="42">
        <v>0</v>
      </c>
      <c r="I62" s="43">
        <f>ROUND(G62*H62,P4)</f>
        <v>0</v>
      </c>
      <c r="J62" s="37"/>
      <c r="O62" s="44">
        <f>I62*0.21</f>
        <v>0</v>
      </c>
      <c r="P62">
        <v>3</v>
      </c>
    </row>
    <row r="63">
      <c r="A63" s="37" t="s">
        <v>244</v>
      </c>
      <c r="B63" s="45"/>
      <c r="C63" s="46"/>
      <c r="D63" s="46"/>
      <c r="E63" s="47" t="s">
        <v>245</v>
      </c>
      <c r="F63" s="46"/>
      <c r="G63" s="46"/>
      <c r="H63" s="46"/>
      <c r="I63" s="46"/>
      <c r="J63" s="48"/>
    </row>
    <row r="64" ht="30">
      <c r="A64" s="37" t="s">
        <v>246</v>
      </c>
      <c r="B64" s="45"/>
      <c r="C64" s="46"/>
      <c r="D64" s="46"/>
      <c r="E64" s="49" t="s">
        <v>1034</v>
      </c>
      <c r="F64" s="46"/>
      <c r="G64" s="46"/>
      <c r="H64" s="46"/>
      <c r="I64" s="46"/>
      <c r="J64" s="48"/>
    </row>
    <row r="65">
      <c r="A65" s="37" t="s">
        <v>248</v>
      </c>
      <c r="B65" s="45"/>
      <c r="C65" s="46"/>
      <c r="D65" s="46"/>
      <c r="E65" s="47" t="s">
        <v>245</v>
      </c>
      <c r="F65" s="46"/>
      <c r="G65" s="46"/>
      <c r="H65" s="46"/>
      <c r="I65" s="46"/>
      <c r="J65" s="48"/>
    </row>
    <row r="66">
      <c r="A66" s="37" t="s">
        <v>240</v>
      </c>
      <c r="B66" s="37">
        <v>15</v>
      </c>
      <c r="C66" s="38" t="s">
        <v>1057</v>
      </c>
      <c r="D66" s="37" t="s">
        <v>245</v>
      </c>
      <c r="E66" s="39" t="s">
        <v>1058</v>
      </c>
      <c r="F66" s="40" t="s">
        <v>354</v>
      </c>
      <c r="G66" s="41">
        <v>6</v>
      </c>
      <c r="H66" s="42">
        <v>0</v>
      </c>
      <c r="I66" s="43">
        <f>ROUND(G66*H66,P4)</f>
        <v>0</v>
      </c>
      <c r="J66" s="37"/>
      <c r="O66" s="44">
        <f>I66*0.21</f>
        <v>0</v>
      </c>
      <c r="P66">
        <v>3</v>
      </c>
    </row>
    <row r="67">
      <c r="A67" s="37" t="s">
        <v>244</v>
      </c>
      <c r="B67" s="45"/>
      <c r="C67" s="46"/>
      <c r="D67" s="46"/>
      <c r="E67" s="47" t="s">
        <v>245</v>
      </c>
      <c r="F67" s="46"/>
      <c r="G67" s="46"/>
      <c r="H67" s="46"/>
      <c r="I67" s="46"/>
      <c r="J67" s="48"/>
    </row>
    <row r="68" ht="30">
      <c r="A68" s="37" t="s">
        <v>246</v>
      </c>
      <c r="B68" s="45"/>
      <c r="C68" s="46"/>
      <c r="D68" s="46"/>
      <c r="E68" s="49" t="s">
        <v>1059</v>
      </c>
      <c r="F68" s="46"/>
      <c r="G68" s="46"/>
      <c r="H68" s="46"/>
      <c r="I68" s="46"/>
      <c r="J68" s="48"/>
    </row>
    <row r="69">
      <c r="A69" s="37" t="s">
        <v>248</v>
      </c>
      <c r="B69" s="45"/>
      <c r="C69" s="46"/>
      <c r="D69" s="46"/>
      <c r="E69" s="47" t="s">
        <v>245</v>
      </c>
      <c r="F69" s="46"/>
      <c r="G69" s="46"/>
      <c r="H69" s="46"/>
      <c r="I69" s="46"/>
      <c r="J69" s="48"/>
    </row>
    <row r="70">
      <c r="A70" s="37" t="s">
        <v>240</v>
      </c>
      <c r="B70" s="37">
        <v>16</v>
      </c>
      <c r="C70" s="38" t="s">
        <v>1060</v>
      </c>
      <c r="D70" s="37" t="s">
        <v>245</v>
      </c>
      <c r="E70" s="39" t="s">
        <v>1061</v>
      </c>
      <c r="F70" s="40" t="s">
        <v>354</v>
      </c>
      <c r="G70" s="41">
        <v>6</v>
      </c>
      <c r="H70" s="42">
        <v>0</v>
      </c>
      <c r="I70" s="43">
        <f>ROUND(G70*H70,P4)</f>
        <v>0</v>
      </c>
      <c r="J70" s="37"/>
      <c r="O70" s="44">
        <f>I70*0.21</f>
        <v>0</v>
      </c>
      <c r="P70">
        <v>3</v>
      </c>
    </row>
    <row r="71">
      <c r="A71" s="37" t="s">
        <v>244</v>
      </c>
      <c r="B71" s="45"/>
      <c r="C71" s="46"/>
      <c r="D71" s="46"/>
      <c r="E71" s="47" t="s">
        <v>245</v>
      </c>
      <c r="F71" s="46"/>
      <c r="G71" s="46"/>
      <c r="H71" s="46"/>
      <c r="I71" s="46"/>
      <c r="J71" s="48"/>
    </row>
    <row r="72" ht="30">
      <c r="A72" s="37" t="s">
        <v>246</v>
      </c>
      <c r="B72" s="45"/>
      <c r="C72" s="46"/>
      <c r="D72" s="46"/>
      <c r="E72" s="49" t="s">
        <v>1059</v>
      </c>
      <c r="F72" s="46"/>
      <c r="G72" s="46"/>
      <c r="H72" s="46"/>
      <c r="I72" s="46"/>
      <c r="J72" s="48"/>
    </row>
    <row r="73">
      <c r="A73" s="37" t="s">
        <v>248</v>
      </c>
      <c r="B73" s="45"/>
      <c r="C73" s="46"/>
      <c r="D73" s="46"/>
      <c r="E73" s="47" t="s">
        <v>245</v>
      </c>
      <c r="F73" s="46"/>
      <c r="G73" s="46"/>
      <c r="H73" s="46"/>
      <c r="I73" s="46"/>
      <c r="J73" s="48"/>
    </row>
    <row r="74">
      <c r="A74" s="37" t="s">
        <v>240</v>
      </c>
      <c r="B74" s="37">
        <v>17</v>
      </c>
      <c r="C74" s="38" t="s">
        <v>1062</v>
      </c>
      <c r="D74" s="37" t="s">
        <v>245</v>
      </c>
      <c r="E74" s="39" t="s">
        <v>1063</v>
      </c>
      <c r="F74" s="40" t="s">
        <v>252</v>
      </c>
      <c r="G74" s="41">
        <v>0.80000000000000004</v>
      </c>
      <c r="H74" s="42">
        <v>0</v>
      </c>
      <c r="I74" s="43">
        <f>ROUND(G74*H74,P4)</f>
        <v>0</v>
      </c>
      <c r="J74" s="37"/>
      <c r="O74" s="44">
        <f>I74*0.21</f>
        <v>0</v>
      </c>
      <c r="P74">
        <v>3</v>
      </c>
    </row>
    <row r="75">
      <c r="A75" s="37" t="s">
        <v>244</v>
      </c>
      <c r="B75" s="45"/>
      <c r="C75" s="46"/>
      <c r="D75" s="46"/>
      <c r="E75" s="47" t="s">
        <v>245</v>
      </c>
      <c r="F75" s="46"/>
      <c r="G75" s="46"/>
      <c r="H75" s="46"/>
      <c r="I75" s="46"/>
      <c r="J75" s="48"/>
    </row>
    <row r="76" ht="30">
      <c r="A76" s="37" t="s">
        <v>246</v>
      </c>
      <c r="B76" s="45"/>
      <c r="C76" s="46"/>
      <c r="D76" s="46"/>
      <c r="E76" s="49" t="s">
        <v>1064</v>
      </c>
      <c r="F76" s="46"/>
      <c r="G76" s="46"/>
      <c r="H76" s="46"/>
      <c r="I76" s="46"/>
      <c r="J76" s="48"/>
    </row>
    <row r="77">
      <c r="A77" s="37" t="s">
        <v>248</v>
      </c>
      <c r="B77" s="45"/>
      <c r="C77" s="46"/>
      <c r="D77" s="46"/>
      <c r="E77" s="47" t="s">
        <v>245</v>
      </c>
      <c r="F77" s="46"/>
      <c r="G77" s="46"/>
      <c r="H77" s="46"/>
      <c r="I77" s="46"/>
      <c r="J77" s="48"/>
    </row>
    <row r="78">
      <c r="A78" s="37" t="s">
        <v>240</v>
      </c>
      <c r="B78" s="37">
        <v>18</v>
      </c>
      <c r="C78" s="38" t="s">
        <v>1065</v>
      </c>
      <c r="D78" s="37" t="s">
        <v>245</v>
      </c>
      <c r="E78" s="39" t="s">
        <v>1066</v>
      </c>
      <c r="F78" s="40" t="s">
        <v>252</v>
      </c>
      <c r="G78" s="41">
        <v>0.80000000000000004</v>
      </c>
      <c r="H78" s="42">
        <v>0</v>
      </c>
      <c r="I78" s="43">
        <f>ROUND(G78*H78,P4)</f>
        <v>0</v>
      </c>
      <c r="J78" s="37"/>
      <c r="O78" s="44">
        <f>I78*0.21</f>
        <v>0</v>
      </c>
      <c r="P78">
        <v>3</v>
      </c>
    </row>
    <row r="79">
      <c r="A79" s="37" t="s">
        <v>244</v>
      </c>
      <c r="B79" s="45"/>
      <c r="C79" s="46"/>
      <c r="D79" s="46"/>
      <c r="E79" s="47" t="s">
        <v>245</v>
      </c>
      <c r="F79" s="46"/>
      <c r="G79" s="46"/>
      <c r="H79" s="46"/>
      <c r="I79" s="46"/>
      <c r="J79" s="48"/>
    </row>
    <row r="80" ht="30">
      <c r="A80" s="37" t="s">
        <v>246</v>
      </c>
      <c r="B80" s="45"/>
      <c r="C80" s="46"/>
      <c r="D80" s="46"/>
      <c r="E80" s="49" t="s">
        <v>1064</v>
      </c>
      <c r="F80" s="46"/>
      <c r="G80" s="46"/>
      <c r="H80" s="46"/>
      <c r="I80" s="46"/>
      <c r="J80" s="48"/>
    </row>
    <row r="81">
      <c r="A81" s="37" t="s">
        <v>248</v>
      </c>
      <c r="B81" s="45"/>
      <c r="C81" s="46"/>
      <c r="D81" s="46"/>
      <c r="E81" s="47" t="s">
        <v>245</v>
      </c>
      <c r="F81" s="46"/>
      <c r="G81" s="46"/>
      <c r="H81" s="46"/>
      <c r="I81" s="46"/>
      <c r="J81" s="48"/>
    </row>
    <row r="82">
      <c r="A82" s="37" t="s">
        <v>240</v>
      </c>
      <c r="B82" s="37">
        <v>19</v>
      </c>
      <c r="C82" s="38" t="s">
        <v>904</v>
      </c>
      <c r="D82" s="37" t="s">
        <v>245</v>
      </c>
      <c r="E82" s="39" t="s">
        <v>905</v>
      </c>
      <c r="F82" s="40" t="s">
        <v>243</v>
      </c>
      <c r="G82" s="41">
        <v>55</v>
      </c>
      <c r="H82" s="42">
        <v>0</v>
      </c>
      <c r="I82" s="43">
        <f>ROUND(G82*H82,P4)</f>
        <v>0</v>
      </c>
      <c r="J82" s="37"/>
      <c r="O82" s="44">
        <f>I82*0.21</f>
        <v>0</v>
      </c>
      <c r="P82">
        <v>3</v>
      </c>
    </row>
    <row r="83">
      <c r="A83" s="37" t="s">
        <v>244</v>
      </c>
      <c r="B83" s="45"/>
      <c r="C83" s="46"/>
      <c r="D83" s="46"/>
      <c r="E83" s="47" t="s">
        <v>245</v>
      </c>
      <c r="F83" s="46"/>
      <c r="G83" s="46"/>
      <c r="H83" s="46"/>
      <c r="I83" s="46"/>
      <c r="J83" s="48"/>
    </row>
    <row r="84" ht="30">
      <c r="A84" s="37" t="s">
        <v>246</v>
      </c>
      <c r="B84" s="45"/>
      <c r="C84" s="46"/>
      <c r="D84" s="46"/>
      <c r="E84" s="49" t="s">
        <v>1067</v>
      </c>
      <c r="F84" s="46"/>
      <c r="G84" s="46"/>
      <c r="H84" s="46"/>
      <c r="I84" s="46"/>
      <c r="J84" s="48"/>
    </row>
    <row r="85">
      <c r="A85" s="37" t="s">
        <v>248</v>
      </c>
      <c r="B85" s="45"/>
      <c r="C85" s="46"/>
      <c r="D85" s="46"/>
      <c r="E85" s="47" t="s">
        <v>245</v>
      </c>
      <c r="F85" s="46"/>
      <c r="G85" s="46"/>
      <c r="H85" s="46"/>
      <c r="I85" s="46"/>
      <c r="J85" s="48"/>
    </row>
    <row r="86">
      <c r="A86" s="37" t="s">
        <v>240</v>
      </c>
      <c r="B86" s="37">
        <v>20</v>
      </c>
      <c r="C86" s="38" t="s">
        <v>906</v>
      </c>
      <c r="D86" s="37" t="s">
        <v>245</v>
      </c>
      <c r="E86" s="39" t="s">
        <v>907</v>
      </c>
      <c r="F86" s="40" t="s">
        <v>243</v>
      </c>
      <c r="G86" s="41">
        <v>55</v>
      </c>
      <c r="H86" s="42">
        <v>0</v>
      </c>
      <c r="I86" s="43">
        <f>ROUND(G86*H86,P4)</f>
        <v>0</v>
      </c>
      <c r="J86" s="37"/>
      <c r="O86" s="44">
        <f>I86*0.21</f>
        <v>0</v>
      </c>
      <c r="P86">
        <v>3</v>
      </c>
    </row>
    <row r="87">
      <c r="A87" s="37" t="s">
        <v>244</v>
      </c>
      <c r="B87" s="45"/>
      <c r="C87" s="46"/>
      <c r="D87" s="46"/>
      <c r="E87" s="47" t="s">
        <v>245</v>
      </c>
      <c r="F87" s="46"/>
      <c r="G87" s="46"/>
      <c r="H87" s="46"/>
      <c r="I87" s="46"/>
      <c r="J87" s="48"/>
    </row>
    <row r="88" ht="30">
      <c r="A88" s="37" t="s">
        <v>246</v>
      </c>
      <c r="B88" s="45"/>
      <c r="C88" s="46"/>
      <c r="D88" s="46"/>
      <c r="E88" s="49" t="s">
        <v>1067</v>
      </c>
      <c r="F88" s="46"/>
      <c r="G88" s="46"/>
      <c r="H88" s="46"/>
      <c r="I88" s="46"/>
      <c r="J88" s="48"/>
    </row>
    <row r="89">
      <c r="A89" s="37" t="s">
        <v>248</v>
      </c>
      <c r="B89" s="45"/>
      <c r="C89" s="46"/>
      <c r="D89" s="46"/>
      <c r="E89" s="47" t="s">
        <v>245</v>
      </c>
      <c r="F89" s="46"/>
      <c r="G89" s="46"/>
      <c r="H89" s="46"/>
      <c r="I89" s="46"/>
      <c r="J89" s="48"/>
    </row>
    <row r="90">
      <c r="A90" s="37" t="s">
        <v>240</v>
      </c>
      <c r="B90" s="37">
        <v>21</v>
      </c>
      <c r="C90" s="38" t="s">
        <v>1068</v>
      </c>
      <c r="D90" s="37" t="s">
        <v>245</v>
      </c>
      <c r="E90" s="39" t="s">
        <v>1069</v>
      </c>
      <c r="F90" s="40" t="s">
        <v>243</v>
      </c>
      <c r="G90" s="41">
        <v>10</v>
      </c>
      <c r="H90" s="42">
        <v>0</v>
      </c>
      <c r="I90" s="43">
        <f>ROUND(G90*H90,P4)</f>
        <v>0</v>
      </c>
      <c r="J90" s="37"/>
      <c r="O90" s="44">
        <f>I90*0.21</f>
        <v>0</v>
      </c>
      <c r="P90">
        <v>3</v>
      </c>
    </row>
    <row r="91">
      <c r="A91" s="37" t="s">
        <v>244</v>
      </c>
      <c r="B91" s="45"/>
      <c r="C91" s="46"/>
      <c r="D91" s="46"/>
      <c r="E91" s="47" t="s">
        <v>245</v>
      </c>
      <c r="F91" s="46"/>
      <c r="G91" s="46"/>
      <c r="H91" s="46"/>
      <c r="I91" s="46"/>
      <c r="J91" s="48"/>
    </row>
    <row r="92" ht="30">
      <c r="A92" s="37" t="s">
        <v>246</v>
      </c>
      <c r="B92" s="45"/>
      <c r="C92" s="46"/>
      <c r="D92" s="46"/>
      <c r="E92" s="49" t="s">
        <v>1070</v>
      </c>
      <c r="F92" s="46"/>
      <c r="G92" s="46"/>
      <c r="H92" s="46"/>
      <c r="I92" s="46"/>
      <c r="J92" s="48"/>
    </row>
    <row r="93">
      <c r="A93" s="37" t="s">
        <v>248</v>
      </c>
      <c r="B93" s="45"/>
      <c r="C93" s="46"/>
      <c r="D93" s="46"/>
      <c r="E93" s="47" t="s">
        <v>245</v>
      </c>
      <c r="F93" s="46"/>
      <c r="G93" s="46"/>
      <c r="H93" s="46"/>
      <c r="I93" s="46"/>
      <c r="J93" s="48"/>
    </row>
    <row r="94">
      <c r="A94" s="37" t="s">
        <v>240</v>
      </c>
      <c r="B94" s="37">
        <v>22</v>
      </c>
      <c r="C94" s="38" t="s">
        <v>1071</v>
      </c>
      <c r="D94" s="37" t="s">
        <v>245</v>
      </c>
      <c r="E94" s="39" t="s">
        <v>1072</v>
      </c>
      <c r="F94" s="40" t="s">
        <v>243</v>
      </c>
      <c r="G94" s="41">
        <v>10</v>
      </c>
      <c r="H94" s="42">
        <v>0</v>
      </c>
      <c r="I94" s="43">
        <f>ROUND(G94*H94,P4)</f>
        <v>0</v>
      </c>
      <c r="J94" s="37"/>
      <c r="O94" s="44">
        <f>I94*0.21</f>
        <v>0</v>
      </c>
      <c r="P94">
        <v>3</v>
      </c>
    </row>
    <row r="95">
      <c r="A95" s="37" t="s">
        <v>244</v>
      </c>
      <c r="B95" s="45"/>
      <c r="C95" s="46"/>
      <c r="D95" s="46"/>
      <c r="E95" s="47" t="s">
        <v>245</v>
      </c>
      <c r="F95" s="46"/>
      <c r="G95" s="46"/>
      <c r="H95" s="46"/>
      <c r="I95" s="46"/>
      <c r="J95" s="48"/>
    </row>
    <row r="96" ht="30">
      <c r="A96" s="37" t="s">
        <v>246</v>
      </c>
      <c r="B96" s="45"/>
      <c r="C96" s="46"/>
      <c r="D96" s="46"/>
      <c r="E96" s="49" t="s">
        <v>1070</v>
      </c>
      <c r="F96" s="46"/>
      <c r="G96" s="46"/>
      <c r="H96" s="46"/>
      <c r="I96" s="46"/>
      <c r="J96" s="48"/>
    </row>
    <row r="97">
      <c r="A97" s="37" t="s">
        <v>248</v>
      </c>
      <c r="B97" s="45"/>
      <c r="C97" s="46"/>
      <c r="D97" s="46"/>
      <c r="E97" s="47" t="s">
        <v>245</v>
      </c>
      <c r="F97" s="46"/>
      <c r="G97" s="46"/>
      <c r="H97" s="46"/>
      <c r="I97" s="46"/>
      <c r="J97" s="48"/>
    </row>
    <row r="98">
      <c r="A98" s="37" t="s">
        <v>240</v>
      </c>
      <c r="B98" s="37">
        <v>23</v>
      </c>
      <c r="C98" s="38" t="s">
        <v>910</v>
      </c>
      <c r="D98" s="37" t="s">
        <v>245</v>
      </c>
      <c r="E98" s="39" t="s">
        <v>911</v>
      </c>
      <c r="F98" s="40" t="s">
        <v>243</v>
      </c>
      <c r="G98" s="41">
        <v>24</v>
      </c>
      <c r="H98" s="42">
        <v>0</v>
      </c>
      <c r="I98" s="43">
        <f>ROUND(G98*H98,P4)</f>
        <v>0</v>
      </c>
      <c r="J98" s="37"/>
      <c r="O98" s="44">
        <f>I98*0.21</f>
        <v>0</v>
      </c>
      <c r="P98">
        <v>3</v>
      </c>
    </row>
    <row r="99">
      <c r="A99" s="37" t="s">
        <v>244</v>
      </c>
      <c r="B99" s="45"/>
      <c r="C99" s="46"/>
      <c r="D99" s="46"/>
      <c r="E99" s="47" t="s">
        <v>245</v>
      </c>
      <c r="F99" s="46"/>
      <c r="G99" s="46"/>
      <c r="H99" s="46"/>
      <c r="I99" s="46"/>
      <c r="J99" s="48"/>
    </row>
    <row r="100" ht="30">
      <c r="A100" s="37" t="s">
        <v>246</v>
      </c>
      <c r="B100" s="45"/>
      <c r="C100" s="46"/>
      <c r="D100" s="46"/>
      <c r="E100" s="49" t="s">
        <v>1073</v>
      </c>
      <c r="F100" s="46"/>
      <c r="G100" s="46"/>
      <c r="H100" s="46"/>
      <c r="I100" s="46"/>
      <c r="J100" s="48"/>
    </row>
    <row r="101">
      <c r="A101" s="37" t="s">
        <v>248</v>
      </c>
      <c r="B101" s="45"/>
      <c r="C101" s="46"/>
      <c r="D101" s="46"/>
      <c r="E101" s="47" t="s">
        <v>245</v>
      </c>
      <c r="F101" s="46"/>
      <c r="G101" s="46"/>
      <c r="H101" s="46"/>
      <c r="I101" s="46"/>
      <c r="J101" s="48"/>
    </row>
    <row r="102">
      <c r="A102" s="37" t="s">
        <v>240</v>
      </c>
      <c r="B102" s="37">
        <v>24</v>
      </c>
      <c r="C102" s="38" t="s">
        <v>1074</v>
      </c>
      <c r="D102" s="37" t="s">
        <v>245</v>
      </c>
      <c r="E102" s="39" t="s">
        <v>1075</v>
      </c>
      <c r="F102" s="40" t="s">
        <v>243</v>
      </c>
      <c r="G102" s="41">
        <v>11</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1076</v>
      </c>
      <c r="F104" s="46"/>
      <c r="G104" s="46"/>
      <c r="H104" s="46"/>
      <c r="I104" s="46"/>
      <c r="J104" s="48"/>
    </row>
    <row r="105">
      <c r="A105" s="37" t="s">
        <v>248</v>
      </c>
      <c r="B105" s="45"/>
      <c r="C105" s="46"/>
      <c r="D105" s="46"/>
      <c r="E105" s="47" t="s">
        <v>245</v>
      </c>
      <c r="F105" s="46"/>
      <c r="G105" s="46"/>
      <c r="H105" s="46"/>
      <c r="I105" s="46"/>
      <c r="J105" s="48"/>
    </row>
    <row r="106">
      <c r="A106" s="37" t="s">
        <v>240</v>
      </c>
      <c r="B106" s="37">
        <v>25</v>
      </c>
      <c r="C106" s="38" t="s">
        <v>1077</v>
      </c>
      <c r="D106" s="37" t="s">
        <v>245</v>
      </c>
      <c r="E106" s="39" t="s">
        <v>1078</v>
      </c>
      <c r="F106" s="40" t="s">
        <v>243</v>
      </c>
      <c r="G106" s="41">
        <v>4</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1034</v>
      </c>
      <c r="F108" s="46"/>
      <c r="G108" s="46"/>
      <c r="H108" s="46"/>
      <c r="I108" s="46"/>
      <c r="J108" s="48"/>
    </row>
    <row r="109">
      <c r="A109" s="37" t="s">
        <v>248</v>
      </c>
      <c r="B109" s="45"/>
      <c r="C109" s="46"/>
      <c r="D109" s="46"/>
      <c r="E109" s="47" t="s">
        <v>245</v>
      </c>
      <c r="F109" s="46"/>
      <c r="G109" s="46"/>
      <c r="H109" s="46"/>
      <c r="I109" s="46"/>
      <c r="J109" s="48"/>
    </row>
    <row r="110" ht="30">
      <c r="A110" s="37" t="s">
        <v>240</v>
      </c>
      <c r="B110" s="37">
        <v>26</v>
      </c>
      <c r="C110" s="38" t="s">
        <v>1079</v>
      </c>
      <c r="D110" s="37" t="s">
        <v>245</v>
      </c>
      <c r="E110" s="39" t="s">
        <v>1080</v>
      </c>
      <c r="F110" s="40" t="s">
        <v>243</v>
      </c>
      <c r="G110" s="41">
        <v>10</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30">
      <c r="A112" s="37" t="s">
        <v>246</v>
      </c>
      <c r="B112" s="45"/>
      <c r="C112" s="46"/>
      <c r="D112" s="46"/>
      <c r="E112" s="49" t="s">
        <v>1070</v>
      </c>
      <c r="F112" s="46"/>
      <c r="G112" s="46"/>
      <c r="H112" s="46"/>
      <c r="I112" s="46"/>
      <c r="J112" s="48"/>
    </row>
    <row r="113">
      <c r="A113" s="37" t="s">
        <v>248</v>
      </c>
      <c r="B113" s="45"/>
      <c r="C113" s="46"/>
      <c r="D113" s="46"/>
      <c r="E113" s="47" t="s">
        <v>245</v>
      </c>
      <c r="F113" s="46"/>
      <c r="G113" s="46"/>
      <c r="H113" s="46"/>
      <c r="I113" s="46"/>
      <c r="J113" s="48"/>
    </row>
    <row r="114">
      <c r="A114" s="37" t="s">
        <v>240</v>
      </c>
      <c r="B114" s="37">
        <v>27</v>
      </c>
      <c r="C114" s="38" t="s">
        <v>1081</v>
      </c>
      <c r="D114" s="37" t="s">
        <v>245</v>
      </c>
      <c r="E114" s="39" t="s">
        <v>1082</v>
      </c>
      <c r="F114" s="40" t="s">
        <v>243</v>
      </c>
      <c r="G114" s="41">
        <v>10</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30">
      <c r="A116" s="37" t="s">
        <v>246</v>
      </c>
      <c r="B116" s="45"/>
      <c r="C116" s="46"/>
      <c r="D116" s="46"/>
      <c r="E116" s="49" t="s">
        <v>1070</v>
      </c>
      <c r="F116" s="46"/>
      <c r="G116" s="46"/>
      <c r="H116" s="46"/>
      <c r="I116" s="46"/>
      <c r="J116" s="48"/>
    </row>
    <row r="117">
      <c r="A117" s="37" t="s">
        <v>248</v>
      </c>
      <c r="B117" s="45"/>
      <c r="C117" s="46"/>
      <c r="D117" s="46"/>
      <c r="E117" s="47" t="s">
        <v>245</v>
      </c>
      <c r="F117" s="46"/>
      <c r="G117" s="46"/>
      <c r="H117" s="46"/>
      <c r="I117" s="46"/>
      <c r="J117" s="48"/>
    </row>
    <row r="118">
      <c r="A118" s="37" t="s">
        <v>240</v>
      </c>
      <c r="B118" s="37">
        <v>28</v>
      </c>
      <c r="C118" s="38" t="s">
        <v>912</v>
      </c>
      <c r="D118" s="37" t="s">
        <v>245</v>
      </c>
      <c r="E118" s="39" t="s">
        <v>913</v>
      </c>
      <c r="F118" s="40" t="s">
        <v>243</v>
      </c>
      <c r="G118" s="41">
        <v>39</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30">
      <c r="A120" s="37" t="s">
        <v>246</v>
      </c>
      <c r="B120" s="45"/>
      <c r="C120" s="46"/>
      <c r="D120" s="46"/>
      <c r="E120" s="49" t="s">
        <v>1083</v>
      </c>
      <c r="F120" s="46"/>
      <c r="G120" s="46"/>
      <c r="H120" s="46"/>
      <c r="I120" s="46"/>
      <c r="J120" s="48"/>
    </row>
    <row r="121">
      <c r="A121" s="37" t="s">
        <v>248</v>
      </c>
      <c r="B121" s="45"/>
      <c r="C121" s="46"/>
      <c r="D121" s="46"/>
      <c r="E121" s="47" t="s">
        <v>245</v>
      </c>
      <c r="F121" s="46"/>
      <c r="G121" s="46"/>
      <c r="H121" s="46"/>
      <c r="I121" s="46"/>
      <c r="J121" s="48"/>
    </row>
    <row r="122">
      <c r="A122" s="37" t="s">
        <v>240</v>
      </c>
      <c r="B122" s="37">
        <v>29</v>
      </c>
      <c r="C122" s="38" t="s">
        <v>1084</v>
      </c>
      <c r="D122" s="37" t="s">
        <v>245</v>
      </c>
      <c r="E122" s="39" t="s">
        <v>1085</v>
      </c>
      <c r="F122" s="40" t="s">
        <v>243</v>
      </c>
      <c r="G122" s="41">
        <v>5</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30">
      <c r="A124" s="37" t="s">
        <v>246</v>
      </c>
      <c r="B124" s="45"/>
      <c r="C124" s="46"/>
      <c r="D124" s="46"/>
      <c r="E124" s="49" t="s">
        <v>1086</v>
      </c>
      <c r="F124" s="46"/>
      <c r="G124" s="46"/>
      <c r="H124" s="46"/>
      <c r="I124" s="46"/>
      <c r="J124" s="48"/>
    </row>
    <row r="125">
      <c r="A125" s="37" t="s">
        <v>248</v>
      </c>
      <c r="B125" s="45"/>
      <c r="C125" s="46"/>
      <c r="D125" s="46"/>
      <c r="E125" s="47" t="s">
        <v>245</v>
      </c>
      <c r="F125" s="46"/>
      <c r="G125" s="46"/>
      <c r="H125" s="46"/>
      <c r="I125" s="46"/>
      <c r="J125" s="48"/>
    </row>
    <row r="126">
      <c r="A126" s="37" t="s">
        <v>240</v>
      </c>
      <c r="B126" s="37">
        <v>30</v>
      </c>
      <c r="C126" s="38" t="s">
        <v>1087</v>
      </c>
      <c r="D126" s="37" t="s">
        <v>245</v>
      </c>
      <c r="E126" s="39" t="s">
        <v>1088</v>
      </c>
      <c r="F126" s="40" t="s">
        <v>243</v>
      </c>
      <c r="G126" s="41">
        <v>5</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30">
      <c r="A128" s="37" t="s">
        <v>246</v>
      </c>
      <c r="B128" s="45"/>
      <c r="C128" s="46"/>
      <c r="D128" s="46"/>
      <c r="E128" s="49" t="s">
        <v>1086</v>
      </c>
      <c r="F128" s="46"/>
      <c r="G128" s="46"/>
      <c r="H128" s="46"/>
      <c r="I128" s="46"/>
      <c r="J128" s="48"/>
    </row>
    <row r="129">
      <c r="A129" s="37" t="s">
        <v>248</v>
      </c>
      <c r="B129" s="45"/>
      <c r="C129" s="46"/>
      <c r="D129" s="46"/>
      <c r="E129" s="47" t="s">
        <v>245</v>
      </c>
      <c r="F129" s="46"/>
      <c r="G129" s="46"/>
      <c r="H129" s="46"/>
      <c r="I129" s="46"/>
      <c r="J129" s="48"/>
    </row>
    <row r="130">
      <c r="A130" s="37" t="s">
        <v>240</v>
      </c>
      <c r="B130" s="37">
        <v>31</v>
      </c>
      <c r="C130" s="38" t="s">
        <v>1089</v>
      </c>
      <c r="D130" s="37" t="s">
        <v>245</v>
      </c>
      <c r="E130" s="39" t="s">
        <v>1090</v>
      </c>
      <c r="F130" s="40" t="s">
        <v>243</v>
      </c>
      <c r="G130" s="41">
        <v>2</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30">
      <c r="A132" s="37" t="s">
        <v>246</v>
      </c>
      <c r="B132" s="45"/>
      <c r="C132" s="46"/>
      <c r="D132" s="46"/>
      <c r="E132" s="49" t="s">
        <v>1091</v>
      </c>
      <c r="F132" s="46"/>
      <c r="G132" s="46"/>
      <c r="H132" s="46"/>
      <c r="I132" s="46"/>
      <c r="J132" s="48"/>
    </row>
    <row r="133">
      <c r="A133" s="37" t="s">
        <v>248</v>
      </c>
      <c r="B133" s="45"/>
      <c r="C133" s="46"/>
      <c r="D133" s="46"/>
      <c r="E133" s="47" t="s">
        <v>245</v>
      </c>
      <c r="F133" s="46"/>
      <c r="G133" s="46"/>
      <c r="H133" s="46"/>
      <c r="I133" s="46"/>
      <c r="J133" s="48"/>
    </row>
    <row r="134">
      <c r="A134" s="37" t="s">
        <v>240</v>
      </c>
      <c r="B134" s="37">
        <v>32</v>
      </c>
      <c r="C134" s="38" t="s">
        <v>1092</v>
      </c>
      <c r="D134" s="37" t="s">
        <v>245</v>
      </c>
      <c r="E134" s="39" t="s">
        <v>1093</v>
      </c>
      <c r="F134" s="40" t="s">
        <v>243</v>
      </c>
      <c r="G134" s="41">
        <v>3</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30">
      <c r="A136" s="37" t="s">
        <v>246</v>
      </c>
      <c r="B136" s="45"/>
      <c r="C136" s="46"/>
      <c r="D136" s="46"/>
      <c r="E136" s="49" t="s">
        <v>1048</v>
      </c>
      <c r="F136" s="46"/>
      <c r="G136" s="46"/>
      <c r="H136" s="46"/>
      <c r="I136" s="46"/>
      <c r="J136" s="48"/>
    </row>
    <row r="137">
      <c r="A137" s="37" t="s">
        <v>248</v>
      </c>
      <c r="B137" s="45"/>
      <c r="C137" s="46"/>
      <c r="D137" s="46"/>
      <c r="E137" s="47" t="s">
        <v>245</v>
      </c>
      <c r="F137" s="46"/>
      <c r="G137" s="46"/>
      <c r="H137" s="46"/>
      <c r="I137" s="46"/>
      <c r="J137" s="48"/>
    </row>
    <row r="138">
      <c r="A138" s="37" t="s">
        <v>240</v>
      </c>
      <c r="B138" s="37">
        <v>33</v>
      </c>
      <c r="C138" s="38" t="s">
        <v>1094</v>
      </c>
      <c r="D138" s="37" t="s">
        <v>245</v>
      </c>
      <c r="E138" s="39" t="s">
        <v>1095</v>
      </c>
      <c r="F138" s="40" t="s">
        <v>243</v>
      </c>
      <c r="G138" s="41">
        <v>2</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30">
      <c r="A140" s="37" t="s">
        <v>246</v>
      </c>
      <c r="B140" s="45"/>
      <c r="C140" s="46"/>
      <c r="D140" s="46"/>
      <c r="E140" s="49" t="s">
        <v>1091</v>
      </c>
      <c r="F140" s="46"/>
      <c r="G140" s="46"/>
      <c r="H140" s="46"/>
      <c r="I140" s="46"/>
      <c r="J140" s="48"/>
    </row>
    <row r="141">
      <c r="A141" s="37" t="s">
        <v>248</v>
      </c>
      <c r="B141" s="45"/>
      <c r="C141" s="46"/>
      <c r="D141" s="46"/>
      <c r="E141" s="47" t="s">
        <v>245</v>
      </c>
      <c r="F141" s="46"/>
      <c r="G141" s="46"/>
      <c r="H141" s="46"/>
      <c r="I141" s="46"/>
      <c r="J141" s="48"/>
    </row>
    <row r="142" ht="30">
      <c r="A142" s="37" t="s">
        <v>240</v>
      </c>
      <c r="B142" s="37">
        <v>34</v>
      </c>
      <c r="C142" s="38" t="s">
        <v>1096</v>
      </c>
      <c r="D142" s="37" t="s">
        <v>245</v>
      </c>
      <c r="E142" s="39" t="s">
        <v>1097</v>
      </c>
      <c r="F142" s="40" t="s">
        <v>243</v>
      </c>
      <c r="G142" s="41">
        <v>6</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30">
      <c r="A144" s="37" t="s">
        <v>246</v>
      </c>
      <c r="B144" s="45"/>
      <c r="C144" s="46"/>
      <c r="D144" s="46"/>
      <c r="E144" s="49" t="s">
        <v>1059</v>
      </c>
      <c r="F144" s="46"/>
      <c r="G144" s="46"/>
      <c r="H144" s="46"/>
      <c r="I144" s="46"/>
      <c r="J144" s="48"/>
    </row>
    <row r="145">
      <c r="A145" s="37" t="s">
        <v>248</v>
      </c>
      <c r="B145" s="45"/>
      <c r="C145" s="46"/>
      <c r="D145" s="46"/>
      <c r="E145" s="47" t="s">
        <v>245</v>
      </c>
      <c r="F145" s="46"/>
      <c r="G145" s="46"/>
      <c r="H145" s="46"/>
      <c r="I145" s="46"/>
      <c r="J145" s="48"/>
    </row>
    <row r="146" ht="30">
      <c r="A146" s="37" t="s">
        <v>240</v>
      </c>
      <c r="B146" s="37">
        <v>35</v>
      </c>
      <c r="C146" s="38" t="s">
        <v>1098</v>
      </c>
      <c r="D146" s="37" t="s">
        <v>245</v>
      </c>
      <c r="E146" s="39" t="s">
        <v>1099</v>
      </c>
      <c r="F146" s="40" t="s">
        <v>243</v>
      </c>
      <c r="G146" s="41">
        <v>6</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30">
      <c r="A148" s="37" t="s">
        <v>246</v>
      </c>
      <c r="B148" s="45"/>
      <c r="C148" s="46"/>
      <c r="D148" s="46"/>
      <c r="E148" s="49" t="s">
        <v>1059</v>
      </c>
      <c r="F148" s="46"/>
      <c r="G148" s="46"/>
      <c r="H148" s="46"/>
      <c r="I148" s="46"/>
      <c r="J148" s="48"/>
    </row>
    <row r="149">
      <c r="A149" s="37" t="s">
        <v>248</v>
      </c>
      <c r="B149" s="45"/>
      <c r="C149" s="46"/>
      <c r="D149" s="46"/>
      <c r="E149" s="47" t="s">
        <v>245</v>
      </c>
      <c r="F149" s="46"/>
      <c r="G149" s="46"/>
      <c r="H149" s="46"/>
      <c r="I149" s="46"/>
      <c r="J149" s="48"/>
    </row>
    <row r="150">
      <c r="A150" s="37" t="s">
        <v>240</v>
      </c>
      <c r="B150" s="37">
        <v>36</v>
      </c>
      <c r="C150" s="38" t="s">
        <v>1100</v>
      </c>
      <c r="D150" s="37" t="s">
        <v>245</v>
      </c>
      <c r="E150" s="39" t="s">
        <v>1101</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30">
      <c r="A152" s="37" t="s">
        <v>246</v>
      </c>
      <c r="B152" s="45"/>
      <c r="C152" s="46"/>
      <c r="D152" s="46"/>
      <c r="E152" s="49" t="s">
        <v>1091</v>
      </c>
      <c r="F152" s="46"/>
      <c r="G152" s="46"/>
      <c r="H152" s="46"/>
      <c r="I152" s="46"/>
      <c r="J152" s="48"/>
    </row>
    <row r="153">
      <c r="A153" s="37" t="s">
        <v>248</v>
      </c>
      <c r="B153" s="45"/>
      <c r="C153" s="46"/>
      <c r="D153" s="46"/>
      <c r="E153" s="47" t="s">
        <v>245</v>
      </c>
      <c r="F153" s="46"/>
      <c r="G153" s="46"/>
      <c r="H153" s="46"/>
      <c r="I153" s="46"/>
      <c r="J153" s="48"/>
    </row>
    <row r="154" ht="30">
      <c r="A154" s="37" t="s">
        <v>240</v>
      </c>
      <c r="B154" s="37">
        <v>37</v>
      </c>
      <c r="C154" s="38" t="s">
        <v>1102</v>
      </c>
      <c r="D154" s="37" t="s">
        <v>245</v>
      </c>
      <c r="E154" s="39" t="s">
        <v>1103</v>
      </c>
      <c r="F154" s="40" t="s">
        <v>243</v>
      </c>
      <c r="G154" s="41">
        <v>2</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30">
      <c r="A156" s="37" t="s">
        <v>246</v>
      </c>
      <c r="B156" s="45"/>
      <c r="C156" s="46"/>
      <c r="D156" s="46"/>
      <c r="E156" s="49" t="s">
        <v>1091</v>
      </c>
      <c r="F156" s="46"/>
      <c r="G156" s="46"/>
      <c r="H156" s="46"/>
      <c r="I156" s="46"/>
      <c r="J156" s="48"/>
    </row>
    <row r="157">
      <c r="A157" s="37" t="s">
        <v>248</v>
      </c>
      <c r="B157" s="45"/>
      <c r="C157" s="46"/>
      <c r="D157" s="46"/>
      <c r="E157" s="47" t="s">
        <v>245</v>
      </c>
      <c r="F157" s="46"/>
      <c r="G157" s="46"/>
      <c r="H157" s="46"/>
      <c r="I157" s="46"/>
      <c r="J157" s="48"/>
    </row>
    <row r="158">
      <c r="A158" s="37" t="s">
        <v>240</v>
      </c>
      <c r="B158" s="37">
        <v>38</v>
      </c>
      <c r="C158" s="38" t="s">
        <v>1104</v>
      </c>
      <c r="D158" s="37" t="s">
        <v>245</v>
      </c>
      <c r="E158" s="39" t="s">
        <v>1105</v>
      </c>
      <c r="F158" s="40" t="s">
        <v>243</v>
      </c>
      <c r="G158" s="41">
        <v>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30">
      <c r="A160" s="37" t="s">
        <v>246</v>
      </c>
      <c r="B160" s="45"/>
      <c r="C160" s="46"/>
      <c r="D160" s="46"/>
      <c r="E160" s="49" t="s">
        <v>1033</v>
      </c>
      <c r="F160" s="46"/>
      <c r="G160" s="46"/>
      <c r="H160" s="46"/>
      <c r="I160" s="46"/>
      <c r="J160" s="48"/>
    </row>
    <row r="161">
      <c r="A161" s="37" t="s">
        <v>248</v>
      </c>
      <c r="B161" s="45"/>
      <c r="C161" s="46"/>
      <c r="D161" s="46"/>
      <c r="E161" s="47" t="s">
        <v>245</v>
      </c>
      <c r="F161" s="46"/>
      <c r="G161" s="46"/>
      <c r="H161" s="46"/>
      <c r="I161" s="46"/>
      <c r="J161" s="48"/>
    </row>
    <row r="162">
      <c r="A162" s="37" t="s">
        <v>240</v>
      </c>
      <c r="B162" s="37">
        <v>39</v>
      </c>
      <c r="C162" s="38" t="s">
        <v>1106</v>
      </c>
      <c r="D162" s="37" t="s">
        <v>245</v>
      </c>
      <c r="E162" s="39" t="s">
        <v>1107</v>
      </c>
      <c r="F162" s="40" t="s">
        <v>243</v>
      </c>
      <c r="G162" s="41">
        <v>1</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30">
      <c r="A164" s="37" t="s">
        <v>246</v>
      </c>
      <c r="B164" s="45"/>
      <c r="C164" s="46"/>
      <c r="D164" s="46"/>
      <c r="E164" s="49" t="s">
        <v>1033</v>
      </c>
      <c r="F164" s="46"/>
      <c r="G164" s="46"/>
      <c r="H164" s="46"/>
      <c r="I164" s="46"/>
      <c r="J164" s="48"/>
    </row>
    <row r="165">
      <c r="A165" s="37" t="s">
        <v>248</v>
      </c>
      <c r="B165" s="45"/>
      <c r="C165" s="46"/>
      <c r="D165" s="46"/>
      <c r="E165" s="47" t="s">
        <v>245</v>
      </c>
      <c r="F165" s="46"/>
      <c r="G165" s="46"/>
      <c r="H165" s="46"/>
      <c r="I165" s="46"/>
      <c r="J165" s="48"/>
    </row>
    <row r="166" ht="30">
      <c r="A166" s="37" t="s">
        <v>240</v>
      </c>
      <c r="B166" s="37">
        <v>40</v>
      </c>
      <c r="C166" s="38" t="s">
        <v>1108</v>
      </c>
      <c r="D166" s="37" t="s">
        <v>245</v>
      </c>
      <c r="E166" s="39" t="s">
        <v>1109</v>
      </c>
      <c r="F166" s="40" t="s">
        <v>243</v>
      </c>
      <c r="G166" s="41">
        <v>2</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30">
      <c r="A168" s="37" t="s">
        <v>246</v>
      </c>
      <c r="B168" s="45"/>
      <c r="C168" s="46"/>
      <c r="D168" s="46"/>
      <c r="E168" s="49" t="s">
        <v>1091</v>
      </c>
      <c r="F168" s="46"/>
      <c r="G168" s="46"/>
      <c r="H168" s="46"/>
      <c r="I168" s="46"/>
      <c r="J168" s="48"/>
    </row>
    <row r="169">
      <c r="A169" s="37" t="s">
        <v>248</v>
      </c>
      <c r="B169" s="45"/>
      <c r="C169" s="46"/>
      <c r="D169" s="46"/>
      <c r="E169" s="47" t="s">
        <v>245</v>
      </c>
      <c r="F169" s="46"/>
      <c r="G169" s="46"/>
      <c r="H169" s="46"/>
      <c r="I169" s="46"/>
      <c r="J169" s="48"/>
    </row>
    <row r="170" ht="30">
      <c r="A170" s="37" t="s">
        <v>240</v>
      </c>
      <c r="B170" s="37">
        <v>41</v>
      </c>
      <c r="C170" s="38" t="s">
        <v>1110</v>
      </c>
      <c r="D170" s="37" t="s">
        <v>245</v>
      </c>
      <c r="E170" s="39" t="s">
        <v>1111</v>
      </c>
      <c r="F170" s="40" t="s">
        <v>243</v>
      </c>
      <c r="G170" s="41">
        <v>6</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30">
      <c r="A172" s="37" t="s">
        <v>246</v>
      </c>
      <c r="B172" s="45"/>
      <c r="C172" s="46"/>
      <c r="D172" s="46"/>
      <c r="E172" s="49" t="s">
        <v>1059</v>
      </c>
      <c r="F172" s="46"/>
      <c r="G172" s="46"/>
      <c r="H172" s="46"/>
      <c r="I172" s="46"/>
      <c r="J172" s="48"/>
    </row>
    <row r="173">
      <c r="A173" s="37" t="s">
        <v>248</v>
      </c>
      <c r="B173" s="45"/>
      <c r="C173" s="46"/>
      <c r="D173" s="46"/>
      <c r="E173" s="47" t="s">
        <v>245</v>
      </c>
      <c r="F173" s="46"/>
      <c r="G173" s="46"/>
      <c r="H173" s="46"/>
      <c r="I173" s="46"/>
      <c r="J173" s="48"/>
    </row>
    <row r="174">
      <c r="A174" s="37" t="s">
        <v>240</v>
      </c>
      <c r="B174" s="37">
        <v>42</v>
      </c>
      <c r="C174" s="38" t="s">
        <v>1112</v>
      </c>
      <c r="D174" s="37" t="s">
        <v>245</v>
      </c>
      <c r="E174" s="39" t="s">
        <v>1113</v>
      </c>
      <c r="F174" s="40" t="s">
        <v>243</v>
      </c>
      <c r="G174" s="41">
        <v>6</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30">
      <c r="A176" s="37" t="s">
        <v>246</v>
      </c>
      <c r="B176" s="45"/>
      <c r="C176" s="46"/>
      <c r="D176" s="46"/>
      <c r="E176" s="49" t="s">
        <v>1059</v>
      </c>
      <c r="F176" s="46"/>
      <c r="G176" s="46"/>
      <c r="H176" s="46"/>
      <c r="I176" s="46"/>
      <c r="J176" s="48"/>
    </row>
    <row r="177">
      <c r="A177" s="37" t="s">
        <v>248</v>
      </c>
      <c r="B177" s="45"/>
      <c r="C177" s="46"/>
      <c r="D177" s="46"/>
      <c r="E177" s="47" t="s">
        <v>245</v>
      </c>
      <c r="F177" s="46"/>
      <c r="G177" s="46"/>
      <c r="H177" s="46"/>
      <c r="I177" s="46"/>
      <c r="J177" s="48"/>
    </row>
    <row r="178">
      <c r="A178" s="37" t="s">
        <v>240</v>
      </c>
      <c r="B178" s="37">
        <v>43</v>
      </c>
      <c r="C178" s="38" t="s">
        <v>1114</v>
      </c>
      <c r="D178" s="37" t="s">
        <v>245</v>
      </c>
      <c r="E178" s="39" t="s">
        <v>1115</v>
      </c>
      <c r="F178" s="40" t="s">
        <v>243</v>
      </c>
      <c r="G178" s="41">
        <v>3</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ht="30">
      <c r="A180" s="37" t="s">
        <v>246</v>
      </c>
      <c r="B180" s="45"/>
      <c r="C180" s="46"/>
      <c r="D180" s="46"/>
      <c r="E180" s="49" t="s">
        <v>1048</v>
      </c>
      <c r="F180" s="46"/>
      <c r="G180" s="46"/>
      <c r="H180" s="46"/>
      <c r="I180" s="46"/>
      <c r="J180" s="48"/>
    </row>
    <row r="181">
      <c r="A181" s="37" t="s">
        <v>248</v>
      </c>
      <c r="B181" s="45"/>
      <c r="C181" s="46"/>
      <c r="D181" s="46"/>
      <c r="E181" s="47" t="s">
        <v>245</v>
      </c>
      <c r="F181" s="46"/>
      <c r="G181" s="46"/>
      <c r="H181" s="46"/>
      <c r="I181" s="46"/>
      <c r="J181" s="48"/>
    </row>
    <row r="182">
      <c r="A182" s="37" t="s">
        <v>240</v>
      </c>
      <c r="B182" s="37">
        <v>44</v>
      </c>
      <c r="C182" s="38" t="s">
        <v>1116</v>
      </c>
      <c r="D182" s="37" t="s">
        <v>245</v>
      </c>
      <c r="E182" s="39" t="s">
        <v>1117</v>
      </c>
      <c r="F182" s="40" t="s">
        <v>243</v>
      </c>
      <c r="G182" s="41">
        <v>1</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ht="30">
      <c r="A184" s="37" t="s">
        <v>246</v>
      </c>
      <c r="B184" s="45"/>
      <c r="C184" s="46"/>
      <c r="D184" s="46"/>
      <c r="E184" s="49" t="s">
        <v>1033</v>
      </c>
      <c r="F184" s="46"/>
      <c r="G184" s="46"/>
      <c r="H184" s="46"/>
      <c r="I184" s="46"/>
      <c r="J184" s="48"/>
    </row>
    <row r="185">
      <c r="A185" s="37" t="s">
        <v>248</v>
      </c>
      <c r="B185" s="45"/>
      <c r="C185" s="46"/>
      <c r="D185" s="46"/>
      <c r="E185" s="47" t="s">
        <v>245</v>
      </c>
      <c r="F185" s="46"/>
      <c r="G185" s="46"/>
      <c r="H185" s="46"/>
      <c r="I185" s="46"/>
      <c r="J185" s="48"/>
    </row>
    <row r="186">
      <c r="A186" s="37" t="s">
        <v>240</v>
      </c>
      <c r="B186" s="37">
        <v>45</v>
      </c>
      <c r="C186" s="38" t="s">
        <v>1118</v>
      </c>
      <c r="D186" s="37" t="s">
        <v>245</v>
      </c>
      <c r="E186" s="39" t="s">
        <v>1119</v>
      </c>
      <c r="F186" s="40" t="s">
        <v>243</v>
      </c>
      <c r="G186" s="41">
        <v>2</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30">
      <c r="A188" s="37" t="s">
        <v>246</v>
      </c>
      <c r="B188" s="45"/>
      <c r="C188" s="46"/>
      <c r="D188" s="46"/>
      <c r="E188" s="49" t="s">
        <v>1091</v>
      </c>
      <c r="F188" s="46"/>
      <c r="G188" s="46"/>
      <c r="H188" s="46"/>
      <c r="I188" s="46"/>
      <c r="J188" s="48"/>
    </row>
    <row r="189">
      <c r="A189" s="37" t="s">
        <v>248</v>
      </c>
      <c r="B189" s="45"/>
      <c r="C189" s="46"/>
      <c r="D189" s="46"/>
      <c r="E189" s="47" t="s">
        <v>245</v>
      </c>
      <c r="F189" s="46"/>
      <c r="G189" s="46"/>
      <c r="H189" s="46"/>
      <c r="I189" s="46"/>
      <c r="J189" s="48"/>
    </row>
    <row r="190">
      <c r="A190" s="37" t="s">
        <v>240</v>
      </c>
      <c r="B190" s="37">
        <v>46</v>
      </c>
      <c r="C190" s="38" t="s">
        <v>1120</v>
      </c>
      <c r="D190" s="37" t="s">
        <v>245</v>
      </c>
      <c r="E190" s="39" t="s">
        <v>1121</v>
      </c>
      <c r="F190" s="40" t="s">
        <v>243</v>
      </c>
      <c r="G190" s="41">
        <v>2</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30">
      <c r="A192" s="37" t="s">
        <v>246</v>
      </c>
      <c r="B192" s="45"/>
      <c r="C192" s="46"/>
      <c r="D192" s="46"/>
      <c r="E192" s="49" t="s">
        <v>1091</v>
      </c>
      <c r="F192" s="46"/>
      <c r="G192" s="46"/>
      <c r="H192" s="46"/>
      <c r="I192" s="46"/>
      <c r="J192" s="48"/>
    </row>
    <row r="193">
      <c r="A193" s="37" t="s">
        <v>248</v>
      </c>
      <c r="B193" s="45"/>
      <c r="C193" s="46"/>
      <c r="D193" s="46"/>
      <c r="E193" s="47" t="s">
        <v>245</v>
      </c>
      <c r="F193" s="46"/>
      <c r="G193" s="46"/>
      <c r="H193" s="46"/>
      <c r="I193" s="46"/>
      <c r="J193" s="48"/>
    </row>
    <row r="194">
      <c r="A194" s="37" t="s">
        <v>240</v>
      </c>
      <c r="B194" s="37">
        <v>47</v>
      </c>
      <c r="C194" s="38" t="s">
        <v>1122</v>
      </c>
      <c r="D194" s="37" t="s">
        <v>245</v>
      </c>
      <c r="E194" s="39" t="s">
        <v>1123</v>
      </c>
      <c r="F194" s="40" t="s">
        <v>354</v>
      </c>
      <c r="G194" s="41">
        <v>12</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30">
      <c r="A196" s="37" t="s">
        <v>246</v>
      </c>
      <c r="B196" s="45"/>
      <c r="C196" s="46"/>
      <c r="D196" s="46"/>
      <c r="E196" s="49" t="s">
        <v>1124</v>
      </c>
      <c r="F196" s="46"/>
      <c r="G196" s="46"/>
      <c r="H196" s="46"/>
      <c r="I196" s="46"/>
      <c r="J196" s="48"/>
    </row>
    <row r="197">
      <c r="A197" s="37" t="s">
        <v>248</v>
      </c>
      <c r="B197" s="45"/>
      <c r="C197" s="46"/>
      <c r="D197" s="46"/>
      <c r="E197" s="47" t="s">
        <v>245</v>
      </c>
      <c r="F197" s="46"/>
      <c r="G197" s="46"/>
      <c r="H197" s="46"/>
      <c r="I197" s="46"/>
      <c r="J197" s="48"/>
    </row>
    <row r="198">
      <c r="A198" s="37" t="s">
        <v>240</v>
      </c>
      <c r="B198" s="37">
        <v>48</v>
      </c>
      <c r="C198" s="38" t="s">
        <v>1125</v>
      </c>
      <c r="D198" s="37" t="s">
        <v>245</v>
      </c>
      <c r="E198" s="39" t="s">
        <v>1126</v>
      </c>
      <c r="F198" s="40" t="s">
        <v>354</v>
      </c>
      <c r="G198" s="41">
        <v>12</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30">
      <c r="A200" s="37" t="s">
        <v>246</v>
      </c>
      <c r="B200" s="45"/>
      <c r="C200" s="46"/>
      <c r="D200" s="46"/>
      <c r="E200" s="49" t="s">
        <v>1124</v>
      </c>
      <c r="F200" s="46"/>
      <c r="G200" s="46"/>
      <c r="H200" s="46"/>
      <c r="I200" s="46"/>
      <c r="J200" s="48"/>
    </row>
    <row r="201">
      <c r="A201" s="37" t="s">
        <v>248</v>
      </c>
      <c r="B201" s="45"/>
      <c r="C201" s="46"/>
      <c r="D201" s="46"/>
      <c r="E201" s="47" t="s">
        <v>245</v>
      </c>
      <c r="F201" s="46"/>
      <c r="G201" s="46"/>
      <c r="H201" s="46"/>
      <c r="I201" s="46"/>
      <c r="J201" s="48"/>
    </row>
    <row r="202">
      <c r="A202" s="37" t="s">
        <v>240</v>
      </c>
      <c r="B202" s="37">
        <v>49</v>
      </c>
      <c r="C202" s="38" t="s">
        <v>1127</v>
      </c>
      <c r="D202" s="37" t="s">
        <v>245</v>
      </c>
      <c r="E202" s="39" t="s">
        <v>1128</v>
      </c>
      <c r="F202" s="40" t="s">
        <v>243</v>
      </c>
      <c r="G202" s="41">
        <v>3</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ht="30">
      <c r="A204" s="37" t="s">
        <v>246</v>
      </c>
      <c r="B204" s="45"/>
      <c r="C204" s="46"/>
      <c r="D204" s="46"/>
      <c r="E204" s="49" t="s">
        <v>1048</v>
      </c>
      <c r="F204" s="46"/>
      <c r="G204" s="46"/>
      <c r="H204" s="46"/>
      <c r="I204" s="46"/>
      <c r="J204" s="48"/>
    </row>
    <row r="205">
      <c r="A205" s="37" t="s">
        <v>248</v>
      </c>
      <c r="B205" s="45"/>
      <c r="C205" s="46"/>
      <c r="D205" s="46"/>
      <c r="E205" s="47" t="s">
        <v>245</v>
      </c>
      <c r="F205" s="46"/>
      <c r="G205" s="46"/>
      <c r="H205" s="46"/>
      <c r="I205" s="46"/>
      <c r="J205" s="48"/>
    </row>
    <row r="206">
      <c r="A206" s="37" t="s">
        <v>240</v>
      </c>
      <c r="B206" s="37">
        <v>50</v>
      </c>
      <c r="C206" s="38" t="s">
        <v>597</v>
      </c>
      <c r="D206" s="37" t="s">
        <v>245</v>
      </c>
      <c r="E206" s="39" t="s">
        <v>598</v>
      </c>
      <c r="F206" s="40" t="s">
        <v>243</v>
      </c>
      <c r="G206" s="41">
        <v>3</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ht="30">
      <c r="A208" s="37" t="s">
        <v>246</v>
      </c>
      <c r="B208" s="45"/>
      <c r="C208" s="46"/>
      <c r="D208" s="46"/>
      <c r="E208" s="49" t="s">
        <v>1048</v>
      </c>
      <c r="F208" s="46"/>
      <c r="G208" s="46"/>
      <c r="H208" s="46"/>
      <c r="I208" s="46"/>
      <c r="J208" s="48"/>
    </row>
    <row r="209">
      <c r="A209" s="37" t="s">
        <v>248</v>
      </c>
      <c r="B209" s="45"/>
      <c r="C209" s="46"/>
      <c r="D209" s="46"/>
      <c r="E209" s="47" t="s">
        <v>245</v>
      </c>
      <c r="F209" s="46"/>
      <c r="G209" s="46"/>
      <c r="H209" s="46"/>
      <c r="I209" s="46"/>
      <c r="J209" s="48"/>
    </row>
    <row r="210">
      <c r="A210" s="37" t="s">
        <v>240</v>
      </c>
      <c r="B210" s="37">
        <v>51</v>
      </c>
      <c r="C210" s="38" t="s">
        <v>1129</v>
      </c>
      <c r="D210" s="37" t="s">
        <v>245</v>
      </c>
      <c r="E210" s="39" t="s">
        <v>1130</v>
      </c>
      <c r="F210" s="40" t="s">
        <v>243</v>
      </c>
      <c r="G210" s="41">
        <v>6</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30">
      <c r="A212" s="37" t="s">
        <v>246</v>
      </c>
      <c r="B212" s="45"/>
      <c r="C212" s="46"/>
      <c r="D212" s="46"/>
      <c r="E212" s="49" t="s">
        <v>1059</v>
      </c>
      <c r="F212" s="46"/>
      <c r="G212" s="46"/>
      <c r="H212" s="46"/>
      <c r="I212" s="46"/>
      <c r="J212" s="48"/>
    </row>
    <row r="213">
      <c r="A213" s="37" t="s">
        <v>248</v>
      </c>
      <c r="B213" s="45"/>
      <c r="C213" s="46"/>
      <c r="D213" s="46"/>
      <c r="E213" s="47" t="s">
        <v>245</v>
      </c>
      <c r="F213" s="46"/>
      <c r="G213" s="46"/>
      <c r="H213" s="46"/>
      <c r="I213" s="46"/>
      <c r="J213" s="48"/>
    </row>
    <row r="214">
      <c r="A214" s="37" t="s">
        <v>240</v>
      </c>
      <c r="B214" s="37">
        <v>52</v>
      </c>
      <c r="C214" s="38" t="s">
        <v>1131</v>
      </c>
      <c r="D214" s="37" t="s">
        <v>245</v>
      </c>
      <c r="E214" s="39" t="s">
        <v>1132</v>
      </c>
      <c r="F214" s="40" t="s">
        <v>243</v>
      </c>
      <c r="G214" s="41">
        <v>6</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30">
      <c r="A216" s="37" t="s">
        <v>246</v>
      </c>
      <c r="B216" s="45"/>
      <c r="C216" s="46"/>
      <c r="D216" s="46"/>
      <c r="E216" s="49" t="s">
        <v>1059</v>
      </c>
      <c r="F216" s="46"/>
      <c r="G216" s="46"/>
      <c r="H216" s="46"/>
      <c r="I216" s="46"/>
      <c r="J216" s="48"/>
    </row>
    <row r="217">
      <c r="A217" s="37" t="s">
        <v>248</v>
      </c>
      <c r="B217" s="45"/>
      <c r="C217" s="46"/>
      <c r="D217" s="46"/>
      <c r="E217" s="47" t="s">
        <v>245</v>
      </c>
      <c r="F217" s="46"/>
      <c r="G217" s="46"/>
      <c r="H217" s="46"/>
      <c r="I217" s="46"/>
      <c r="J217" s="48"/>
    </row>
    <row r="218">
      <c r="A218" s="37" t="s">
        <v>240</v>
      </c>
      <c r="B218" s="37">
        <v>53</v>
      </c>
      <c r="C218" s="38" t="s">
        <v>1133</v>
      </c>
      <c r="D218" s="37" t="s">
        <v>245</v>
      </c>
      <c r="E218" s="39" t="s">
        <v>1134</v>
      </c>
      <c r="F218" s="40" t="s">
        <v>243</v>
      </c>
      <c r="G218" s="41">
        <v>3</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30">
      <c r="A220" s="37" t="s">
        <v>246</v>
      </c>
      <c r="B220" s="45"/>
      <c r="C220" s="46"/>
      <c r="D220" s="46"/>
      <c r="E220" s="49" t="s">
        <v>1048</v>
      </c>
      <c r="F220" s="46"/>
      <c r="G220" s="46"/>
      <c r="H220" s="46"/>
      <c r="I220" s="46"/>
      <c r="J220" s="48"/>
    </row>
    <row r="221">
      <c r="A221" s="37" t="s">
        <v>248</v>
      </c>
      <c r="B221" s="45"/>
      <c r="C221" s="46"/>
      <c r="D221" s="46"/>
      <c r="E221" s="47" t="s">
        <v>245</v>
      </c>
      <c r="F221" s="46"/>
      <c r="G221" s="46"/>
      <c r="H221" s="46"/>
      <c r="I221" s="46"/>
      <c r="J221" s="48"/>
    </row>
    <row r="222">
      <c r="A222" s="37" t="s">
        <v>240</v>
      </c>
      <c r="B222" s="37">
        <v>54</v>
      </c>
      <c r="C222" s="38" t="s">
        <v>1135</v>
      </c>
      <c r="D222" s="37" t="s">
        <v>245</v>
      </c>
      <c r="E222" s="39" t="s">
        <v>1136</v>
      </c>
      <c r="F222" s="40" t="s">
        <v>243</v>
      </c>
      <c r="G222" s="41">
        <v>3</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30">
      <c r="A224" s="37" t="s">
        <v>246</v>
      </c>
      <c r="B224" s="45"/>
      <c r="C224" s="46"/>
      <c r="D224" s="46"/>
      <c r="E224" s="49" t="s">
        <v>1048</v>
      </c>
      <c r="F224" s="46"/>
      <c r="G224" s="46"/>
      <c r="H224" s="46"/>
      <c r="I224" s="46"/>
      <c r="J224" s="48"/>
    </row>
    <row r="225">
      <c r="A225" s="37" t="s">
        <v>248</v>
      </c>
      <c r="B225" s="45"/>
      <c r="C225" s="46"/>
      <c r="D225" s="46"/>
      <c r="E225" s="47" t="s">
        <v>245</v>
      </c>
      <c r="F225" s="46"/>
      <c r="G225" s="46"/>
      <c r="H225" s="46"/>
      <c r="I225" s="46"/>
      <c r="J225" s="48"/>
    </row>
    <row r="226">
      <c r="A226" s="37" t="s">
        <v>240</v>
      </c>
      <c r="B226" s="37">
        <v>55</v>
      </c>
      <c r="C226" s="38" t="s">
        <v>1137</v>
      </c>
      <c r="D226" s="37" t="s">
        <v>245</v>
      </c>
      <c r="E226" s="39" t="s">
        <v>1138</v>
      </c>
      <c r="F226" s="40" t="s">
        <v>243</v>
      </c>
      <c r="G226" s="41">
        <v>40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30">
      <c r="A228" s="37" t="s">
        <v>246</v>
      </c>
      <c r="B228" s="45"/>
      <c r="C228" s="46"/>
      <c r="D228" s="46"/>
      <c r="E228" s="49" t="s">
        <v>1139</v>
      </c>
      <c r="F228" s="46"/>
      <c r="G228" s="46"/>
      <c r="H228" s="46"/>
      <c r="I228" s="46"/>
      <c r="J228" s="48"/>
    </row>
    <row r="229">
      <c r="A229" s="37" t="s">
        <v>248</v>
      </c>
      <c r="B229" s="45"/>
      <c r="C229" s="46"/>
      <c r="D229" s="46"/>
      <c r="E229" s="47" t="s">
        <v>245</v>
      </c>
      <c r="F229" s="46"/>
      <c r="G229" s="46"/>
      <c r="H229" s="46"/>
      <c r="I229" s="46"/>
      <c r="J229" s="48"/>
    </row>
    <row r="230" ht="30">
      <c r="A230" s="37" t="s">
        <v>240</v>
      </c>
      <c r="B230" s="37">
        <v>56</v>
      </c>
      <c r="C230" s="38" t="s">
        <v>1140</v>
      </c>
      <c r="D230" s="37" t="s">
        <v>245</v>
      </c>
      <c r="E230" s="39" t="s">
        <v>1141</v>
      </c>
      <c r="F230" s="40" t="s">
        <v>243</v>
      </c>
      <c r="G230" s="41">
        <v>2</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30">
      <c r="A232" s="37" t="s">
        <v>246</v>
      </c>
      <c r="B232" s="45"/>
      <c r="C232" s="46"/>
      <c r="D232" s="46"/>
      <c r="E232" s="49" t="s">
        <v>1091</v>
      </c>
      <c r="F232" s="46"/>
      <c r="G232" s="46"/>
      <c r="H232" s="46"/>
      <c r="I232" s="46"/>
      <c r="J232" s="48"/>
    </row>
    <row r="233">
      <c r="A233" s="37" t="s">
        <v>248</v>
      </c>
      <c r="B233" s="45"/>
      <c r="C233" s="46"/>
      <c r="D233" s="46"/>
      <c r="E233" s="47" t="s">
        <v>245</v>
      </c>
      <c r="F233" s="46"/>
      <c r="G233" s="46"/>
      <c r="H233" s="46"/>
      <c r="I233" s="46"/>
      <c r="J233" s="48"/>
    </row>
    <row r="234" ht="30">
      <c r="A234" s="37" t="s">
        <v>240</v>
      </c>
      <c r="B234" s="37">
        <v>57</v>
      </c>
      <c r="C234" s="38" t="s">
        <v>1142</v>
      </c>
      <c r="D234" s="37" t="s">
        <v>245</v>
      </c>
      <c r="E234" s="39" t="s">
        <v>1143</v>
      </c>
      <c r="F234" s="40" t="s">
        <v>243</v>
      </c>
      <c r="G234" s="41">
        <v>2</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30">
      <c r="A236" s="37" t="s">
        <v>246</v>
      </c>
      <c r="B236" s="45"/>
      <c r="C236" s="46"/>
      <c r="D236" s="46"/>
      <c r="E236" s="49" t="s">
        <v>1091</v>
      </c>
      <c r="F236" s="46"/>
      <c r="G236" s="46"/>
      <c r="H236" s="46"/>
      <c r="I236" s="46"/>
      <c r="J236" s="48"/>
    </row>
    <row r="237">
      <c r="A237" s="37" t="s">
        <v>248</v>
      </c>
      <c r="B237" s="45"/>
      <c r="C237" s="46"/>
      <c r="D237" s="46"/>
      <c r="E237" s="47" t="s">
        <v>245</v>
      </c>
      <c r="F237" s="46"/>
      <c r="G237" s="46"/>
      <c r="H237" s="46"/>
      <c r="I237" s="46"/>
      <c r="J237" s="48"/>
    </row>
    <row r="238" ht="30">
      <c r="A238" s="37" t="s">
        <v>240</v>
      </c>
      <c r="B238" s="37">
        <v>58</v>
      </c>
      <c r="C238" s="38" t="s">
        <v>1144</v>
      </c>
      <c r="D238" s="37" t="s">
        <v>245</v>
      </c>
      <c r="E238" s="39" t="s">
        <v>1145</v>
      </c>
      <c r="F238" s="40" t="s">
        <v>243</v>
      </c>
      <c r="G238" s="41">
        <v>2</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30">
      <c r="A240" s="37" t="s">
        <v>246</v>
      </c>
      <c r="B240" s="45"/>
      <c r="C240" s="46"/>
      <c r="D240" s="46"/>
      <c r="E240" s="49" t="s">
        <v>1091</v>
      </c>
      <c r="F240" s="46"/>
      <c r="G240" s="46"/>
      <c r="H240" s="46"/>
      <c r="I240" s="46"/>
      <c r="J240" s="48"/>
    </row>
    <row r="241">
      <c r="A241" s="37" t="s">
        <v>248</v>
      </c>
      <c r="B241" s="45"/>
      <c r="C241" s="46"/>
      <c r="D241" s="46"/>
      <c r="E241" s="47" t="s">
        <v>245</v>
      </c>
      <c r="F241" s="46"/>
      <c r="G241" s="46"/>
      <c r="H241" s="46"/>
      <c r="I241" s="46"/>
      <c r="J241" s="48"/>
    </row>
    <row r="242">
      <c r="A242" s="37" t="s">
        <v>240</v>
      </c>
      <c r="B242" s="37">
        <v>59</v>
      </c>
      <c r="C242" s="38" t="s">
        <v>1146</v>
      </c>
      <c r="D242" s="37" t="s">
        <v>245</v>
      </c>
      <c r="E242" s="39" t="s">
        <v>1147</v>
      </c>
      <c r="F242" s="40" t="s">
        <v>243</v>
      </c>
      <c r="G242" s="41">
        <v>7</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30">
      <c r="A244" s="37" t="s">
        <v>246</v>
      </c>
      <c r="B244" s="45"/>
      <c r="C244" s="46"/>
      <c r="D244" s="46"/>
      <c r="E244" s="49" t="s">
        <v>1148</v>
      </c>
      <c r="F244" s="46"/>
      <c r="G244" s="46"/>
      <c r="H244" s="46"/>
      <c r="I244" s="46"/>
      <c r="J244" s="48"/>
    </row>
    <row r="245">
      <c r="A245" s="37" t="s">
        <v>248</v>
      </c>
      <c r="B245" s="45"/>
      <c r="C245" s="46"/>
      <c r="D245" s="46"/>
      <c r="E245" s="47" t="s">
        <v>245</v>
      </c>
      <c r="F245" s="46"/>
      <c r="G245" s="46"/>
      <c r="H245" s="46"/>
      <c r="I245" s="46"/>
      <c r="J245" s="48"/>
    </row>
    <row r="246">
      <c r="A246" s="37" t="s">
        <v>240</v>
      </c>
      <c r="B246" s="37">
        <v>60</v>
      </c>
      <c r="C246" s="38" t="s">
        <v>1149</v>
      </c>
      <c r="D246" s="37" t="s">
        <v>245</v>
      </c>
      <c r="E246" s="39" t="s">
        <v>1150</v>
      </c>
      <c r="F246" s="40" t="s">
        <v>243</v>
      </c>
      <c r="G246" s="41">
        <v>1</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30">
      <c r="A248" s="37" t="s">
        <v>246</v>
      </c>
      <c r="B248" s="45"/>
      <c r="C248" s="46"/>
      <c r="D248" s="46"/>
      <c r="E248" s="49" t="s">
        <v>1033</v>
      </c>
      <c r="F248" s="46"/>
      <c r="G248" s="46"/>
      <c r="H248" s="46"/>
      <c r="I248" s="46"/>
      <c r="J248" s="48"/>
    </row>
    <row r="249">
      <c r="A249" s="37" t="s">
        <v>248</v>
      </c>
      <c r="B249" s="45"/>
      <c r="C249" s="46"/>
      <c r="D249" s="46"/>
      <c r="E249" s="47" t="s">
        <v>245</v>
      </c>
      <c r="F249" s="46"/>
      <c r="G249" s="46"/>
      <c r="H249" s="46"/>
      <c r="I249" s="46"/>
      <c r="J249" s="48"/>
    </row>
    <row r="250" ht="30">
      <c r="A250" s="37" t="s">
        <v>240</v>
      </c>
      <c r="B250" s="37">
        <v>61</v>
      </c>
      <c r="C250" s="38" t="s">
        <v>1151</v>
      </c>
      <c r="D250" s="37" t="s">
        <v>245</v>
      </c>
      <c r="E250" s="39" t="s">
        <v>1152</v>
      </c>
      <c r="F250" s="40" t="s">
        <v>243</v>
      </c>
      <c r="G250" s="41">
        <v>3</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30">
      <c r="A252" s="37" t="s">
        <v>246</v>
      </c>
      <c r="B252" s="45"/>
      <c r="C252" s="46"/>
      <c r="D252" s="46"/>
      <c r="E252" s="49" t="s">
        <v>1048</v>
      </c>
      <c r="F252" s="46"/>
      <c r="G252" s="46"/>
      <c r="H252" s="46"/>
      <c r="I252" s="46"/>
      <c r="J252" s="48"/>
    </row>
    <row r="253">
      <c r="A253" s="37" t="s">
        <v>248</v>
      </c>
      <c r="B253" s="45"/>
      <c r="C253" s="46"/>
      <c r="D253" s="46"/>
      <c r="E253" s="47" t="s">
        <v>245</v>
      </c>
      <c r="F253" s="46"/>
      <c r="G253" s="46"/>
      <c r="H253" s="46"/>
      <c r="I253" s="46"/>
      <c r="J253" s="48"/>
    </row>
    <row r="254">
      <c r="A254" s="37" t="s">
        <v>240</v>
      </c>
      <c r="B254" s="37">
        <v>62</v>
      </c>
      <c r="C254" s="38" t="s">
        <v>1153</v>
      </c>
      <c r="D254" s="37" t="s">
        <v>245</v>
      </c>
      <c r="E254" s="39" t="s">
        <v>1154</v>
      </c>
      <c r="F254" s="40" t="s">
        <v>243</v>
      </c>
      <c r="G254" s="41">
        <v>3</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30">
      <c r="A256" s="37" t="s">
        <v>246</v>
      </c>
      <c r="B256" s="45"/>
      <c r="C256" s="46"/>
      <c r="D256" s="46"/>
      <c r="E256" s="49" t="s">
        <v>1048</v>
      </c>
      <c r="F256" s="46"/>
      <c r="G256" s="46"/>
      <c r="H256" s="46"/>
      <c r="I256" s="46"/>
      <c r="J256" s="48"/>
    </row>
    <row r="257">
      <c r="A257" s="37" t="s">
        <v>248</v>
      </c>
      <c r="B257" s="45"/>
      <c r="C257" s="46"/>
      <c r="D257" s="46"/>
      <c r="E257" s="47" t="s">
        <v>245</v>
      </c>
      <c r="F257" s="46"/>
      <c r="G257" s="46"/>
      <c r="H257" s="46"/>
      <c r="I257" s="46"/>
      <c r="J257" s="48"/>
    </row>
    <row r="258">
      <c r="A258" s="37" t="s">
        <v>240</v>
      </c>
      <c r="B258" s="37">
        <v>63</v>
      </c>
      <c r="C258" s="38" t="s">
        <v>1155</v>
      </c>
      <c r="D258" s="37" t="s">
        <v>245</v>
      </c>
      <c r="E258" s="39" t="s">
        <v>1156</v>
      </c>
      <c r="F258" s="40" t="s">
        <v>243</v>
      </c>
      <c r="G258" s="41">
        <v>3</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30">
      <c r="A260" s="37" t="s">
        <v>246</v>
      </c>
      <c r="B260" s="45"/>
      <c r="C260" s="46"/>
      <c r="D260" s="46"/>
      <c r="E260" s="49" t="s">
        <v>1048</v>
      </c>
      <c r="F260" s="46"/>
      <c r="G260" s="46"/>
      <c r="H260" s="46"/>
      <c r="I260" s="46"/>
      <c r="J260" s="48"/>
    </row>
    <row r="261">
      <c r="A261" s="37" t="s">
        <v>248</v>
      </c>
      <c r="B261" s="45"/>
      <c r="C261" s="46"/>
      <c r="D261" s="46"/>
      <c r="E261" s="47" t="s">
        <v>245</v>
      </c>
      <c r="F261" s="46"/>
      <c r="G261" s="46"/>
      <c r="H261" s="46"/>
      <c r="I261" s="46"/>
      <c r="J261" s="48"/>
    </row>
    <row r="262" ht="30">
      <c r="A262" s="37" t="s">
        <v>240</v>
      </c>
      <c r="B262" s="37">
        <v>64</v>
      </c>
      <c r="C262" s="38" t="s">
        <v>1157</v>
      </c>
      <c r="D262" s="37" t="s">
        <v>245</v>
      </c>
      <c r="E262" s="39" t="s">
        <v>1158</v>
      </c>
      <c r="F262" s="40" t="s">
        <v>243</v>
      </c>
      <c r="G262" s="41">
        <v>4</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ht="30">
      <c r="A264" s="37" t="s">
        <v>246</v>
      </c>
      <c r="B264" s="45"/>
      <c r="C264" s="46"/>
      <c r="D264" s="46"/>
      <c r="E264" s="49" t="s">
        <v>1034</v>
      </c>
      <c r="F264" s="46"/>
      <c r="G264" s="46"/>
      <c r="H264" s="46"/>
      <c r="I264" s="46"/>
      <c r="J264" s="48"/>
    </row>
    <row r="265">
      <c r="A265" s="37" t="s">
        <v>248</v>
      </c>
      <c r="B265" s="45"/>
      <c r="C265" s="46"/>
      <c r="D265" s="46"/>
      <c r="E265" s="47" t="s">
        <v>245</v>
      </c>
      <c r="F265" s="46"/>
      <c r="G265" s="46"/>
      <c r="H265" s="46"/>
      <c r="I265" s="46"/>
      <c r="J265" s="48"/>
    </row>
    <row r="266" ht="30">
      <c r="A266" s="37" t="s">
        <v>240</v>
      </c>
      <c r="B266" s="37">
        <v>65</v>
      </c>
      <c r="C266" s="38" t="s">
        <v>1159</v>
      </c>
      <c r="D266" s="37" t="s">
        <v>245</v>
      </c>
      <c r="E266" s="39" t="s">
        <v>1160</v>
      </c>
      <c r="F266" s="40" t="s">
        <v>243</v>
      </c>
      <c r="G266" s="41">
        <v>4</v>
      </c>
      <c r="H266" s="42">
        <v>0</v>
      </c>
      <c r="I266" s="43">
        <f>ROUND(G266*H266,P4)</f>
        <v>0</v>
      </c>
      <c r="J266" s="37"/>
      <c r="O266" s="44">
        <f>I266*0.21</f>
        <v>0</v>
      </c>
      <c r="P266">
        <v>3</v>
      </c>
    </row>
    <row r="267">
      <c r="A267" s="37" t="s">
        <v>244</v>
      </c>
      <c r="B267" s="45"/>
      <c r="C267" s="46"/>
      <c r="D267" s="46"/>
      <c r="E267" s="47" t="s">
        <v>245</v>
      </c>
      <c r="F267" s="46"/>
      <c r="G267" s="46"/>
      <c r="H267" s="46"/>
      <c r="I267" s="46"/>
      <c r="J267" s="48"/>
    </row>
    <row r="268" ht="30">
      <c r="A268" s="37" t="s">
        <v>246</v>
      </c>
      <c r="B268" s="45"/>
      <c r="C268" s="46"/>
      <c r="D268" s="46"/>
      <c r="E268" s="49" t="s">
        <v>1034</v>
      </c>
      <c r="F268" s="46"/>
      <c r="G268" s="46"/>
      <c r="H268" s="46"/>
      <c r="I268" s="46"/>
      <c r="J268" s="48"/>
    </row>
    <row r="269">
      <c r="A269" s="37" t="s">
        <v>248</v>
      </c>
      <c r="B269" s="45"/>
      <c r="C269" s="46"/>
      <c r="D269" s="46"/>
      <c r="E269" s="47" t="s">
        <v>245</v>
      </c>
      <c r="F269" s="46"/>
      <c r="G269" s="46"/>
      <c r="H269" s="46"/>
      <c r="I269" s="46"/>
      <c r="J269" s="48"/>
    </row>
    <row r="270" ht="30">
      <c r="A270" s="37" t="s">
        <v>240</v>
      </c>
      <c r="B270" s="37">
        <v>66</v>
      </c>
      <c r="C270" s="38" t="s">
        <v>1161</v>
      </c>
      <c r="D270" s="37" t="s">
        <v>245</v>
      </c>
      <c r="E270" s="39" t="s">
        <v>1162</v>
      </c>
      <c r="F270" s="40" t="s">
        <v>243</v>
      </c>
      <c r="G270" s="41">
        <v>1</v>
      </c>
      <c r="H270" s="42">
        <v>0</v>
      </c>
      <c r="I270" s="43">
        <f>ROUND(G270*H270,P4)</f>
        <v>0</v>
      </c>
      <c r="J270" s="37"/>
      <c r="O270" s="44">
        <f>I270*0.21</f>
        <v>0</v>
      </c>
      <c r="P270">
        <v>3</v>
      </c>
    </row>
    <row r="271">
      <c r="A271" s="37" t="s">
        <v>244</v>
      </c>
      <c r="B271" s="45"/>
      <c r="C271" s="46"/>
      <c r="D271" s="46"/>
      <c r="E271" s="47" t="s">
        <v>245</v>
      </c>
      <c r="F271" s="46"/>
      <c r="G271" s="46"/>
      <c r="H271" s="46"/>
      <c r="I271" s="46"/>
      <c r="J271" s="48"/>
    </row>
    <row r="272" ht="30">
      <c r="A272" s="37" t="s">
        <v>246</v>
      </c>
      <c r="B272" s="45"/>
      <c r="C272" s="46"/>
      <c r="D272" s="46"/>
      <c r="E272" s="49" t="s">
        <v>1033</v>
      </c>
      <c r="F272" s="46"/>
      <c r="G272" s="46"/>
      <c r="H272" s="46"/>
      <c r="I272" s="46"/>
      <c r="J272" s="48"/>
    </row>
    <row r="273">
      <c r="A273" s="37" t="s">
        <v>248</v>
      </c>
      <c r="B273" s="45"/>
      <c r="C273" s="46"/>
      <c r="D273" s="46"/>
      <c r="E273" s="47" t="s">
        <v>245</v>
      </c>
      <c r="F273" s="46"/>
      <c r="G273" s="46"/>
      <c r="H273" s="46"/>
      <c r="I273" s="46"/>
      <c r="J273" s="48"/>
    </row>
    <row r="274" ht="30">
      <c r="A274" s="37" t="s">
        <v>240</v>
      </c>
      <c r="B274" s="37">
        <v>67</v>
      </c>
      <c r="C274" s="38" t="s">
        <v>1163</v>
      </c>
      <c r="D274" s="37" t="s">
        <v>245</v>
      </c>
      <c r="E274" s="39" t="s">
        <v>1164</v>
      </c>
      <c r="F274" s="40" t="s">
        <v>243</v>
      </c>
      <c r="G274" s="41">
        <v>1</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ht="30">
      <c r="A276" s="37" t="s">
        <v>246</v>
      </c>
      <c r="B276" s="45"/>
      <c r="C276" s="46"/>
      <c r="D276" s="46"/>
      <c r="E276" s="49" t="s">
        <v>1033</v>
      </c>
      <c r="F276" s="46"/>
      <c r="G276" s="46"/>
      <c r="H276" s="46"/>
      <c r="I276" s="46"/>
      <c r="J276" s="48"/>
    </row>
    <row r="277">
      <c r="A277" s="37" t="s">
        <v>248</v>
      </c>
      <c r="B277" s="45"/>
      <c r="C277" s="46"/>
      <c r="D277" s="46"/>
      <c r="E277" s="47" t="s">
        <v>245</v>
      </c>
      <c r="F277" s="46"/>
      <c r="G277" s="46"/>
      <c r="H277" s="46"/>
      <c r="I277" s="46"/>
      <c r="J277" s="48"/>
    </row>
    <row r="278">
      <c r="A278" s="37" t="s">
        <v>240</v>
      </c>
      <c r="B278" s="37">
        <v>68</v>
      </c>
      <c r="C278" s="38" t="s">
        <v>1165</v>
      </c>
      <c r="D278" s="37" t="s">
        <v>245</v>
      </c>
      <c r="E278" s="39" t="s">
        <v>1166</v>
      </c>
      <c r="F278" s="40" t="s">
        <v>243</v>
      </c>
      <c r="G278" s="41">
        <v>2</v>
      </c>
      <c r="H278" s="42">
        <v>0</v>
      </c>
      <c r="I278" s="43">
        <f>ROUND(G278*H278,P4)</f>
        <v>0</v>
      </c>
      <c r="J278" s="37"/>
      <c r="O278" s="44">
        <f>I278*0.21</f>
        <v>0</v>
      </c>
      <c r="P278">
        <v>3</v>
      </c>
    </row>
    <row r="279">
      <c r="A279" s="37" t="s">
        <v>244</v>
      </c>
      <c r="B279" s="45"/>
      <c r="C279" s="46"/>
      <c r="D279" s="46"/>
      <c r="E279" s="47" t="s">
        <v>245</v>
      </c>
      <c r="F279" s="46"/>
      <c r="G279" s="46"/>
      <c r="H279" s="46"/>
      <c r="I279" s="46"/>
      <c r="J279" s="48"/>
    </row>
    <row r="280" ht="30">
      <c r="A280" s="37" t="s">
        <v>246</v>
      </c>
      <c r="B280" s="45"/>
      <c r="C280" s="46"/>
      <c r="D280" s="46"/>
      <c r="E280" s="49" t="s">
        <v>1091</v>
      </c>
      <c r="F280" s="46"/>
      <c r="G280" s="46"/>
      <c r="H280" s="46"/>
      <c r="I280" s="46"/>
      <c r="J280" s="48"/>
    </row>
    <row r="281">
      <c r="A281" s="37" t="s">
        <v>248</v>
      </c>
      <c r="B281" s="45"/>
      <c r="C281" s="46"/>
      <c r="D281" s="46"/>
      <c r="E281" s="47" t="s">
        <v>245</v>
      </c>
      <c r="F281" s="46"/>
      <c r="G281" s="46"/>
      <c r="H281" s="46"/>
      <c r="I281" s="46"/>
      <c r="J281" s="48"/>
    </row>
    <row r="282">
      <c r="A282" s="37" t="s">
        <v>240</v>
      </c>
      <c r="B282" s="37">
        <v>69</v>
      </c>
      <c r="C282" s="38" t="s">
        <v>1167</v>
      </c>
      <c r="D282" s="37" t="s">
        <v>245</v>
      </c>
      <c r="E282" s="39" t="s">
        <v>1168</v>
      </c>
      <c r="F282" s="40" t="s">
        <v>243</v>
      </c>
      <c r="G282" s="41">
        <v>2</v>
      </c>
      <c r="H282" s="42">
        <v>0</v>
      </c>
      <c r="I282" s="43">
        <f>ROUND(G282*H282,P4)</f>
        <v>0</v>
      </c>
      <c r="J282" s="37"/>
      <c r="O282" s="44">
        <f>I282*0.21</f>
        <v>0</v>
      </c>
      <c r="P282">
        <v>3</v>
      </c>
    </row>
    <row r="283">
      <c r="A283" s="37" t="s">
        <v>244</v>
      </c>
      <c r="B283" s="45"/>
      <c r="C283" s="46"/>
      <c r="D283" s="46"/>
      <c r="E283" s="47" t="s">
        <v>245</v>
      </c>
      <c r="F283" s="46"/>
      <c r="G283" s="46"/>
      <c r="H283" s="46"/>
      <c r="I283" s="46"/>
      <c r="J283" s="48"/>
    </row>
    <row r="284" ht="30">
      <c r="A284" s="37" t="s">
        <v>246</v>
      </c>
      <c r="B284" s="45"/>
      <c r="C284" s="46"/>
      <c r="D284" s="46"/>
      <c r="E284" s="49" t="s">
        <v>1091</v>
      </c>
      <c r="F284" s="46"/>
      <c r="G284" s="46"/>
      <c r="H284" s="46"/>
      <c r="I284" s="46"/>
      <c r="J284" s="48"/>
    </row>
    <row r="285">
      <c r="A285" s="37" t="s">
        <v>248</v>
      </c>
      <c r="B285" s="45"/>
      <c r="C285" s="46"/>
      <c r="D285" s="46"/>
      <c r="E285" s="47" t="s">
        <v>245</v>
      </c>
      <c r="F285" s="46"/>
      <c r="G285" s="46"/>
      <c r="H285" s="46"/>
      <c r="I285" s="46"/>
      <c r="J285" s="48"/>
    </row>
    <row r="286">
      <c r="A286" s="37" t="s">
        <v>240</v>
      </c>
      <c r="B286" s="37">
        <v>70</v>
      </c>
      <c r="C286" s="38" t="s">
        <v>1169</v>
      </c>
      <c r="D286" s="37" t="s">
        <v>245</v>
      </c>
      <c r="E286" s="39" t="s">
        <v>1170</v>
      </c>
      <c r="F286" s="40" t="s">
        <v>243</v>
      </c>
      <c r="G286" s="41">
        <v>10</v>
      </c>
      <c r="H286" s="42">
        <v>0</v>
      </c>
      <c r="I286" s="43">
        <f>ROUND(G286*H286,P4)</f>
        <v>0</v>
      </c>
      <c r="J286" s="37"/>
      <c r="O286" s="44">
        <f>I286*0.21</f>
        <v>0</v>
      </c>
      <c r="P286">
        <v>3</v>
      </c>
    </row>
    <row r="287">
      <c r="A287" s="37" t="s">
        <v>244</v>
      </c>
      <c r="B287" s="45"/>
      <c r="C287" s="46"/>
      <c r="D287" s="46"/>
      <c r="E287" s="47" t="s">
        <v>245</v>
      </c>
      <c r="F287" s="46"/>
      <c r="G287" s="46"/>
      <c r="H287" s="46"/>
      <c r="I287" s="46"/>
      <c r="J287" s="48"/>
    </row>
    <row r="288" ht="30">
      <c r="A288" s="37" t="s">
        <v>246</v>
      </c>
      <c r="B288" s="45"/>
      <c r="C288" s="46"/>
      <c r="D288" s="46"/>
      <c r="E288" s="49" t="s">
        <v>1070</v>
      </c>
      <c r="F288" s="46"/>
      <c r="G288" s="46"/>
      <c r="H288" s="46"/>
      <c r="I288" s="46"/>
      <c r="J288" s="48"/>
    </row>
    <row r="289">
      <c r="A289" s="37" t="s">
        <v>248</v>
      </c>
      <c r="B289" s="45"/>
      <c r="C289" s="46"/>
      <c r="D289" s="46"/>
      <c r="E289" s="47" t="s">
        <v>245</v>
      </c>
      <c r="F289" s="46"/>
      <c r="G289" s="46"/>
      <c r="H289" s="46"/>
      <c r="I289" s="46"/>
      <c r="J289" s="48"/>
    </row>
    <row r="290">
      <c r="A290" s="37" t="s">
        <v>240</v>
      </c>
      <c r="B290" s="37">
        <v>71</v>
      </c>
      <c r="C290" s="38" t="s">
        <v>1171</v>
      </c>
      <c r="D290" s="37" t="s">
        <v>245</v>
      </c>
      <c r="E290" s="39" t="s">
        <v>1172</v>
      </c>
      <c r="F290" s="40" t="s">
        <v>243</v>
      </c>
      <c r="G290" s="41">
        <v>8</v>
      </c>
      <c r="H290" s="42">
        <v>0</v>
      </c>
      <c r="I290" s="43">
        <f>ROUND(G290*H290,P4)</f>
        <v>0</v>
      </c>
      <c r="J290" s="37"/>
      <c r="O290" s="44">
        <f>I290*0.21</f>
        <v>0</v>
      </c>
      <c r="P290">
        <v>3</v>
      </c>
    </row>
    <row r="291">
      <c r="A291" s="37" t="s">
        <v>244</v>
      </c>
      <c r="B291" s="45"/>
      <c r="C291" s="46"/>
      <c r="D291" s="46"/>
      <c r="E291" s="47" t="s">
        <v>245</v>
      </c>
      <c r="F291" s="46"/>
      <c r="G291" s="46"/>
      <c r="H291" s="46"/>
      <c r="I291" s="46"/>
      <c r="J291" s="48"/>
    </row>
    <row r="292" ht="30">
      <c r="A292" s="37" t="s">
        <v>246</v>
      </c>
      <c r="B292" s="45"/>
      <c r="C292" s="46"/>
      <c r="D292" s="46"/>
      <c r="E292" s="49" t="s">
        <v>1173</v>
      </c>
      <c r="F292" s="46"/>
      <c r="G292" s="46"/>
      <c r="H292" s="46"/>
      <c r="I292" s="46"/>
      <c r="J292" s="48"/>
    </row>
    <row r="293">
      <c r="A293" s="37" t="s">
        <v>248</v>
      </c>
      <c r="B293" s="45"/>
      <c r="C293" s="46"/>
      <c r="D293" s="46"/>
      <c r="E293" s="47" t="s">
        <v>245</v>
      </c>
      <c r="F293" s="46"/>
      <c r="G293" s="46"/>
      <c r="H293" s="46"/>
      <c r="I293" s="46"/>
      <c r="J293" s="48"/>
    </row>
    <row r="294">
      <c r="A294" s="37" t="s">
        <v>240</v>
      </c>
      <c r="B294" s="37">
        <v>72</v>
      </c>
      <c r="C294" s="38" t="s">
        <v>1174</v>
      </c>
      <c r="D294" s="37" t="s">
        <v>245</v>
      </c>
      <c r="E294" s="39" t="s">
        <v>1175</v>
      </c>
      <c r="F294" s="40" t="s">
        <v>243</v>
      </c>
      <c r="G294" s="41">
        <v>2</v>
      </c>
      <c r="H294" s="42">
        <v>0</v>
      </c>
      <c r="I294" s="43">
        <f>ROUND(G294*H294,P4)</f>
        <v>0</v>
      </c>
      <c r="J294" s="37"/>
      <c r="O294" s="44">
        <f>I294*0.21</f>
        <v>0</v>
      </c>
      <c r="P294">
        <v>3</v>
      </c>
    </row>
    <row r="295">
      <c r="A295" s="37" t="s">
        <v>244</v>
      </c>
      <c r="B295" s="45"/>
      <c r="C295" s="46"/>
      <c r="D295" s="46"/>
      <c r="E295" s="47" t="s">
        <v>245</v>
      </c>
      <c r="F295" s="46"/>
      <c r="G295" s="46"/>
      <c r="H295" s="46"/>
      <c r="I295" s="46"/>
      <c r="J295" s="48"/>
    </row>
    <row r="296" ht="30">
      <c r="A296" s="37" t="s">
        <v>246</v>
      </c>
      <c r="B296" s="45"/>
      <c r="C296" s="46"/>
      <c r="D296" s="46"/>
      <c r="E296" s="49" t="s">
        <v>1091</v>
      </c>
      <c r="F296" s="46"/>
      <c r="G296" s="46"/>
      <c r="H296" s="46"/>
      <c r="I296" s="46"/>
      <c r="J296" s="48"/>
    </row>
    <row r="297">
      <c r="A297" s="37" t="s">
        <v>248</v>
      </c>
      <c r="B297" s="45"/>
      <c r="C297" s="46"/>
      <c r="D297" s="46"/>
      <c r="E297" s="47" t="s">
        <v>245</v>
      </c>
      <c r="F297" s="46"/>
      <c r="G297" s="46"/>
      <c r="H297" s="46"/>
      <c r="I297" s="46"/>
      <c r="J297" s="48"/>
    </row>
    <row r="298">
      <c r="A298" s="37" t="s">
        <v>240</v>
      </c>
      <c r="B298" s="37">
        <v>73</v>
      </c>
      <c r="C298" s="38" t="s">
        <v>1176</v>
      </c>
      <c r="D298" s="37" t="s">
        <v>245</v>
      </c>
      <c r="E298" s="39" t="s">
        <v>1177</v>
      </c>
      <c r="F298" s="40" t="s">
        <v>243</v>
      </c>
      <c r="G298" s="41">
        <v>4</v>
      </c>
      <c r="H298" s="42">
        <v>0</v>
      </c>
      <c r="I298" s="43">
        <f>ROUND(G298*H298,P4)</f>
        <v>0</v>
      </c>
      <c r="J298" s="37"/>
      <c r="O298" s="44">
        <f>I298*0.21</f>
        <v>0</v>
      </c>
      <c r="P298">
        <v>3</v>
      </c>
    </row>
    <row r="299">
      <c r="A299" s="37" t="s">
        <v>244</v>
      </c>
      <c r="B299" s="45"/>
      <c r="C299" s="46"/>
      <c r="D299" s="46"/>
      <c r="E299" s="47" t="s">
        <v>245</v>
      </c>
      <c r="F299" s="46"/>
      <c r="G299" s="46"/>
      <c r="H299" s="46"/>
      <c r="I299" s="46"/>
      <c r="J299" s="48"/>
    </row>
    <row r="300" ht="30">
      <c r="A300" s="37" t="s">
        <v>246</v>
      </c>
      <c r="B300" s="45"/>
      <c r="C300" s="46"/>
      <c r="D300" s="46"/>
      <c r="E300" s="49" t="s">
        <v>1034</v>
      </c>
      <c r="F300" s="46"/>
      <c r="G300" s="46"/>
      <c r="H300" s="46"/>
      <c r="I300" s="46"/>
      <c r="J300" s="48"/>
    </row>
    <row r="301">
      <c r="A301" s="37" t="s">
        <v>248</v>
      </c>
      <c r="B301" s="45"/>
      <c r="C301" s="46"/>
      <c r="D301" s="46"/>
      <c r="E301" s="47" t="s">
        <v>245</v>
      </c>
      <c r="F301" s="46"/>
      <c r="G301" s="46"/>
      <c r="H301" s="46"/>
      <c r="I301" s="46"/>
      <c r="J301" s="48"/>
    </row>
    <row r="302">
      <c r="A302" s="37" t="s">
        <v>240</v>
      </c>
      <c r="B302" s="37">
        <v>74</v>
      </c>
      <c r="C302" s="38" t="s">
        <v>1178</v>
      </c>
      <c r="D302" s="37" t="s">
        <v>245</v>
      </c>
      <c r="E302" s="39" t="s">
        <v>1179</v>
      </c>
      <c r="F302" s="40" t="s">
        <v>243</v>
      </c>
      <c r="G302" s="41">
        <v>2</v>
      </c>
      <c r="H302" s="42">
        <v>0</v>
      </c>
      <c r="I302" s="43">
        <f>ROUND(G302*H302,P4)</f>
        <v>0</v>
      </c>
      <c r="J302" s="37"/>
      <c r="O302" s="44">
        <f>I302*0.21</f>
        <v>0</v>
      </c>
      <c r="P302">
        <v>3</v>
      </c>
    </row>
    <row r="303">
      <c r="A303" s="37" t="s">
        <v>244</v>
      </c>
      <c r="B303" s="45"/>
      <c r="C303" s="46"/>
      <c r="D303" s="46"/>
      <c r="E303" s="47" t="s">
        <v>245</v>
      </c>
      <c r="F303" s="46"/>
      <c r="G303" s="46"/>
      <c r="H303" s="46"/>
      <c r="I303" s="46"/>
      <c r="J303" s="48"/>
    </row>
    <row r="304" ht="30">
      <c r="A304" s="37" t="s">
        <v>246</v>
      </c>
      <c r="B304" s="45"/>
      <c r="C304" s="46"/>
      <c r="D304" s="46"/>
      <c r="E304" s="49" t="s">
        <v>1091</v>
      </c>
      <c r="F304" s="46"/>
      <c r="G304" s="46"/>
      <c r="H304" s="46"/>
      <c r="I304" s="46"/>
      <c r="J304" s="48"/>
    </row>
    <row r="305">
      <c r="A305" s="37" t="s">
        <v>248</v>
      </c>
      <c r="B305" s="45"/>
      <c r="C305" s="46"/>
      <c r="D305" s="46"/>
      <c r="E305" s="47" t="s">
        <v>245</v>
      </c>
      <c r="F305" s="46"/>
      <c r="G305" s="46"/>
      <c r="H305" s="46"/>
      <c r="I305" s="46"/>
      <c r="J305" s="48"/>
    </row>
    <row r="306">
      <c r="A306" s="37" t="s">
        <v>240</v>
      </c>
      <c r="B306" s="37">
        <v>75</v>
      </c>
      <c r="C306" s="38" t="s">
        <v>1180</v>
      </c>
      <c r="D306" s="37" t="s">
        <v>245</v>
      </c>
      <c r="E306" s="39" t="s">
        <v>1181</v>
      </c>
      <c r="F306" s="40" t="s">
        <v>243</v>
      </c>
      <c r="G306" s="41">
        <v>24</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ht="30">
      <c r="A308" s="37" t="s">
        <v>246</v>
      </c>
      <c r="B308" s="45"/>
      <c r="C308" s="46"/>
      <c r="D308" s="46"/>
      <c r="E308" s="49" t="s">
        <v>1073</v>
      </c>
      <c r="F308" s="46"/>
      <c r="G308" s="46"/>
      <c r="H308" s="46"/>
      <c r="I308" s="46"/>
      <c r="J308" s="48"/>
    </row>
    <row r="309">
      <c r="A309" s="37" t="s">
        <v>248</v>
      </c>
      <c r="B309" s="45"/>
      <c r="C309" s="46"/>
      <c r="D309" s="46"/>
      <c r="E309" s="47" t="s">
        <v>245</v>
      </c>
      <c r="F309" s="46"/>
      <c r="G309" s="46"/>
      <c r="H309" s="46"/>
      <c r="I309" s="46"/>
      <c r="J309" s="48"/>
    </row>
    <row r="310" ht="30">
      <c r="A310" s="37" t="s">
        <v>240</v>
      </c>
      <c r="B310" s="37">
        <v>76</v>
      </c>
      <c r="C310" s="38" t="s">
        <v>1182</v>
      </c>
      <c r="D310" s="37" t="s">
        <v>245</v>
      </c>
      <c r="E310" s="39" t="s">
        <v>1183</v>
      </c>
      <c r="F310" s="40" t="s">
        <v>243</v>
      </c>
      <c r="G310" s="41">
        <v>6</v>
      </c>
      <c r="H310" s="42">
        <v>0</v>
      </c>
      <c r="I310" s="43">
        <f>ROUND(G310*H310,P4)</f>
        <v>0</v>
      </c>
      <c r="J310" s="37"/>
      <c r="O310" s="44">
        <f>I310*0.21</f>
        <v>0</v>
      </c>
      <c r="P310">
        <v>3</v>
      </c>
    </row>
    <row r="311">
      <c r="A311" s="37" t="s">
        <v>244</v>
      </c>
      <c r="B311" s="45"/>
      <c r="C311" s="46"/>
      <c r="D311" s="46"/>
      <c r="E311" s="47" t="s">
        <v>245</v>
      </c>
      <c r="F311" s="46"/>
      <c r="G311" s="46"/>
      <c r="H311" s="46"/>
      <c r="I311" s="46"/>
      <c r="J311" s="48"/>
    </row>
    <row r="312" ht="30">
      <c r="A312" s="37" t="s">
        <v>246</v>
      </c>
      <c r="B312" s="45"/>
      <c r="C312" s="46"/>
      <c r="D312" s="46"/>
      <c r="E312" s="49" t="s">
        <v>1059</v>
      </c>
      <c r="F312" s="46"/>
      <c r="G312" s="46"/>
      <c r="H312" s="46"/>
      <c r="I312" s="46"/>
      <c r="J312" s="48"/>
    </row>
    <row r="313">
      <c r="A313" s="37" t="s">
        <v>248</v>
      </c>
      <c r="B313" s="45"/>
      <c r="C313" s="46"/>
      <c r="D313" s="46"/>
      <c r="E313" s="47" t="s">
        <v>245</v>
      </c>
      <c r="F313" s="46"/>
      <c r="G313" s="46"/>
      <c r="H313" s="46"/>
      <c r="I313" s="46"/>
      <c r="J313" s="48"/>
    </row>
    <row r="314">
      <c r="A314" s="37" t="s">
        <v>240</v>
      </c>
      <c r="B314" s="37">
        <v>77</v>
      </c>
      <c r="C314" s="38" t="s">
        <v>697</v>
      </c>
      <c r="D314" s="37" t="s">
        <v>245</v>
      </c>
      <c r="E314" s="39" t="s">
        <v>1184</v>
      </c>
      <c r="F314" s="40" t="s">
        <v>243</v>
      </c>
      <c r="G314" s="41">
        <v>5</v>
      </c>
      <c r="H314" s="42">
        <v>0</v>
      </c>
      <c r="I314" s="43">
        <f>ROUND(G314*H314,P4)</f>
        <v>0</v>
      </c>
      <c r="J314" s="37"/>
      <c r="O314" s="44">
        <f>I314*0.21</f>
        <v>0</v>
      </c>
      <c r="P314">
        <v>3</v>
      </c>
    </row>
    <row r="315">
      <c r="A315" s="37" t="s">
        <v>244</v>
      </c>
      <c r="B315" s="45"/>
      <c r="C315" s="46"/>
      <c r="D315" s="46"/>
      <c r="E315" s="47" t="s">
        <v>245</v>
      </c>
      <c r="F315" s="46"/>
      <c r="G315" s="46"/>
      <c r="H315" s="46"/>
      <c r="I315" s="46"/>
      <c r="J315" s="48"/>
    </row>
    <row r="316" ht="30">
      <c r="A316" s="37" t="s">
        <v>246</v>
      </c>
      <c r="B316" s="45"/>
      <c r="C316" s="46"/>
      <c r="D316" s="46"/>
      <c r="E316" s="49" t="s">
        <v>1086</v>
      </c>
      <c r="F316" s="46"/>
      <c r="G316" s="46"/>
      <c r="H316" s="46"/>
      <c r="I316" s="46"/>
      <c r="J316" s="48"/>
    </row>
    <row r="317" ht="60">
      <c r="A317" s="37" t="s">
        <v>248</v>
      </c>
      <c r="B317" s="45"/>
      <c r="C317" s="46"/>
      <c r="D317" s="46"/>
      <c r="E317" s="39" t="s">
        <v>1185</v>
      </c>
      <c r="F317" s="46"/>
      <c r="G317" s="46"/>
      <c r="H317" s="46"/>
      <c r="I317" s="46"/>
      <c r="J317" s="48"/>
    </row>
    <row r="318">
      <c r="A318" s="37" t="s">
        <v>240</v>
      </c>
      <c r="B318" s="37">
        <v>78</v>
      </c>
      <c r="C318" s="38" t="s">
        <v>916</v>
      </c>
      <c r="D318" s="37" t="s">
        <v>238</v>
      </c>
      <c r="E318" s="39" t="s">
        <v>1186</v>
      </c>
      <c r="F318" s="40" t="s">
        <v>243</v>
      </c>
      <c r="G318" s="41">
        <v>1</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ht="30">
      <c r="A320" s="37" t="s">
        <v>246</v>
      </c>
      <c r="B320" s="45"/>
      <c r="C320" s="46"/>
      <c r="D320" s="46"/>
      <c r="E320" s="49" t="s">
        <v>1033</v>
      </c>
      <c r="F320" s="46"/>
      <c r="G320" s="46"/>
      <c r="H320" s="46"/>
      <c r="I320" s="46"/>
      <c r="J320" s="48"/>
    </row>
    <row r="321" ht="60">
      <c r="A321" s="37" t="s">
        <v>248</v>
      </c>
      <c r="B321" s="45"/>
      <c r="C321" s="46"/>
      <c r="D321" s="46"/>
      <c r="E321" s="39" t="s">
        <v>1187</v>
      </c>
      <c r="F321" s="46"/>
      <c r="G321" s="46"/>
      <c r="H321" s="46"/>
      <c r="I321" s="46"/>
      <c r="J321" s="48"/>
    </row>
    <row r="322">
      <c r="A322" s="37" t="s">
        <v>240</v>
      </c>
      <c r="B322" s="37">
        <v>79</v>
      </c>
      <c r="C322" s="38" t="s">
        <v>919</v>
      </c>
      <c r="D322" s="37" t="s">
        <v>1188</v>
      </c>
      <c r="E322" s="39" t="s">
        <v>1189</v>
      </c>
      <c r="F322" s="40" t="s">
        <v>354</v>
      </c>
      <c r="G322" s="41">
        <v>13</v>
      </c>
      <c r="H322" s="42">
        <v>0</v>
      </c>
      <c r="I322" s="43">
        <f>ROUND(G322*H322,P4)</f>
        <v>0</v>
      </c>
      <c r="J322" s="37"/>
      <c r="O322" s="44">
        <f>I322*0.21</f>
        <v>0</v>
      </c>
      <c r="P322">
        <v>3</v>
      </c>
    </row>
    <row r="323">
      <c r="A323" s="37" t="s">
        <v>244</v>
      </c>
      <c r="B323" s="45"/>
      <c r="C323" s="46"/>
      <c r="D323" s="46"/>
      <c r="E323" s="47" t="s">
        <v>245</v>
      </c>
      <c r="F323" s="46"/>
      <c r="G323" s="46"/>
      <c r="H323" s="46"/>
      <c r="I323" s="46"/>
      <c r="J323" s="48"/>
    </row>
    <row r="324" ht="30">
      <c r="A324" s="37" t="s">
        <v>246</v>
      </c>
      <c r="B324" s="45"/>
      <c r="C324" s="46"/>
      <c r="D324" s="46"/>
      <c r="E324" s="49" t="s">
        <v>1190</v>
      </c>
      <c r="F324" s="46"/>
      <c r="G324" s="46"/>
      <c r="H324" s="46"/>
      <c r="I324" s="46"/>
      <c r="J324" s="48"/>
    </row>
    <row r="325" ht="120">
      <c r="A325" s="37" t="s">
        <v>248</v>
      </c>
      <c r="B325" s="45"/>
      <c r="C325" s="46"/>
      <c r="D325" s="46"/>
      <c r="E325" s="39" t="s">
        <v>1191</v>
      </c>
      <c r="F325" s="46"/>
      <c r="G325" s="46"/>
      <c r="H325" s="46"/>
      <c r="I325" s="46"/>
      <c r="J325" s="48"/>
    </row>
    <row r="326">
      <c r="A326" s="37" t="s">
        <v>240</v>
      </c>
      <c r="B326" s="37">
        <v>80</v>
      </c>
      <c r="C326" s="38" t="s">
        <v>922</v>
      </c>
      <c r="D326" s="37" t="s">
        <v>320</v>
      </c>
      <c r="E326" s="39" t="s">
        <v>1192</v>
      </c>
      <c r="F326" s="40" t="s">
        <v>309</v>
      </c>
      <c r="G326" s="41">
        <v>1</v>
      </c>
      <c r="H326" s="42">
        <v>0</v>
      </c>
      <c r="I326" s="43">
        <f>ROUND(G326*H326,P4)</f>
        <v>0</v>
      </c>
      <c r="J326" s="37"/>
      <c r="O326" s="44">
        <f>I326*0.21</f>
        <v>0</v>
      </c>
      <c r="P326">
        <v>3</v>
      </c>
    </row>
    <row r="327">
      <c r="A327" s="37" t="s">
        <v>244</v>
      </c>
      <c r="B327" s="45"/>
      <c r="C327" s="46"/>
      <c r="D327" s="46"/>
      <c r="E327" s="47" t="s">
        <v>245</v>
      </c>
      <c r="F327" s="46"/>
      <c r="G327" s="46"/>
      <c r="H327" s="46"/>
      <c r="I327" s="46"/>
      <c r="J327" s="48"/>
    </row>
    <row r="328" ht="30">
      <c r="A328" s="37" t="s">
        <v>246</v>
      </c>
      <c r="B328" s="45"/>
      <c r="C328" s="46"/>
      <c r="D328" s="46"/>
      <c r="E328" s="49" t="s">
        <v>1033</v>
      </c>
      <c r="F328" s="46"/>
      <c r="G328" s="46"/>
      <c r="H328" s="46"/>
      <c r="I328" s="46"/>
      <c r="J328" s="48"/>
    </row>
    <row r="329" ht="60">
      <c r="A329" s="37" t="s">
        <v>248</v>
      </c>
      <c r="B329" s="45"/>
      <c r="C329" s="46"/>
      <c r="D329" s="46"/>
      <c r="E329" s="39" t="s">
        <v>1193</v>
      </c>
      <c r="F329" s="46"/>
      <c r="G329" s="46"/>
      <c r="H329" s="46"/>
      <c r="I329" s="46"/>
      <c r="J329" s="48"/>
    </row>
    <row r="330" ht="30">
      <c r="A330" s="37" t="s">
        <v>240</v>
      </c>
      <c r="B330" s="37">
        <v>81</v>
      </c>
      <c r="C330" s="38" t="s">
        <v>925</v>
      </c>
      <c r="D330" s="37" t="s">
        <v>402</v>
      </c>
      <c r="E330" s="39" t="s">
        <v>1194</v>
      </c>
      <c r="F330" s="40" t="s">
        <v>243</v>
      </c>
      <c r="G330" s="41">
        <v>30</v>
      </c>
      <c r="H330" s="42">
        <v>0</v>
      </c>
      <c r="I330" s="43">
        <f>ROUND(G330*H330,P4)</f>
        <v>0</v>
      </c>
      <c r="J330" s="37"/>
      <c r="O330" s="44">
        <f>I330*0.21</f>
        <v>0</v>
      </c>
      <c r="P330">
        <v>3</v>
      </c>
    </row>
    <row r="331">
      <c r="A331" s="37" t="s">
        <v>244</v>
      </c>
      <c r="B331" s="45"/>
      <c r="C331" s="46"/>
      <c r="D331" s="46"/>
      <c r="E331" s="47" t="s">
        <v>245</v>
      </c>
      <c r="F331" s="46"/>
      <c r="G331" s="46"/>
      <c r="H331" s="46"/>
      <c r="I331" s="46"/>
      <c r="J331" s="48"/>
    </row>
    <row r="332" ht="30">
      <c r="A332" s="37" t="s">
        <v>246</v>
      </c>
      <c r="B332" s="45"/>
      <c r="C332" s="46"/>
      <c r="D332" s="46"/>
      <c r="E332" s="49" t="s">
        <v>1039</v>
      </c>
      <c r="F332" s="46"/>
      <c r="G332" s="46"/>
      <c r="H332" s="46"/>
      <c r="I332" s="46"/>
      <c r="J332" s="48"/>
    </row>
    <row r="333" ht="60">
      <c r="A333" s="37" t="s">
        <v>248</v>
      </c>
      <c r="B333" s="45"/>
      <c r="C333" s="46"/>
      <c r="D333" s="46"/>
      <c r="E333" s="39" t="s">
        <v>1195</v>
      </c>
      <c r="F333" s="46"/>
      <c r="G333" s="46"/>
      <c r="H333" s="46"/>
      <c r="I333" s="46"/>
      <c r="J333" s="48"/>
    </row>
    <row r="334">
      <c r="A334" s="37" t="s">
        <v>240</v>
      </c>
      <c r="B334" s="37">
        <v>82</v>
      </c>
      <c r="C334" s="38" t="s">
        <v>1196</v>
      </c>
      <c r="D334" s="37" t="s">
        <v>926</v>
      </c>
      <c r="E334" s="39" t="s">
        <v>1197</v>
      </c>
      <c r="F334" s="40" t="s">
        <v>243</v>
      </c>
      <c r="G334" s="41">
        <v>10</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ht="30">
      <c r="A336" s="37" t="s">
        <v>246</v>
      </c>
      <c r="B336" s="45"/>
      <c r="C336" s="46"/>
      <c r="D336" s="46"/>
      <c r="E336" s="49" t="s">
        <v>1070</v>
      </c>
      <c r="F336" s="46"/>
      <c r="G336" s="46"/>
      <c r="H336" s="46"/>
      <c r="I336" s="46"/>
      <c r="J336" s="48"/>
    </row>
    <row r="337" ht="120">
      <c r="A337" s="37" t="s">
        <v>248</v>
      </c>
      <c r="B337" s="45"/>
      <c r="C337" s="46"/>
      <c r="D337" s="46"/>
      <c r="E337" s="39" t="s">
        <v>1191</v>
      </c>
      <c r="F337" s="46"/>
      <c r="G337" s="46"/>
      <c r="H337" s="46"/>
      <c r="I337" s="46"/>
      <c r="J337" s="48"/>
    </row>
    <row r="338">
      <c r="A338" s="37" t="s">
        <v>240</v>
      </c>
      <c r="B338" s="37">
        <v>83</v>
      </c>
      <c r="C338" s="38" t="s">
        <v>1198</v>
      </c>
      <c r="D338" s="37" t="s">
        <v>1199</v>
      </c>
      <c r="E338" s="39" t="s">
        <v>1200</v>
      </c>
      <c r="F338" s="40" t="s">
        <v>243</v>
      </c>
      <c r="G338" s="41">
        <v>6</v>
      </c>
      <c r="H338" s="42">
        <v>0</v>
      </c>
      <c r="I338" s="43">
        <f>ROUND(G338*H338,P4)</f>
        <v>0</v>
      </c>
      <c r="J338" s="37"/>
      <c r="O338" s="44">
        <f>I338*0.21</f>
        <v>0</v>
      </c>
      <c r="P338">
        <v>3</v>
      </c>
    </row>
    <row r="339">
      <c r="A339" s="37" t="s">
        <v>244</v>
      </c>
      <c r="B339" s="45"/>
      <c r="C339" s="46"/>
      <c r="D339" s="46"/>
      <c r="E339" s="47" t="s">
        <v>245</v>
      </c>
      <c r="F339" s="46"/>
      <c r="G339" s="46"/>
      <c r="H339" s="46"/>
      <c r="I339" s="46"/>
      <c r="J339" s="48"/>
    </row>
    <row r="340" ht="30">
      <c r="A340" s="37" t="s">
        <v>246</v>
      </c>
      <c r="B340" s="45"/>
      <c r="C340" s="46"/>
      <c r="D340" s="46"/>
      <c r="E340" s="49" t="s">
        <v>1059</v>
      </c>
      <c r="F340" s="46"/>
      <c r="G340" s="46"/>
      <c r="H340" s="46"/>
      <c r="I340" s="46"/>
      <c r="J340" s="48"/>
    </row>
    <row r="341" ht="90">
      <c r="A341" s="37" t="s">
        <v>248</v>
      </c>
      <c r="B341" s="45"/>
      <c r="C341" s="46"/>
      <c r="D341" s="46"/>
      <c r="E341" s="39" t="s">
        <v>1201</v>
      </c>
      <c r="F341" s="46"/>
      <c r="G341" s="46"/>
      <c r="H341" s="46"/>
      <c r="I341" s="46"/>
      <c r="J341" s="48"/>
    </row>
    <row r="342">
      <c r="A342" s="37" t="s">
        <v>240</v>
      </c>
      <c r="B342" s="37">
        <v>84</v>
      </c>
      <c r="C342" s="38" t="s">
        <v>1202</v>
      </c>
      <c r="D342" s="37" t="s">
        <v>1203</v>
      </c>
      <c r="E342" s="39" t="s">
        <v>1204</v>
      </c>
      <c r="F342" s="40" t="s">
        <v>243</v>
      </c>
      <c r="G342" s="41">
        <v>6</v>
      </c>
      <c r="H342" s="42">
        <v>0</v>
      </c>
      <c r="I342" s="43">
        <f>ROUND(G342*H342,P4)</f>
        <v>0</v>
      </c>
      <c r="J342" s="37"/>
      <c r="O342" s="44">
        <f>I342*0.21</f>
        <v>0</v>
      </c>
      <c r="P342">
        <v>3</v>
      </c>
    </row>
    <row r="343">
      <c r="A343" s="37" t="s">
        <v>244</v>
      </c>
      <c r="B343" s="45"/>
      <c r="C343" s="46"/>
      <c r="D343" s="46"/>
      <c r="E343" s="47" t="s">
        <v>245</v>
      </c>
      <c r="F343" s="46"/>
      <c r="G343" s="46"/>
      <c r="H343" s="46"/>
      <c r="I343" s="46"/>
      <c r="J343" s="48"/>
    </row>
    <row r="344" ht="30">
      <c r="A344" s="37" t="s">
        <v>246</v>
      </c>
      <c r="B344" s="45"/>
      <c r="C344" s="46"/>
      <c r="D344" s="46"/>
      <c r="E344" s="49" t="s">
        <v>1059</v>
      </c>
      <c r="F344" s="46"/>
      <c r="G344" s="46"/>
      <c r="H344" s="46"/>
      <c r="I344" s="46"/>
      <c r="J344" s="48"/>
    </row>
    <row r="345" ht="105">
      <c r="A345" s="37" t="s">
        <v>248</v>
      </c>
      <c r="B345" s="45"/>
      <c r="C345" s="46"/>
      <c r="D345" s="46"/>
      <c r="E345" s="39" t="s">
        <v>1205</v>
      </c>
      <c r="F345" s="46"/>
      <c r="G345" s="46"/>
      <c r="H345" s="46"/>
      <c r="I345" s="46"/>
      <c r="J345" s="48"/>
    </row>
    <row r="346">
      <c r="A346" s="37" t="s">
        <v>240</v>
      </c>
      <c r="B346" s="37">
        <v>85</v>
      </c>
      <c r="C346" s="38" t="s">
        <v>1206</v>
      </c>
      <c r="D346" s="37" t="s">
        <v>644</v>
      </c>
      <c r="E346" s="39" t="s">
        <v>1207</v>
      </c>
      <c r="F346" s="40" t="s">
        <v>243</v>
      </c>
      <c r="G346" s="41">
        <v>6</v>
      </c>
      <c r="H346" s="42">
        <v>0</v>
      </c>
      <c r="I346" s="43">
        <f>ROUND(G346*H346,P4)</f>
        <v>0</v>
      </c>
      <c r="J346" s="37"/>
      <c r="O346" s="44">
        <f>I346*0.21</f>
        <v>0</v>
      </c>
      <c r="P346">
        <v>3</v>
      </c>
    </row>
    <row r="347">
      <c r="A347" s="37" t="s">
        <v>244</v>
      </c>
      <c r="B347" s="45"/>
      <c r="C347" s="46"/>
      <c r="D347" s="46"/>
      <c r="E347" s="47" t="s">
        <v>245</v>
      </c>
      <c r="F347" s="46"/>
      <c r="G347" s="46"/>
      <c r="H347" s="46"/>
      <c r="I347" s="46"/>
      <c r="J347" s="48"/>
    </row>
    <row r="348" ht="30">
      <c r="A348" s="37" t="s">
        <v>246</v>
      </c>
      <c r="B348" s="45"/>
      <c r="C348" s="46"/>
      <c r="D348" s="46"/>
      <c r="E348" s="49" t="s">
        <v>1059</v>
      </c>
      <c r="F348" s="46"/>
      <c r="G348" s="46"/>
      <c r="H348" s="46"/>
      <c r="I348" s="46"/>
      <c r="J348" s="48"/>
    </row>
    <row r="349" ht="75">
      <c r="A349" s="37" t="s">
        <v>248</v>
      </c>
      <c r="B349" s="45"/>
      <c r="C349" s="46"/>
      <c r="D349" s="46"/>
      <c r="E349" s="39" t="s">
        <v>1208</v>
      </c>
      <c r="F349" s="46"/>
      <c r="G349" s="46"/>
      <c r="H349" s="46"/>
      <c r="I349" s="46"/>
      <c r="J349" s="48"/>
    </row>
    <row r="350">
      <c r="A350" s="37" t="s">
        <v>240</v>
      </c>
      <c r="B350" s="37">
        <v>86</v>
      </c>
      <c r="C350" s="38" t="s">
        <v>1209</v>
      </c>
      <c r="D350" s="37" t="s">
        <v>1210</v>
      </c>
      <c r="E350" s="39" t="s">
        <v>1211</v>
      </c>
      <c r="F350" s="40" t="s">
        <v>243</v>
      </c>
      <c r="G350" s="41">
        <v>1</v>
      </c>
      <c r="H350" s="42">
        <v>0</v>
      </c>
      <c r="I350" s="43">
        <f>ROUND(G350*H350,P4)</f>
        <v>0</v>
      </c>
      <c r="J350" s="37"/>
      <c r="O350" s="44">
        <f>I350*0.21</f>
        <v>0</v>
      </c>
      <c r="P350">
        <v>3</v>
      </c>
    </row>
    <row r="351">
      <c r="A351" s="37" t="s">
        <v>244</v>
      </c>
      <c r="B351" s="45"/>
      <c r="C351" s="46"/>
      <c r="D351" s="46"/>
      <c r="E351" s="47" t="s">
        <v>245</v>
      </c>
      <c r="F351" s="46"/>
      <c r="G351" s="46"/>
      <c r="H351" s="46"/>
      <c r="I351" s="46"/>
      <c r="J351" s="48"/>
    </row>
    <row r="352" ht="30">
      <c r="A352" s="37" t="s">
        <v>246</v>
      </c>
      <c r="B352" s="45"/>
      <c r="C352" s="46"/>
      <c r="D352" s="46"/>
      <c r="E352" s="49" t="s">
        <v>1033</v>
      </c>
      <c r="F352" s="46"/>
      <c r="G352" s="46"/>
      <c r="H352" s="46"/>
      <c r="I352" s="46"/>
      <c r="J352" s="48"/>
    </row>
    <row r="353" ht="120">
      <c r="A353" s="37" t="s">
        <v>248</v>
      </c>
      <c r="B353" s="45"/>
      <c r="C353" s="46"/>
      <c r="D353" s="46"/>
      <c r="E353" s="39" t="s">
        <v>1191</v>
      </c>
      <c r="F353" s="46"/>
      <c r="G353" s="46"/>
      <c r="H353" s="46"/>
      <c r="I353" s="46"/>
      <c r="J353" s="48"/>
    </row>
    <row r="354">
      <c r="A354" s="37" t="s">
        <v>240</v>
      </c>
      <c r="B354" s="37">
        <v>87</v>
      </c>
      <c r="C354" s="38" t="s">
        <v>1212</v>
      </c>
      <c r="D354" s="37" t="s">
        <v>1213</v>
      </c>
      <c r="E354" s="39" t="s">
        <v>1214</v>
      </c>
      <c r="F354" s="40" t="s">
        <v>243</v>
      </c>
      <c r="G354" s="41">
        <v>1</v>
      </c>
      <c r="H354" s="42">
        <v>0</v>
      </c>
      <c r="I354" s="43">
        <f>ROUND(G354*H354,P4)</f>
        <v>0</v>
      </c>
      <c r="J354" s="37"/>
      <c r="O354" s="44">
        <f>I354*0.21</f>
        <v>0</v>
      </c>
      <c r="P354">
        <v>3</v>
      </c>
    </row>
    <row r="355">
      <c r="A355" s="37" t="s">
        <v>244</v>
      </c>
      <c r="B355" s="45"/>
      <c r="C355" s="46"/>
      <c r="D355" s="46"/>
      <c r="E355" s="47" t="s">
        <v>245</v>
      </c>
      <c r="F355" s="46"/>
      <c r="G355" s="46"/>
      <c r="H355" s="46"/>
      <c r="I355" s="46"/>
      <c r="J355" s="48"/>
    </row>
    <row r="356" ht="30">
      <c r="A356" s="37" t="s">
        <v>246</v>
      </c>
      <c r="B356" s="45"/>
      <c r="C356" s="46"/>
      <c r="D356" s="46"/>
      <c r="E356" s="49" t="s">
        <v>1033</v>
      </c>
      <c r="F356" s="46"/>
      <c r="G356" s="46"/>
      <c r="H356" s="46"/>
      <c r="I356" s="46"/>
      <c r="J356" s="48"/>
    </row>
    <row r="357" ht="60">
      <c r="A357" s="37" t="s">
        <v>248</v>
      </c>
      <c r="B357" s="45"/>
      <c r="C357" s="46"/>
      <c r="D357" s="46"/>
      <c r="E357" s="39" t="s">
        <v>1215</v>
      </c>
      <c r="F357" s="46"/>
      <c r="G357" s="46"/>
      <c r="H357" s="46"/>
      <c r="I357" s="46"/>
      <c r="J357" s="48"/>
    </row>
    <row r="358">
      <c r="A358" s="37" t="s">
        <v>240</v>
      </c>
      <c r="B358" s="37">
        <v>88</v>
      </c>
      <c r="C358" s="38" t="s">
        <v>1216</v>
      </c>
      <c r="D358" s="37" t="s">
        <v>245</v>
      </c>
      <c r="E358" s="39" t="s">
        <v>1217</v>
      </c>
      <c r="F358" s="40" t="s">
        <v>243</v>
      </c>
      <c r="G358" s="41">
        <v>1</v>
      </c>
      <c r="H358" s="42">
        <v>0</v>
      </c>
      <c r="I358" s="43">
        <f>ROUND(G358*H358,P4)</f>
        <v>0</v>
      </c>
      <c r="J358" s="37"/>
      <c r="O358" s="44">
        <f>I358*0.21</f>
        <v>0</v>
      </c>
      <c r="P358">
        <v>3</v>
      </c>
    </row>
    <row r="359">
      <c r="A359" s="37" t="s">
        <v>244</v>
      </c>
      <c r="B359" s="45"/>
      <c r="C359" s="46"/>
      <c r="D359" s="46"/>
      <c r="E359" s="47" t="s">
        <v>245</v>
      </c>
      <c r="F359" s="46"/>
      <c r="G359" s="46"/>
      <c r="H359" s="46"/>
      <c r="I359" s="46"/>
      <c r="J359" s="48"/>
    </row>
    <row r="360" ht="30">
      <c r="A360" s="37" t="s">
        <v>246</v>
      </c>
      <c r="B360" s="45"/>
      <c r="C360" s="46"/>
      <c r="D360" s="46"/>
      <c r="E360" s="49" t="s">
        <v>1033</v>
      </c>
      <c r="F360" s="46"/>
      <c r="G360" s="46"/>
      <c r="H360" s="46"/>
      <c r="I360" s="46"/>
      <c r="J360" s="48"/>
    </row>
    <row r="361" ht="180">
      <c r="A361" s="37" t="s">
        <v>248</v>
      </c>
      <c r="B361" s="45"/>
      <c r="C361" s="46"/>
      <c r="D361" s="46"/>
      <c r="E361" s="39" t="s">
        <v>488</v>
      </c>
      <c r="F361" s="46"/>
      <c r="G361" s="46"/>
      <c r="H361" s="46"/>
      <c r="I361" s="46"/>
      <c r="J361" s="48"/>
    </row>
    <row r="362">
      <c r="A362" s="37" t="s">
        <v>240</v>
      </c>
      <c r="B362" s="37">
        <v>89</v>
      </c>
      <c r="C362" s="38" t="s">
        <v>1218</v>
      </c>
      <c r="D362" s="37" t="s">
        <v>245</v>
      </c>
      <c r="E362" s="39" t="s">
        <v>1219</v>
      </c>
      <c r="F362" s="40" t="s">
        <v>243</v>
      </c>
      <c r="G362" s="41">
        <v>1</v>
      </c>
      <c r="H362" s="42">
        <v>0</v>
      </c>
      <c r="I362" s="43">
        <f>ROUND(G362*H362,P4)</f>
        <v>0</v>
      </c>
      <c r="J362" s="37"/>
      <c r="O362" s="44">
        <f>I362*0.21</f>
        <v>0</v>
      </c>
      <c r="P362">
        <v>3</v>
      </c>
    </row>
    <row r="363">
      <c r="A363" s="37" t="s">
        <v>244</v>
      </c>
      <c r="B363" s="45"/>
      <c r="C363" s="46"/>
      <c r="D363" s="46"/>
      <c r="E363" s="47" t="s">
        <v>245</v>
      </c>
      <c r="F363" s="46"/>
      <c r="G363" s="46"/>
      <c r="H363" s="46"/>
      <c r="I363" s="46"/>
      <c r="J363" s="48"/>
    </row>
    <row r="364" ht="30">
      <c r="A364" s="37" t="s">
        <v>246</v>
      </c>
      <c r="B364" s="45"/>
      <c r="C364" s="46"/>
      <c r="D364" s="46"/>
      <c r="E364" s="49" t="s">
        <v>1033</v>
      </c>
      <c r="F364" s="46"/>
      <c r="G364" s="46"/>
      <c r="H364" s="46"/>
      <c r="I364" s="46"/>
      <c r="J364" s="48"/>
    </row>
    <row r="365" ht="150">
      <c r="A365" s="37" t="s">
        <v>248</v>
      </c>
      <c r="B365" s="45"/>
      <c r="C365" s="46"/>
      <c r="D365" s="46"/>
      <c r="E365" s="39" t="s">
        <v>379</v>
      </c>
      <c r="F365" s="46"/>
      <c r="G365" s="46"/>
      <c r="H365" s="46"/>
      <c r="I365" s="46"/>
      <c r="J365" s="48"/>
    </row>
    <row r="366" ht="30">
      <c r="A366" s="37" t="s">
        <v>240</v>
      </c>
      <c r="B366" s="37">
        <v>90</v>
      </c>
      <c r="C366" s="38" t="s">
        <v>1220</v>
      </c>
      <c r="D366" s="37" t="s">
        <v>245</v>
      </c>
      <c r="E366" s="39" t="s">
        <v>1221</v>
      </c>
      <c r="F366" s="40" t="s">
        <v>243</v>
      </c>
      <c r="G366" s="41">
        <v>1</v>
      </c>
      <c r="H366" s="42">
        <v>0</v>
      </c>
      <c r="I366" s="43">
        <f>ROUND(G366*H366,P4)</f>
        <v>0</v>
      </c>
      <c r="J366" s="37"/>
      <c r="O366" s="44">
        <f>I366*0.21</f>
        <v>0</v>
      </c>
      <c r="P366">
        <v>3</v>
      </c>
    </row>
    <row r="367">
      <c r="A367" s="37" t="s">
        <v>244</v>
      </c>
      <c r="B367" s="45"/>
      <c r="C367" s="46"/>
      <c r="D367" s="46"/>
      <c r="E367" s="47" t="s">
        <v>245</v>
      </c>
      <c r="F367" s="46"/>
      <c r="G367" s="46"/>
      <c r="H367" s="46"/>
      <c r="I367" s="46"/>
      <c r="J367" s="48"/>
    </row>
    <row r="368" ht="30">
      <c r="A368" s="37" t="s">
        <v>246</v>
      </c>
      <c r="B368" s="45"/>
      <c r="C368" s="46"/>
      <c r="D368" s="46"/>
      <c r="E368" s="49" t="s">
        <v>1033</v>
      </c>
      <c r="F368" s="46"/>
      <c r="G368" s="46"/>
      <c r="H368" s="46"/>
      <c r="I368" s="46"/>
      <c r="J368" s="48"/>
    </row>
    <row r="369" ht="165">
      <c r="A369" s="37" t="s">
        <v>248</v>
      </c>
      <c r="B369" s="45"/>
      <c r="C369" s="46"/>
      <c r="D369" s="46"/>
      <c r="E369" s="39" t="s">
        <v>1222</v>
      </c>
      <c r="F369" s="46"/>
      <c r="G369" s="46"/>
      <c r="H369" s="46"/>
      <c r="I369" s="46"/>
      <c r="J369" s="48"/>
    </row>
    <row r="370" ht="30">
      <c r="A370" s="37" t="s">
        <v>240</v>
      </c>
      <c r="B370" s="37">
        <v>91</v>
      </c>
      <c r="C370" s="38" t="s">
        <v>1223</v>
      </c>
      <c r="D370" s="37" t="s">
        <v>245</v>
      </c>
      <c r="E370" s="39" t="s">
        <v>1224</v>
      </c>
      <c r="F370" s="40" t="s">
        <v>243</v>
      </c>
      <c r="G370" s="41">
        <v>5</v>
      </c>
      <c r="H370" s="42">
        <v>0</v>
      </c>
      <c r="I370" s="43">
        <f>ROUND(G370*H370,P4)</f>
        <v>0</v>
      </c>
      <c r="J370" s="37"/>
      <c r="O370" s="44">
        <f>I370*0.21</f>
        <v>0</v>
      </c>
      <c r="P370">
        <v>3</v>
      </c>
    </row>
    <row r="371">
      <c r="A371" s="37" t="s">
        <v>244</v>
      </c>
      <c r="B371" s="45"/>
      <c r="C371" s="46"/>
      <c r="D371" s="46"/>
      <c r="E371" s="47" t="s">
        <v>245</v>
      </c>
      <c r="F371" s="46"/>
      <c r="G371" s="46"/>
      <c r="H371" s="46"/>
      <c r="I371" s="46"/>
      <c r="J371" s="48"/>
    </row>
    <row r="372" ht="30">
      <c r="A372" s="37" t="s">
        <v>246</v>
      </c>
      <c r="B372" s="45"/>
      <c r="C372" s="46"/>
      <c r="D372" s="46"/>
      <c r="E372" s="49" t="s">
        <v>1086</v>
      </c>
      <c r="F372" s="46"/>
      <c r="G372" s="46"/>
      <c r="H372" s="46"/>
      <c r="I372" s="46"/>
      <c r="J372" s="48"/>
    </row>
    <row r="373" ht="165">
      <c r="A373" s="37" t="s">
        <v>248</v>
      </c>
      <c r="B373" s="45"/>
      <c r="C373" s="46"/>
      <c r="D373" s="46"/>
      <c r="E373" s="39" t="s">
        <v>1222</v>
      </c>
      <c r="F373" s="46"/>
      <c r="G373" s="46"/>
      <c r="H373" s="46"/>
      <c r="I373" s="46"/>
      <c r="J373" s="48"/>
    </row>
    <row r="374">
      <c r="A374" s="37" t="s">
        <v>240</v>
      </c>
      <c r="B374" s="37">
        <v>92</v>
      </c>
      <c r="C374" s="38" t="s">
        <v>1225</v>
      </c>
      <c r="D374" s="37" t="s">
        <v>245</v>
      </c>
      <c r="E374" s="39" t="s">
        <v>1226</v>
      </c>
      <c r="F374" s="40" t="s">
        <v>243</v>
      </c>
      <c r="G374" s="41">
        <v>6</v>
      </c>
      <c r="H374" s="42">
        <v>0</v>
      </c>
      <c r="I374" s="43">
        <f>ROUND(G374*H374,P4)</f>
        <v>0</v>
      </c>
      <c r="J374" s="37"/>
      <c r="O374" s="44">
        <f>I374*0.21</f>
        <v>0</v>
      </c>
      <c r="P374">
        <v>3</v>
      </c>
    </row>
    <row r="375">
      <c r="A375" s="37" t="s">
        <v>244</v>
      </c>
      <c r="B375" s="45"/>
      <c r="C375" s="46"/>
      <c r="D375" s="46"/>
      <c r="E375" s="47" t="s">
        <v>245</v>
      </c>
      <c r="F375" s="46"/>
      <c r="G375" s="46"/>
      <c r="H375" s="46"/>
      <c r="I375" s="46"/>
      <c r="J375" s="48"/>
    </row>
    <row r="376" ht="30">
      <c r="A376" s="37" t="s">
        <v>246</v>
      </c>
      <c r="B376" s="45"/>
      <c r="C376" s="46"/>
      <c r="D376" s="46"/>
      <c r="E376" s="49" t="s">
        <v>1059</v>
      </c>
      <c r="F376" s="46"/>
      <c r="G376" s="46"/>
      <c r="H376" s="46"/>
      <c r="I376" s="46"/>
      <c r="J376" s="48"/>
    </row>
    <row r="377" ht="180">
      <c r="A377" s="37" t="s">
        <v>248</v>
      </c>
      <c r="B377" s="45"/>
      <c r="C377" s="46"/>
      <c r="D377" s="46"/>
      <c r="E377" s="39" t="s">
        <v>488</v>
      </c>
      <c r="F377" s="46"/>
      <c r="G377" s="46"/>
      <c r="H377" s="46"/>
      <c r="I377" s="46"/>
      <c r="J377" s="48"/>
    </row>
    <row r="378" ht="30">
      <c r="A378" s="37" t="s">
        <v>240</v>
      </c>
      <c r="B378" s="37">
        <v>93</v>
      </c>
      <c r="C378" s="38" t="s">
        <v>1227</v>
      </c>
      <c r="D378" s="37" t="s">
        <v>245</v>
      </c>
      <c r="E378" s="39" t="s">
        <v>1228</v>
      </c>
      <c r="F378" s="40" t="s">
        <v>243</v>
      </c>
      <c r="G378" s="41">
        <v>11</v>
      </c>
      <c r="H378" s="42">
        <v>0</v>
      </c>
      <c r="I378" s="43">
        <f>ROUND(G378*H378,P4)</f>
        <v>0</v>
      </c>
      <c r="J378" s="37"/>
      <c r="O378" s="44">
        <f>I378*0.21</f>
        <v>0</v>
      </c>
      <c r="P378">
        <v>3</v>
      </c>
    </row>
    <row r="379">
      <c r="A379" s="37" t="s">
        <v>244</v>
      </c>
      <c r="B379" s="45"/>
      <c r="C379" s="46"/>
      <c r="D379" s="46"/>
      <c r="E379" s="47" t="s">
        <v>245</v>
      </c>
      <c r="F379" s="46"/>
      <c r="G379" s="46"/>
      <c r="H379" s="46"/>
      <c r="I379" s="46"/>
      <c r="J379" s="48"/>
    </row>
    <row r="380" ht="30">
      <c r="A380" s="37" t="s">
        <v>246</v>
      </c>
      <c r="B380" s="45"/>
      <c r="C380" s="46"/>
      <c r="D380" s="46"/>
      <c r="E380" s="49" t="s">
        <v>1076</v>
      </c>
      <c r="F380" s="46"/>
      <c r="G380" s="46"/>
      <c r="H380" s="46"/>
      <c r="I380" s="46"/>
      <c r="J380" s="48"/>
    </row>
    <row r="381" ht="165">
      <c r="A381" s="37" t="s">
        <v>248</v>
      </c>
      <c r="B381" s="45"/>
      <c r="C381" s="46"/>
      <c r="D381" s="46"/>
      <c r="E381" s="39" t="s">
        <v>1222</v>
      </c>
      <c r="F381" s="46"/>
      <c r="G381" s="46"/>
      <c r="H381" s="46"/>
      <c r="I381" s="46"/>
      <c r="J381" s="48"/>
    </row>
    <row r="382" ht="30">
      <c r="A382" s="37" t="s">
        <v>240</v>
      </c>
      <c r="B382" s="37">
        <v>94</v>
      </c>
      <c r="C382" s="38" t="s">
        <v>1229</v>
      </c>
      <c r="D382" s="37" t="s">
        <v>245</v>
      </c>
      <c r="E382" s="39" t="s">
        <v>1230</v>
      </c>
      <c r="F382" s="40" t="s">
        <v>243</v>
      </c>
      <c r="G382" s="41">
        <v>6</v>
      </c>
      <c r="H382" s="42">
        <v>0</v>
      </c>
      <c r="I382" s="43">
        <f>ROUND(G382*H382,P4)</f>
        <v>0</v>
      </c>
      <c r="J382" s="37"/>
      <c r="O382" s="44">
        <f>I382*0.21</f>
        <v>0</v>
      </c>
      <c r="P382">
        <v>3</v>
      </c>
    </row>
    <row r="383">
      <c r="A383" s="37" t="s">
        <v>244</v>
      </c>
      <c r="B383" s="45"/>
      <c r="C383" s="46"/>
      <c r="D383" s="46"/>
      <c r="E383" s="47" t="s">
        <v>245</v>
      </c>
      <c r="F383" s="46"/>
      <c r="G383" s="46"/>
      <c r="H383" s="46"/>
      <c r="I383" s="46"/>
      <c r="J383" s="48"/>
    </row>
    <row r="384" ht="30">
      <c r="A384" s="37" t="s">
        <v>246</v>
      </c>
      <c r="B384" s="45"/>
      <c r="C384" s="46"/>
      <c r="D384" s="46"/>
      <c r="E384" s="49" t="s">
        <v>1059</v>
      </c>
      <c r="F384" s="46"/>
      <c r="G384" s="46"/>
      <c r="H384" s="46"/>
      <c r="I384" s="46"/>
      <c r="J384" s="48"/>
    </row>
    <row r="385" ht="165">
      <c r="A385" s="37" t="s">
        <v>248</v>
      </c>
      <c r="B385" s="50"/>
      <c r="C385" s="51"/>
      <c r="D385" s="51"/>
      <c r="E385" s="39" t="s">
        <v>1222</v>
      </c>
      <c r="F385" s="51"/>
      <c r="G385" s="51"/>
      <c r="H385" s="51"/>
      <c r="I385" s="51"/>
      <c r="J385" s="52"/>
    </row>
  </sheetData>
  <sheetProtection sheet="1" objects="1" scenarios="1" spinCount="100000" saltValue="diuVxt8mjUrMARsXBSHhP9f6+YGW61Upxpw/rkvNc5shV7lFLpt9ELB3spHSZLdNAgkg54zRN7I6b2a/p4Upsg==" hashValue="zK1c2KWNpxb3n3b5Ds7M1ZjrADh3hVwS7rqg4ziRpmaRB9hBHDyWNHgxj/D+sR0X9RS4jiUR19U9lYQg9Q68t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5523</v>
      </c>
      <c r="I3" s="25">
        <f>SUMIFS(I9:I37,A9:A37,"SD")</f>
        <v>0</v>
      </c>
      <c r="J3" s="19"/>
      <c r="O3">
        <v>0</v>
      </c>
      <c r="P3">
        <v>2</v>
      </c>
    </row>
    <row r="4">
      <c r="A4" s="3" t="s">
        <v>222</v>
      </c>
      <c r="B4" s="20" t="s">
        <v>223</v>
      </c>
      <c r="C4" s="21" t="s">
        <v>203</v>
      </c>
      <c r="D4" s="22"/>
      <c r="E4" s="23" t="s">
        <v>204</v>
      </c>
      <c r="F4" s="17"/>
      <c r="G4" s="17"/>
      <c r="H4" s="17"/>
      <c r="I4" s="17"/>
      <c r="J4" s="19"/>
      <c r="O4">
        <v>0.14999999999999999</v>
      </c>
      <c r="P4">
        <v>2</v>
      </c>
    </row>
    <row r="5">
      <c r="A5" s="3" t="s">
        <v>224</v>
      </c>
      <c r="B5" s="20" t="s">
        <v>225</v>
      </c>
      <c r="C5" s="21" t="s">
        <v>5523</v>
      </c>
      <c r="D5" s="22"/>
      <c r="E5" s="23" t="s">
        <v>208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208</v>
      </c>
      <c r="F9" s="34"/>
      <c r="G9" s="34"/>
      <c r="H9" s="34"/>
      <c r="I9" s="35">
        <f>SUMIFS(I10:I37,A10:A37,"P")</f>
        <v>0</v>
      </c>
      <c r="J9" s="36"/>
    </row>
    <row r="10">
      <c r="A10" s="37" t="s">
        <v>240</v>
      </c>
      <c r="B10" s="37">
        <v>1</v>
      </c>
      <c r="C10" s="38" t="s">
        <v>5524</v>
      </c>
      <c r="D10" s="37" t="s">
        <v>245</v>
      </c>
      <c r="E10" s="39" t="s">
        <v>5525</v>
      </c>
      <c r="F10" s="40" t="s">
        <v>415</v>
      </c>
      <c r="G10" s="41">
        <v>120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444</v>
      </c>
      <c r="F12" s="46"/>
      <c r="G12" s="46"/>
      <c r="H12" s="46"/>
      <c r="I12" s="46"/>
      <c r="J12" s="48"/>
    </row>
    <row r="13" ht="105">
      <c r="A13" s="37" t="s">
        <v>248</v>
      </c>
      <c r="B13" s="45"/>
      <c r="C13" s="46"/>
      <c r="D13" s="46"/>
      <c r="E13" s="39" t="s">
        <v>5526</v>
      </c>
      <c r="F13" s="46"/>
      <c r="G13" s="46"/>
      <c r="H13" s="46"/>
      <c r="I13" s="46"/>
      <c r="J13" s="48"/>
    </row>
    <row r="14">
      <c r="A14" s="37" t="s">
        <v>240</v>
      </c>
      <c r="B14" s="37">
        <v>2</v>
      </c>
      <c r="C14" s="38" t="s">
        <v>5527</v>
      </c>
      <c r="D14" s="37" t="s">
        <v>245</v>
      </c>
      <c r="E14" s="39" t="s">
        <v>5528</v>
      </c>
      <c r="F14" s="40" t="s">
        <v>415</v>
      </c>
      <c r="G14" s="41">
        <v>110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5529</v>
      </c>
      <c r="F16" s="46"/>
      <c r="G16" s="46"/>
      <c r="H16" s="46"/>
      <c r="I16" s="46"/>
      <c r="J16" s="48"/>
    </row>
    <row r="17" ht="90">
      <c r="A17" s="37" t="s">
        <v>248</v>
      </c>
      <c r="B17" s="45"/>
      <c r="C17" s="46"/>
      <c r="D17" s="46"/>
      <c r="E17" s="39" t="s">
        <v>5530</v>
      </c>
      <c r="F17" s="46"/>
      <c r="G17" s="46"/>
      <c r="H17" s="46"/>
      <c r="I17" s="46"/>
      <c r="J17" s="48"/>
    </row>
    <row r="18">
      <c r="A18" s="37" t="s">
        <v>240</v>
      </c>
      <c r="B18" s="37">
        <v>3</v>
      </c>
      <c r="C18" s="38" t="s">
        <v>5531</v>
      </c>
      <c r="D18" s="37" t="s">
        <v>245</v>
      </c>
      <c r="E18" s="39" t="s">
        <v>5532</v>
      </c>
      <c r="F18" s="40" t="s">
        <v>1975</v>
      </c>
      <c r="G18" s="41">
        <v>1247.96</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5533</v>
      </c>
      <c r="F20" s="46"/>
      <c r="G20" s="46"/>
      <c r="H20" s="46"/>
      <c r="I20" s="46"/>
      <c r="J20" s="48"/>
    </row>
    <row r="21" ht="90">
      <c r="A21" s="37" t="s">
        <v>248</v>
      </c>
      <c r="B21" s="45"/>
      <c r="C21" s="46"/>
      <c r="D21" s="46"/>
      <c r="E21" s="39" t="s">
        <v>5534</v>
      </c>
      <c r="F21" s="46"/>
      <c r="G21" s="46"/>
      <c r="H21" s="46"/>
      <c r="I21" s="46"/>
      <c r="J21" s="48"/>
    </row>
    <row r="22">
      <c r="A22" s="37" t="s">
        <v>240</v>
      </c>
      <c r="B22" s="37">
        <v>4</v>
      </c>
      <c r="C22" s="38" t="s">
        <v>5535</v>
      </c>
      <c r="D22" s="37" t="s">
        <v>245</v>
      </c>
      <c r="E22" s="39" t="s">
        <v>5536</v>
      </c>
      <c r="F22" s="40" t="s">
        <v>1975</v>
      </c>
      <c r="G22" s="41">
        <v>8</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359</v>
      </c>
      <c r="F24" s="46"/>
      <c r="G24" s="46"/>
      <c r="H24" s="46"/>
      <c r="I24" s="46"/>
      <c r="J24" s="48"/>
    </row>
    <row r="25" ht="150">
      <c r="A25" s="37" t="s">
        <v>248</v>
      </c>
      <c r="B25" s="45"/>
      <c r="C25" s="46"/>
      <c r="D25" s="46"/>
      <c r="E25" s="39" t="s">
        <v>5537</v>
      </c>
      <c r="F25" s="46"/>
      <c r="G25" s="46"/>
      <c r="H25" s="46"/>
      <c r="I25" s="46"/>
      <c r="J25" s="48"/>
    </row>
    <row r="26" ht="30">
      <c r="A26" s="37" t="s">
        <v>240</v>
      </c>
      <c r="B26" s="37">
        <v>5</v>
      </c>
      <c r="C26" s="38" t="s">
        <v>5538</v>
      </c>
      <c r="D26" s="37" t="s">
        <v>245</v>
      </c>
      <c r="E26" s="39" t="s">
        <v>5539</v>
      </c>
      <c r="F26" s="40" t="s">
        <v>1975</v>
      </c>
      <c r="G26" s="41">
        <v>20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463</v>
      </c>
      <c r="F28" s="46"/>
      <c r="G28" s="46"/>
      <c r="H28" s="46"/>
      <c r="I28" s="46"/>
      <c r="J28" s="48"/>
    </row>
    <row r="29" ht="210">
      <c r="A29" s="37" t="s">
        <v>248</v>
      </c>
      <c r="B29" s="45"/>
      <c r="C29" s="46"/>
      <c r="D29" s="46"/>
      <c r="E29" s="39" t="s">
        <v>5540</v>
      </c>
      <c r="F29" s="46"/>
      <c r="G29" s="46"/>
      <c r="H29" s="46"/>
      <c r="I29" s="46"/>
      <c r="J29" s="48"/>
    </row>
    <row r="30" ht="30">
      <c r="A30" s="37" t="s">
        <v>240</v>
      </c>
      <c r="B30" s="37">
        <v>6</v>
      </c>
      <c r="C30" s="38" t="s">
        <v>5541</v>
      </c>
      <c r="D30" s="37" t="s">
        <v>245</v>
      </c>
      <c r="E30" s="39" t="s">
        <v>5542</v>
      </c>
      <c r="F30" s="40" t="s">
        <v>1975</v>
      </c>
      <c r="G30" s="41">
        <v>120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444</v>
      </c>
      <c r="F32" s="46"/>
      <c r="G32" s="46"/>
      <c r="H32" s="46"/>
      <c r="I32" s="46"/>
      <c r="J32" s="48"/>
    </row>
    <row r="33" ht="210">
      <c r="A33" s="37" t="s">
        <v>248</v>
      </c>
      <c r="B33" s="45"/>
      <c r="C33" s="46"/>
      <c r="D33" s="46"/>
      <c r="E33" s="39" t="s">
        <v>5540</v>
      </c>
      <c r="F33" s="46"/>
      <c r="G33" s="46"/>
      <c r="H33" s="46"/>
      <c r="I33" s="46"/>
      <c r="J33" s="48"/>
    </row>
    <row r="34">
      <c r="A34" s="37" t="s">
        <v>240</v>
      </c>
      <c r="B34" s="37">
        <v>7</v>
      </c>
      <c r="C34" s="38" t="s">
        <v>3800</v>
      </c>
      <c r="D34" s="37" t="s">
        <v>245</v>
      </c>
      <c r="E34" s="39" t="s">
        <v>3801</v>
      </c>
      <c r="F34" s="40" t="s">
        <v>339</v>
      </c>
      <c r="G34" s="41">
        <v>18.239999999999998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5543</v>
      </c>
      <c r="F36" s="46"/>
      <c r="G36" s="46"/>
      <c r="H36" s="46"/>
      <c r="I36" s="46"/>
      <c r="J36" s="48"/>
    </row>
    <row r="37" ht="90">
      <c r="A37" s="37" t="s">
        <v>248</v>
      </c>
      <c r="B37" s="50"/>
      <c r="C37" s="51"/>
      <c r="D37" s="51"/>
      <c r="E37" s="39" t="s">
        <v>3803</v>
      </c>
      <c r="F37" s="51"/>
      <c r="G37" s="51"/>
      <c r="H37" s="51"/>
      <c r="I37" s="51"/>
      <c r="J37" s="52"/>
    </row>
  </sheetData>
  <sheetProtection sheet="1" objects="1" scenarios="1" spinCount="100000" saltValue="PXhYxOmPas13HksDKjnWCFSRYS9261Joei5VDMRXSqe7xx8VG7EFQOcK9epW+QF1KpDDZK2+yPOpPLjrYWb17A==" hashValue="Sa99aq8AUv2/5fY1/I8Ar1OjcdofMKvJAHoqlVOpmXn4efIHO4HTr4Llx2jkqVb9IOgqipil68qsB0rxXFK+x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5544</v>
      </c>
      <c r="I3" s="25">
        <f>SUMIFS(I9:I46,A9:A46,"SD")</f>
        <v>0</v>
      </c>
      <c r="J3" s="19"/>
      <c r="O3">
        <v>0</v>
      </c>
      <c r="P3">
        <v>2</v>
      </c>
    </row>
    <row r="4">
      <c r="A4" s="3" t="s">
        <v>222</v>
      </c>
      <c r="B4" s="20" t="s">
        <v>223</v>
      </c>
      <c r="C4" s="21" t="s">
        <v>209</v>
      </c>
      <c r="D4" s="22"/>
      <c r="E4" s="23" t="s">
        <v>210</v>
      </c>
      <c r="F4" s="17"/>
      <c r="G4" s="17"/>
      <c r="H4" s="17"/>
      <c r="I4" s="17"/>
      <c r="J4" s="19"/>
      <c r="O4">
        <v>0.14999999999999999</v>
      </c>
      <c r="P4">
        <v>2</v>
      </c>
    </row>
    <row r="5">
      <c r="A5" s="3" t="s">
        <v>224</v>
      </c>
      <c r="B5" s="20" t="s">
        <v>225</v>
      </c>
      <c r="C5" s="21" t="s">
        <v>5544</v>
      </c>
      <c r="D5" s="22"/>
      <c r="E5" s="23" t="s">
        <v>210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5545</v>
      </c>
      <c r="F9" s="34"/>
      <c r="G9" s="34"/>
      <c r="H9" s="34"/>
      <c r="I9" s="35">
        <f>SUMIFS(I10:I21,A10:A21,"P")</f>
        <v>0</v>
      </c>
      <c r="J9" s="36"/>
    </row>
    <row r="10">
      <c r="A10" s="37" t="s">
        <v>240</v>
      </c>
      <c r="B10" s="37">
        <v>1</v>
      </c>
      <c r="C10" s="38" t="s">
        <v>5546</v>
      </c>
      <c r="D10" s="37" t="s">
        <v>245</v>
      </c>
      <c r="E10" s="39" t="s">
        <v>5547</v>
      </c>
      <c r="F10" s="40" t="s">
        <v>309</v>
      </c>
      <c r="G10" s="41">
        <v>1</v>
      </c>
      <c r="H10" s="42">
        <v>0</v>
      </c>
      <c r="I10" s="43">
        <f>ROUND(G10*H10,P4)</f>
        <v>0</v>
      </c>
      <c r="J10" s="37"/>
      <c r="O10" s="44">
        <f>I10*0.21</f>
        <v>0</v>
      </c>
      <c r="P10">
        <v>3</v>
      </c>
    </row>
    <row r="11">
      <c r="A11" s="37" t="s">
        <v>244</v>
      </c>
      <c r="B11" s="45"/>
      <c r="C11" s="46"/>
      <c r="D11" s="46"/>
      <c r="E11" s="39" t="s">
        <v>5548</v>
      </c>
      <c r="F11" s="46"/>
      <c r="G11" s="46"/>
      <c r="H11" s="46"/>
      <c r="I11" s="46"/>
      <c r="J11" s="48"/>
    </row>
    <row r="12" ht="30">
      <c r="A12" s="37" t="s">
        <v>246</v>
      </c>
      <c r="B12" s="45"/>
      <c r="C12" s="46"/>
      <c r="D12" s="46"/>
      <c r="E12" s="49" t="s">
        <v>5549</v>
      </c>
      <c r="F12" s="46"/>
      <c r="G12" s="46"/>
      <c r="H12" s="46"/>
      <c r="I12" s="46"/>
      <c r="J12" s="48"/>
    </row>
    <row r="13" ht="195">
      <c r="A13" s="37" t="s">
        <v>248</v>
      </c>
      <c r="B13" s="45"/>
      <c r="C13" s="46"/>
      <c r="D13" s="46"/>
      <c r="E13" s="39" t="s">
        <v>5550</v>
      </c>
      <c r="F13" s="46"/>
      <c r="G13" s="46"/>
      <c r="H13" s="46"/>
      <c r="I13" s="46"/>
      <c r="J13" s="48"/>
    </row>
    <row r="14">
      <c r="A14" s="37" t="s">
        <v>240</v>
      </c>
      <c r="B14" s="37">
        <v>2</v>
      </c>
      <c r="C14" s="38" t="s">
        <v>5551</v>
      </c>
      <c r="D14" s="37" t="s">
        <v>245</v>
      </c>
      <c r="E14" s="39" t="s">
        <v>5552</v>
      </c>
      <c r="F14" s="40" t="s">
        <v>309</v>
      </c>
      <c r="G14" s="41">
        <v>1</v>
      </c>
      <c r="H14" s="42">
        <v>0</v>
      </c>
      <c r="I14" s="43">
        <f>ROUND(G14*H14,P4)</f>
        <v>0</v>
      </c>
      <c r="J14" s="37"/>
      <c r="O14" s="44">
        <f>I14*0.21</f>
        <v>0</v>
      </c>
      <c r="P14">
        <v>3</v>
      </c>
    </row>
    <row r="15">
      <c r="A15" s="37" t="s">
        <v>244</v>
      </c>
      <c r="B15" s="45"/>
      <c r="C15" s="46"/>
      <c r="D15" s="46"/>
      <c r="E15" s="39" t="s">
        <v>5548</v>
      </c>
      <c r="F15" s="46"/>
      <c r="G15" s="46"/>
      <c r="H15" s="46"/>
      <c r="I15" s="46"/>
      <c r="J15" s="48"/>
    </row>
    <row r="16" ht="30">
      <c r="A16" s="37" t="s">
        <v>246</v>
      </c>
      <c r="B16" s="45"/>
      <c r="C16" s="46"/>
      <c r="D16" s="46"/>
      <c r="E16" s="49" t="s">
        <v>5549</v>
      </c>
      <c r="F16" s="46"/>
      <c r="G16" s="46"/>
      <c r="H16" s="46"/>
      <c r="I16" s="46"/>
      <c r="J16" s="48"/>
    </row>
    <row r="17" ht="120">
      <c r="A17" s="37" t="s">
        <v>248</v>
      </c>
      <c r="B17" s="45"/>
      <c r="C17" s="46"/>
      <c r="D17" s="46"/>
      <c r="E17" s="39" t="s">
        <v>5553</v>
      </c>
      <c r="F17" s="46"/>
      <c r="G17" s="46"/>
      <c r="H17" s="46"/>
      <c r="I17" s="46"/>
      <c r="J17" s="48"/>
    </row>
    <row r="18">
      <c r="A18" s="37" t="s">
        <v>240</v>
      </c>
      <c r="B18" s="37">
        <v>3</v>
      </c>
      <c r="C18" s="38" t="s">
        <v>5554</v>
      </c>
      <c r="D18" s="37" t="s">
        <v>245</v>
      </c>
      <c r="E18" s="39" t="s">
        <v>5555</v>
      </c>
      <c r="F18" s="40" t="s">
        <v>309</v>
      </c>
      <c r="G18" s="41">
        <v>1</v>
      </c>
      <c r="H18" s="42">
        <v>0</v>
      </c>
      <c r="I18" s="43">
        <f>ROUND(G18*H18,P4)</f>
        <v>0</v>
      </c>
      <c r="J18" s="37"/>
      <c r="O18" s="44">
        <f>I18*0.21</f>
        <v>0</v>
      </c>
      <c r="P18">
        <v>3</v>
      </c>
    </row>
    <row r="19">
      <c r="A19" s="37" t="s">
        <v>244</v>
      </c>
      <c r="B19" s="45"/>
      <c r="C19" s="46"/>
      <c r="D19" s="46"/>
      <c r="E19" s="39" t="s">
        <v>5548</v>
      </c>
      <c r="F19" s="46"/>
      <c r="G19" s="46"/>
      <c r="H19" s="46"/>
      <c r="I19" s="46"/>
      <c r="J19" s="48"/>
    </row>
    <row r="20" ht="30">
      <c r="A20" s="37" t="s">
        <v>246</v>
      </c>
      <c r="B20" s="45"/>
      <c r="C20" s="46"/>
      <c r="D20" s="46"/>
      <c r="E20" s="49" t="s">
        <v>5549</v>
      </c>
      <c r="F20" s="46"/>
      <c r="G20" s="46"/>
      <c r="H20" s="46"/>
      <c r="I20" s="46"/>
      <c r="J20" s="48"/>
    </row>
    <row r="21" ht="135">
      <c r="A21" s="37" t="s">
        <v>248</v>
      </c>
      <c r="B21" s="45"/>
      <c r="C21" s="46"/>
      <c r="D21" s="46"/>
      <c r="E21" s="39" t="s">
        <v>5556</v>
      </c>
      <c r="F21" s="46"/>
      <c r="G21" s="46"/>
      <c r="H21" s="46"/>
      <c r="I21" s="46"/>
      <c r="J21" s="48"/>
    </row>
    <row r="22">
      <c r="A22" s="31" t="s">
        <v>237</v>
      </c>
      <c r="B22" s="32"/>
      <c r="C22" s="33" t="s">
        <v>320</v>
      </c>
      <c r="D22" s="34"/>
      <c r="E22" s="31" t="s">
        <v>1941</v>
      </c>
      <c r="F22" s="34"/>
      <c r="G22" s="34"/>
      <c r="H22" s="34"/>
      <c r="I22" s="35">
        <f>SUMIFS(I23:I46,A23:A46,"P")</f>
        <v>0</v>
      </c>
      <c r="J22" s="36"/>
    </row>
    <row r="23">
      <c r="A23" s="37" t="s">
        <v>240</v>
      </c>
      <c r="B23" s="37">
        <v>4</v>
      </c>
      <c r="C23" s="38" t="s">
        <v>5557</v>
      </c>
      <c r="D23" s="37" t="s">
        <v>245</v>
      </c>
      <c r="E23" s="39" t="s">
        <v>5558</v>
      </c>
      <c r="F23" s="40" t="s">
        <v>309</v>
      </c>
      <c r="G23" s="41">
        <v>1</v>
      </c>
      <c r="H23" s="42">
        <v>0</v>
      </c>
      <c r="I23" s="43">
        <f>ROUND(G23*H23,P4)</f>
        <v>0</v>
      </c>
      <c r="J23" s="37"/>
      <c r="O23" s="44">
        <f>I23*0.21</f>
        <v>0</v>
      </c>
      <c r="P23">
        <v>3</v>
      </c>
    </row>
    <row r="24">
      <c r="A24" s="37" t="s">
        <v>244</v>
      </c>
      <c r="B24" s="45"/>
      <c r="C24" s="46"/>
      <c r="D24" s="46"/>
      <c r="E24" s="39" t="s">
        <v>5559</v>
      </c>
      <c r="F24" s="46"/>
      <c r="G24" s="46"/>
      <c r="H24" s="46"/>
      <c r="I24" s="46"/>
      <c r="J24" s="48"/>
    </row>
    <row r="25" ht="30">
      <c r="A25" s="37" t="s">
        <v>246</v>
      </c>
      <c r="B25" s="45"/>
      <c r="C25" s="46"/>
      <c r="D25" s="46"/>
      <c r="E25" s="49" t="s">
        <v>5549</v>
      </c>
      <c r="F25" s="46"/>
      <c r="G25" s="46"/>
      <c r="H25" s="46"/>
      <c r="I25" s="46"/>
      <c r="J25" s="48"/>
    </row>
    <row r="26" ht="120">
      <c r="A26" s="37" t="s">
        <v>248</v>
      </c>
      <c r="B26" s="45"/>
      <c r="C26" s="46"/>
      <c r="D26" s="46"/>
      <c r="E26" s="39" t="s">
        <v>5560</v>
      </c>
      <c r="F26" s="46"/>
      <c r="G26" s="46"/>
      <c r="H26" s="46"/>
      <c r="I26" s="46"/>
      <c r="J26" s="48"/>
    </row>
    <row r="27">
      <c r="A27" s="37" t="s">
        <v>240</v>
      </c>
      <c r="B27" s="37">
        <v>5</v>
      </c>
      <c r="C27" s="38" t="s">
        <v>5561</v>
      </c>
      <c r="D27" s="37" t="s">
        <v>245</v>
      </c>
      <c r="E27" s="39" t="s">
        <v>5562</v>
      </c>
      <c r="F27" s="40" t="s">
        <v>309</v>
      </c>
      <c r="G27" s="41">
        <v>1</v>
      </c>
      <c r="H27" s="42">
        <v>0</v>
      </c>
      <c r="I27" s="43">
        <f>ROUND(G27*H27,P4)</f>
        <v>0</v>
      </c>
      <c r="J27" s="37"/>
      <c r="O27" s="44">
        <f>I27*0.21</f>
        <v>0</v>
      </c>
      <c r="P27">
        <v>3</v>
      </c>
    </row>
    <row r="28">
      <c r="A28" s="37" t="s">
        <v>244</v>
      </c>
      <c r="B28" s="45"/>
      <c r="C28" s="46"/>
      <c r="D28" s="46"/>
      <c r="E28" s="39" t="s">
        <v>5563</v>
      </c>
      <c r="F28" s="46"/>
      <c r="G28" s="46"/>
      <c r="H28" s="46"/>
      <c r="I28" s="46"/>
      <c r="J28" s="48"/>
    </row>
    <row r="29" ht="30">
      <c r="A29" s="37" t="s">
        <v>246</v>
      </c>
      <c r="B29" s="45"/>
      <c r="C29" s="46"/>
      <c r="D29" s="46"/>
      <c r="E29" s="49" t="s">
        <v>5549</v>
      </c>
      <c r="F29" s="46"/>
      <c r="G29" s="46"/>
      <c r="H29" s="46"/>
      <c r="I29" s="46"/>
      <c r="J29" s="48"/>
    </row>
    <row r="30" ht="105">
      <c r="A30" s="37" t="s">
        <v>248</v>
      </c>
      <c r="B30" s="45"/>
      <c r="C30" s="46"/>
      <c r="D30" s="46"/>
      <c r="E30" s="39" t="s">
        <v>5564</v>
      </c>
      <c r="F30" s="46"/>
      <c r="G30" s="46"/>
      <c r="H30" s="46"/>
      <c r="I30" s="46"/>
      <c r="J30" s="48"/>
    </row>
    <row r="31">
      <c r="A31" s="37" t="s">
        <v>240</v>
      </c>
      <c r="B31" s="37">
        <v>6</v>
      </c>
      <c r="C31" s="38" t="s">
        <v>5565</v>
      </c>
      <c r="D31" s="37" t="s">
        <v>245</v>
      </c>
      <c r="E31" s="39" t="s">
        <v>5566</v>
      </c>
      <c r="F31" s="40" t="s">
        <v>309</v>
      </c>
      <c r="G31" s="41">
        <v>1</v>
      </c>
      <c r="H31" s="42">
        <v>0</v>
      </c>
      <c r="I31" s="43">
        <f>ROUND(G31*H31,P4)</f>
        <v>0</v>
      </c>
      <c r="J31" s="37"/>
      <c r="O31" s="44">
        <f>I31*0.21</f>
        <v>0</v>
      </c>
      <c r="P31">
        <v>3</v>
      </c>
    </row>
    <row r="32" ht="30">
      <c r="A32" s="37" t="s">
        <v>244</v>
      </c>
      <c r="B32" s="45"/>
      <c r="C32" s="46"/>
      <c r="D32" s="46"/>
      <c r="E32" s="39" t="s">
        <v>5567</v>
      </c>
      <c r="F32" s="46"/>
      <c r="G32" s="46"/>
      <c r="H32" s="46"/>
      <c r="I32" s="46"/>
      <c r="J32" s="48"/>
    </row>
    <row r="33" ht="30">
      <c r="A33" s="37" t="s">
        <v>246</v>
      </c>
      <c r="B33" s="45"/>
      <c r="C33" s="46"/>
      <c r="D33" s="46"/>
      <c r="E33" s="49" t="s">
        <v>5549</v>
      </c>
      <c r="F33" s="46"/>
      <c r="G33" s="46"/>
      <c r="H33" s="46"/>
      <c r="I33" s="46"/>
      <c r="J33" s="48"/>
    </row>
    <row r="34" ht="120">
      <c r="A34" s="37" t="s">
        <v>248</v>
      </c>
      <c r="B34" s="45"/>
      <c r="C34" s="46"/>
      <c r="D34" s="46"/>
      <c r="E34" s="39" t="s">
        <v>5568</v>
      </c>
      <c r="F34" s="46"/>
      <c r="G34" s="46"/>
      <c r="H34" s="46"/>
      <c r="I34" s="46"/>
      <c r="J34" s="48"/>
    </row>
    <row r="35">
      <c r="A35" s="37" t="s">
        <v>240</v>
      </c>
      <c r="B35" s="37">
        <v>7</v>
      </c>
      <c r="C35" s="38" t="s">
        <v>5569</v>
      </c>
      <c r="D35" s="37" t="s">
        <v>245</v>
      </c>
      <c r="E35" s="39" t="s">
        <v>5570</v>
      </c>
      <c r="F35" s="40" t="s">
        <v>309</v>
      </c>
      <c r="G35" s="41">
        <v>1</v>
      </c>
      <c r="H35" s="42">
        <v>0</v>
      </c>
      <c r="I35" s="43">
        <f>ROUND(G35*H35,P4)</f>
        <v>0</v>
      </c>
      <c r="J35" s="37"/>
      <c r="O35" s="44">
        <f>I35*0.21</f>
        <v>0</v>
      </c>
      <c r="P35">
        <v>3</v>
      </c>
    </row>
    <row r="36">
      <c r="A36" s="37" t="s">
        <v>244</v>
      </c>
      <c r="B36" s="45"/>
      <c r="C36" s="46"/>
      <c r="D36" s="46"/>
      <c r="E36" s="39" t="s">
        <v>5571</v>
      </c>
      <c r="F36" s="46"/>
      <c r="G36" s="46"/>
      <c r="H36" s="46"/>
      <c r="I36" s="46"/>
      <c r="J36" s="48"/>
    </row>
    <row r="37" ht="30">
      <c r="A37" s="37" t="s">
        <v>246</v>
      </c>
      <c r="B37" s="45"/>
      <c r="C37" s="46"/>
      <c r="D37" s="46"/>
      <c r="E37" s="49" t="s">
        <v>5549</v>
      </c>
      <c r="F37" s="46"/>
      <c r="G37" s="46"/>
      <c r="H37" s="46"/>
      <c r="I37" s="46"/>
      <c r="J37" s="48"/>
    </row>
    <row r="38" ht="90">
      <c r="A38" s="37" t="s">
        <v>248</v>
      </c>
      <c r="B38" s="45"/>
      <c r="C38" s="46"/>
      <c r="D38" s="46"/>
      <c r="E38" s="39" t="s">
        <v>5572</v>
      </c>
      <c r="F38" s="46"/>
      <c r="G38" s="46"/>
      <c r="H38" s="46"/>
      <c r="I38" s="46"/>
      <c r="J38" s="48"/>
    </row>
    <row r="39">
      <c r="A39" s="37" t="s">
        <v>240</v>
      </c>
      <c r="B39" s="37">
        <v>8</v>
      </c>
      <c r="C39" s="38" t="s">
        <v>5573</v>
      </c>
      <c r="D39" s="37" t="s">
        <v>245</v>
      </c>
      <c r="E39" s="39" t="s">
        <v>5574</v>
      </c>
      <c r="F39" s="40" t="s">
        <v>309</v>
      </c>
      <c r="G39" s="41">
        <v>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5549</v>
      </c>
      <c r="F41" s="46"/>
      <c r="G41" s="46"/>
      <c r="H41" s="46"/>
      <c r="I41" s="46"/>
      <c r="J41" s="48"/>
    </row>
    <row r="42" ht="30">
      <c r="A42" s="37" t="s">
        <v>248</v>
      </c>
      <c r="B42" s="45"/>
      <c r="C42" s="46"/>
      <c r="D42" s="46"/>
      <c r="E42" s="39" t="s">
        <v>5575</v>
      </c>
      <c r="F42" s="46"/>
      <c r="G42" s="46"/>
      <c r="H42" s="46"/>
      <c r="I42" s="46"/>
      <c r="J42" s="48"/>
    </row>
    <row r="43">
      <c r="A43" s="37" t="s">
        <v>240</v>
      </c>
      <c r="B43" s="37">
        <v>9</v>
      </c>
      <c r="C43" s="38" t="s">
        <v>5576</v>
      </c>
      <c r="D43" s="37" t="s">
        <v>245</v>
      </c>
      <c r="E43" s="39" t="s">
        <v>5577</v>
      </c>
      <c r="F43" s="40" t="s">
        <v>309</v>
      </c>
      <c r="G43" s="41">
        <v>1</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5549</v>
      </c>
      <c r="F45" s="46"/>
      <c r="G45" s="46"/>
      <c r="H45" s="46"/>
      <c r="I45" s="46"/>
      <c r="J45" s="48"/>
    </row>
    <row r="46">
      <c r="A46" s="37" t="s">
        <v>248</v>
      </c>
      <c r="B46" s="50"/>
      <c r="C46" s="51"/>
      <c r="D46" s="51"/>
      <c r="E46" s="39" t="s">
        <v>5578</v>
      </c>
      <c r="F46" s="51"/>
      <c r="G46" s="51"/>
      <c r="H46" s="51"/>
      <c r="I46" s="51"/>
      <c r="J46" s="52"/>
    </row>
  </sheetData>
  <sheetProtection sheet="1" objects="1" scenarios="1" spinCount="100000" saltValue="OtTBrxFMn1ziUidGkrwriV+A6wcHKVrF6Z2Lk1Gzxp/Xtkun58qbNfwidC+cUSbLZvl7I+f/m+6sOUZCxbCxHA==" hashValue="Q6RFnIyu2lsI0LH+N7Up0wQxQxRMrT/zh4FY2yb5pXq3r5GrUBSAXFN2azr0zDY2zwEymZrSGWZMQGNYDpx7o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5579</v>
      </c>
      <c r="I3" s="25">
        <f>SUMIFS(I9:I64,A9:A64,"SD")</f>
        <v>0</v>
      </c>
      <c r="J3" s="19"/>
      <c r="O3">
        <v>0</v>
      </c>
      <c r="P3">
        <v>2</v>
      </c>
    </row>
    <row r="4">
      <c r="A4" s="3" t="s">
        <v>222</v>
      </c>
      <c r="B4" s="20" t="s">
        <v>223</v>
      </c>
      <c r="C4" s="21" t="s">
        <v>212</v>
      </c>
      <c r="D4" s="22"/>
      <c r="E4" s="23" t="s">
        <v>213</v>
      </c>
      <c r="F4" s="17"/>
      <c r="G4" s="17"/>
      <c r="H4" s="17"/>
      <c r="I4" s="17"/>
      <c r="J4" s="19"/>
      <c r="O4">
        <v>0.14999999999999999</v>
      </c>
      <c r="P4">
        <v>2</v>
      </c>
    </row>
    <row r="5">
      <c r="A5" s="3" t="s">
        <v>224</v>
      </c>
      <c r="B5" s="20" t="s">
        <v>225</v>
      </c>
      <c r="C5" s="21" t="s">
        <v>5579</v>
      </c>
      <c r="D5" s="22"/>
      <c r="E5" s="23" t="s">
        <v>215</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655</v>
      </c>
      <c r="D9" s="34"/>
      <c r="E9" s="31" t="s">
        <v>4316</v>
      </c>
      <c r="F9" s="34"/>
      <c r="G9" s="34"/>
      <c r="H9" s="34"/>
      <c r="I9" s="35">
        <f>SUMIFS(I10:I64,A10:A64,"P")</f>
        <v>0</v>
      </c>
      <c r="J9" s="36"/>
    </row>
    <row r="10" ht="30">
      <c r="A10" s="37" t="s">
        <v>240</v>
      </c>
      <c r="B10" s="37">
        <v>1</v>
      </c>
      <c r="C10" s="38" t="s">
        <v>936</v>
      </c>
      <c r="D10" s="37" t="s">
        <v>937</v>
      </c>
      <c r="E10" s="39" t="s">
        <v>5580</v>
      </c>
      <c r="F10" s="40" t="s">
        <v>939</v>
      </c>
      <c r="G10" s="41">
        <v>105270.06600000001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5581</v>
      </c>
      <c r="F12" s="46"/>
      <c r="G12" s="46"/>
      <c r="H12" s="46"/>
      <c r="I12" s="46"/>
      <c r="J12" s="48"/>
    </row>
    <row r="13" ht="225">
      <c r="A13" s="37" t="s">
        <v>248</v>
      </c>
      <c r="B13" s="45"/>
      <c r="C13" s="46"/>
      <c r="D13" s="46"/>
      <c r="E13" s="39" t="s">
        <v>941</v>
      </c>
      <c r="F13" s="46"/>
      <c r="G13" s="46"/>
      <c r="H13" s="46"/>
      <c r="I13" s="46"/>
      <c r="J13" s="48"/>
    </row>
    <row r="14" ht="30">
      <c r="A14" s="37" t="s">
        <v>240</v>
      </c>
      <c r="B14" s="37">
        <v>2</v>
      </c>
      <c r="C14" s="38" t="s">
        <v>2375</v>
      </c>
      <c r="D14" s="37" t="s">
        <v>2376</v>
      </c>
      <c r="E14" s="39" t="s">
        <v>5582</v>
      </c>
      <c r="F14" s="40" t="s">
        <v>939</v>
      </c>
      <c r="G14" s="41">
        <v>58327.584000000003</v>
      </c>
      <c r="H14" s="42">
        <v>0</v>
      </c>
      <c r="I14" s="43">
        <f>ROUND(G14*H14,P4)</f>
        <v>0</v>
      </c>
      <c r="J14" s="37"/>
      <c r="O14" s="44">
        <f>I14*0.21</f>
        <v>0</v>
      </c>
      <c r="P14">
        <v>3</v>
      </c>
    </row>
    <row r="15">
      <c r="A15" s="37" t="s">
        <v>244</v>
      </c>
      <c r="B15" s="45"/>
      <c r="C15" s="46"/>
      <c r="D15" s="46"/>
      <c r="E15" s="47" t="s">
        <v>245</v>
      </c>
      <c r="F15" s="46"/>
      <c r="G15" s="46"/>
      <c r="H15" s="46"/>
      <c r="I15" s="46"/>
      <c r="J15" s="48"/>
    </row>
    <row r="16" ht="225">
      <c r="A16" s="37" t="s">
        <v>248</v>
      </c>
      <c r="B16" s="45"/>
      <c r="C16" s="46"/>
      <c r="D16" s="46"/>
      <c r="E16" s="39" t="s">
        <v>941</v>
      </c>
      <c r="F16" s="46"/>
      <c r="G16" s="46"/>
      <c r="H16" s="46"/>
      <c r="I16" s="46"/>
      <c r="J16" s="48"/>
    </row>
    <row r="17" ht="45">
      <c r="A17" s="37" t="s">
        <v>240</v>
      </c>
      <c r="B17" s="37">
        <v>3</v>
      </c>
      <c r="C17" s="38" t="s">
        <v>2379</v>
      </c>
      <c r="D17" s="37" t="s">
        <v>2380</v>
      </c>
      <c r="E17" s="39" t="s">
        <v>5583</v>
      </c>
      <c r="F17" s="40" t="s">
        <v>939</v>
      </c>
      <c r="G17" s="41">
        <v>4640.3059999999996</v>
      </c>
      <c r="H17" s="42">
        <v>0</v>
      </c>
      <c r="I17" s="43">
        <f>ROUND(G17*H17,P4)</f>
        <v>0</v>
      </c>
      <c r="J17" s="37"/>
      <c r="O17" s="44">
        <f>I17*0.21</f>
        <v>0</v>
      </c>
      <c r="P17">
        <v>3</v>
      </c>
    </row>
    <row r="18">
      <c r="A18" s="37" t="s">
        <v>244</v>
      </c>
      <c r="B18" s="45"/>
      <c r="C18" s="46"/>
      <c r="D18" s="46"/>
      <c r="E18" s="47" t="s">
        <v>245</v>
      </c>
      <c r="F18" s="46"/>
      <c r="G18" s="46"/>
      <c r="H18" s="46"/>
      <c r="I18" s="46"/>
      <c r="J18" s="48"/>
    </row>
    <row r="19" ht="225">
      <c r="A19" s="37" t="s">
        <v>248</v>
      </c>
      <c r="B19" s="45"/>
      <c r="C19" s="46"/>
      <c r="D19" s="46"/>
      <c r="E19" s="39" t="s">
        <v>941</v>
      </c>
      <c r="F19" s="46"/>
      <c r="G19" s="46"/>
      <c r="H19" s="46"/>
      <c r="I19" s="46"/>
      <c r="J19" s="48"/>
    </row>
    <row r="20" ht="30">
      <c r="A20" s="37" t="s">
        <v>240</v>
      </c>
      <c r="B20" s="37">
        <v>4</v>
      </c>
      <c r="C20" s="38" t="s">
        <v>942</v>
      </c>
      <c r="D20" s="37" t="s">
        <v>943</v>
      </c>
      <c r="E20" s="39" t="s">
        <v>1936</v>
      </c>
      <c r="F20" s="40" t="s">
        <v>939</v>
      </c>
      <c r="G20" s="41">
        <v>441.96899999999999</v>
      </c>
      <c r="H20" s="42">
        <v>0</v>
      </c>
      <c r="I20" s="43">
        <f>ROUND(G20*H20,P4)</f>
        <v>0</v>
      </c>
      <c r="J20" s="37"/>
      <c r="O20" s="44">
        <f>I20*0.21</f>
        <v>0</v>
      </c>
      <c r="P20">
        <v>3</v>
      </c>
    </row>
    <row r="21">
      <c r="A21" s="37" t="s">
        <v>244</v>
      </c>
      <c r="B21" s="45"/>
      <c r="C21" s="46"/>
      <c r="D21" s="46"/>
      <c r="E21" s="47" t="s">
        <v>245</v>
      </c>
      <c r="F21" s="46"/>
      <c r="G21" s="46"/>
      <c r="H21" s="46"/>
      <c r="I21" s="46"/>
      <c r="J21" s="48"/>
    </row>
    <row r="22" ht="225">
      <c r="A22" s="37" t="s">
        <v>248</v>
      </c>
      <c r="B22" s="45"/>
      <c r="C22" s="46"/>
      <c r="D22" s="46"/>
      <c r="E22" s="39" t="s">
        <v>941</v>
      </c>
      <c r="F22" s="46"/>
      <c r="G22" s="46"/>
      <c r="H22" s="46"/>
      <c r="I22" s="46"/>
      <c r="J22" s="48"/>
    </row>
    <row r="23" ht="30">
      <c r="A23" s="37" t="s">
        <v>240</v>
      </c>
      <c r="B23" s="37">
        <v>5</v>
      </c>
      <c r="C23" s="38" t="s">
        <v>4333</v>
      </c>
      <c r="D23" s="37" t="s">
        <v>4334</v>
      </c>
      <c r="E23" s="39" t="s">
        <v>5584</v>
      </c>
      <c r="F23" s="40" t="s">
        <v>939</v>
      </c>
      <c r="G23" s="41">
        <v>833.84400000000005</v>
      </c>
      <c r="H23" s="42">
        <v>0</v>
      </c>
      <c r="I23" s="43">
        <f>ROUND(G23*H23,P4)</f>
        <v>0</v>
      </c>
      <c r="J23" s="37"/>
      <c r="O23" s="44">
        <f>I23*0.21</f>
        <v>0</v>
      </c>
      <c r="P23">
        <v>3</v>
      </c>
    </row>
    <row r="24">
      <c r="A24" s="37" t="s">
        <v>244</v>
      </c>
      <c r="B24" s="45"/>
      <c r="C24" s="46"/>
      <c r="D24" s="46"/>
      <c r="E24" s="47" t="s">
        <v>245</v>
      </c>
      <c r="F24" s="46"/>
      <c r="G24" s="46"/>
      <c r="H24" s="46"/>
      <c r="I24" s="46"/>
      <c r="J24" s="48"/>
    </row>
    <row r="25" ht="225">
      <c r="A25" s="37" t="s">
        <v>248</v>
      </c>
      <c r="B25" s="45"/>
      <c r="C25" s="46"/>
      <c r="D25" s="46"/>
      <c r="E25" s="39" t="s">
        <v>941</v>
      </c>
      <c r="F25" s="46"/>
      <c r="G25" s="46"/>
      <c r="H25" s="46"/>
      <c r="I25" s="46"/>
      <c r="J25" s="48"/>
    </row>
    <row r="26" ht="30">
      <c r="A26" s="37" t="s">
        <v>240</v>
      </c>
      <c r="B26" s="37">
        <v>6</v>
      </c>
      <c r="C26" s="38" t="s">
        <v>1377</v>
      </c>
      <c r="D26" s="37" t="s">
        <v>1378</v>
      </c>
      <c r="E26" s="39" t="s">
        <v>5585</v>
      </c>
      <c r="F26" s="40" t="s">
        <v>939</v>
      </c>
      <c r="G26" s="41">
        <v>14088.012000000001</v>
      </c>
      <c r="H26" s="42">
        <v>0</v>
      </c>
      <c r="I26" s="43">
        <f>ROUND(G26*H26,P4)</f>
        <v>0</v>
      </c>
      <c r="J26" s="37"/>
      <c r="O26" s="44">
        <f>I26*0.21</f>
        <v>0</v>
      </c>
      <c r="P26">
        <v>3</v>
      </c>
    </row>
    <row r="27">
      <c r="A27" s="37" t="s">
        <v>244</v>
      </c>
      <c r="B27" s="45"/>
      <c r="C27" s="46"/>
      <c r="D27" s="46"/>
      <c r="E27" s="47" t="s">
        <v>245</v>
      </c>
      <c r="F27" s="46"/>
      <c r="G27" s="46"/>
      <c r="H27" s="46"/>
      <c r="I27" s="46"/>
      <c r="J27" s="48"/>
    </row>
    <row r="28" ht="225">
      <c r="A28" s="37" t="s">
        <v>248</v>
      </c>
      <c r="B28" s="45"/>
      <c r="C28" s="46"/>
      <c r="D28" s="46"/>
      <c r="E28" s="39" t="s">
        <v>941</v>
      </c>
      <c r="F28" s="46"/>
      <c r="G28" s="46"/>
      <c r="H28" s="46"/>
      <c r="I28" s="46"/>
      <c r="J28" s="48"/>
    </row>
    <row r="29" ht="30">
      <c r="A29" s="37" t="s">
        <v>240</v>
      </c>
      <c r="B29" s="37">
        <v>7</v>
      </c>
      <c r="C29" s="38" t="s">
        <v>2261</v>
      </c>
      <c r="D29" s="37" t="s">
        <v>2262</v>
      </c>
      <c r="E29" s="39" t="s">
        <v>5586</v>
      </c>
      <c r="F29" s="40" t="s">
        <v>939</v>
      </c>
      <c r="G29" s="41">
        <v>15892.305</v>
      </c>
      <c r="H29" s="42">
        <v>0</v>
      </c>
      <c r="I29" s="43">
        <f>ROUND(G29*H29,P4)</f>
        <v>0</v>
      </c>
      <c r="J29" s="37"/>
      <c r="O29" s="44">
        <f>I29*0.21</f>
        <v>0</v>
      </c>
      <c r="P29">
        <v>3</v>
      </c>
    </row>
    <row r="30">
      <c r="A30" s="37" t="s">
        <v>244</v>
      </c>
      <c r="B30" s="45"/>
      <c r="C30" s="46"/>
      <c r="D30" s="46"/>
      <c r="E30" s="47" t="s">
        <v>245</v>
      </c>
      <c r="F30" s="46"/>
      <c r="G30" s="46"/>
      <c r="H30" s="46"/>
      <c r="I30" s="46"/>
      <c r="J30" s="48"/>
    </row>
    <row r="31" ht="225">
      <c r="A31" s="37" t="s">
        <v>248</v>
      </c>
      <c r="B31" s="45"/>
      <c r="C31" s="46"/>
      <c r="D31" s="46"/>
      <c r="E31" s="39" t="s">
        <v>941</v>
      </c>
      <c r="F31" s="46"/>
      <c r="G31" s="46"/>
      <c r="H31" s="46"/>
      <c r="I31" s="46"/>
      <c r="J31" s="48"/>
    </row>
    <row r="32" ht="30">
      <c r="A32" s="37" t="s">
        <v>240</v>
      </c>
      <c r="B32" s="37">
        <v>9</v>
      </c>
      <c r="C32" s="38" t="s">
        <v>2383</v>
      </c>
      <c r="D32" s="37" t="s">
        <v>2384</v>
      </c>
      <c r="E32" s="39" t="s">
        <v>5587</v>
      </c>
      <c r="F32" s="40" t="s">
        <v>939</v>
      </c>
      <c r="G32" s="41">
        <v>118.86</v>
      </c>
      <c r="H32" s="42">
        <v>0</v>
      </c>
      <c r="I32" s="43">
        <f>ROUND(G32*H32,P4)</f>
        <v>0</v>
      </c>
      <c r="J32" s="37"/>
      <c r="O32" s="44">
        <f>I32*0.21</f>
        <v>0</v>
      </c>
      <c r="P32">
        <v>3</v>
      </c>
    </row>
    <row r="33">
      <c r="A33" s="37" t="s">
        <v>244</v>
      </c>
      <c r="B33" s="45"/>
      <c r="C33" s="46"/>
      <c r="D33" s="46"/>
      <c r="E33" s="47" t="s">
        <v>245</v>
      </c>
      <c r="F33" s="46"/>
      <c r="G33" s="46"/>
      <c r="H33" s="46"/>
      <c r="I33" s="46"/>
      <c r="J33" s="48"/>
    </row>
    <row r="34" ht="225">
      <c r="A34" s="37" t="s">
        <v>248</v>
      </c>
      <c r="B34" s="45"/>
      <c r="C34" s="46"/>
      <c r="D34" s="46"/>
      <c r="E34" s="39" t="s">
        <v>941</v>
      </c>
      <c r="F34" s="46"/>
      <c r="G34" s="46"/>
      <c r="H34" s="46"/>
      <c r="I34" s="46"/>
      <c r="J34" s="48"/>
    </row>
    <row r="35" ht="30">
      <c r="A35" s="37" t="s">
        <v>240</v>
      </c>
      <c r="B35" s="37">
        <v>10</v>
      </c>
      <c r="C35" s="38" t="s">
        <v>5378</v>
      </c>
      <c r="D35" s="37" t="s">
        <v>5379</v>
      </c>
      <c r="E35" s="39" t="s">
        <v>5588</v>
      </c>
      <c r="F35" s="40" t="s">
        <v>939</v>
      </c>
      <c r="G35" s="41">
        <v>178</v>
      </c>
      <c r="H35" s="42">
        <v>0</v>
      </c>
      <c r="I35" s="43">
        <f>ROUND(G35*H35,P4)</f>
        <v>0</v>
      </c>
      <c r="J35" s="37"/>
      <c r="O35" s="44">
        <f>I35*0.21</f>
        <v>0</v>
      </c>
      <c r="P35">
        <v>3</v>
      </c>
    </row>
    <row r="36">
      <c r="A36" s="37" t="s">
        <v>244</v>
      </c>
      <c r="B36" s="45"/>
      <c r="C36" s="46"/>
      <c r="D36" s="46"/>
      <c r="E36" s="47" t="s">
        <v>245</v>
      </c>
      <c r="F36" s="46"/>
      <c r="G36" s="46"/>
      <c r="H36" s="46"/>
      <c r="I36" s="46"/>
      <c r="J36" s="48"/>
    </row>
    <row r="37" ht="225">
      <c r="A37" s="37" t="s">
        <v>248</v>
      </c>
      <c r="B37" s="45"/>
      <c r="C37" s="46"/>
      <c r="D37" s="46"/>
      <c r="E37" s="39" t="s">
        <v>941</v>
      </c>
      <c r="F37" s="46"/>
      <c r="G37" s="46"/>
      <c r="H37" s="46"/>
      <c r="I37" s="46"/>
      <c r="J37" s="48"/>
    </row>
    <row r="38" ht="30">
      <c r="A38" s="37" t="s">
        <v>240</v>
      </c>
      <c r="B38" s="37">
        <v>11</v>
      </c>
      <c r="C38" s="38" t="s">
        <v>1461</v>
      </c>
      <c r="D38" s="37" t="s">
        <v>1462</v>
      </c>
      <c r="E38" s="39" t="s">
        <v>5589</v>
      </c>
      <c r="F38" s="40" t="s">
        <v>939</v>
      </c>
      <c r="G38" s="41">
        <v>0.059999999999999998</v>
      </c>
      <c r="H38" s="42">
        <v>0</v>
      </c>
      <c r="I38" s="43">
        <f>ROUND(G38*H38,P4)</f>
        <v>0</v>
      </c>
      <c r="J38" s="37"/>
      <c r="O38" s="44">
        <f>I38*0.21</f>
        <v>0</v>
      </c>
      <c r="P38">
        <v>3</v>
      </c>
    </row>
    <row r="39">
      <c r="A39" s="37" t="s">
        <v>244</v>
      </c>
      <c r="B39" s="45"/>
      <c r="C39" s="46"/>
      <c r="D39" s="46"/>
      <c r="E39" s="47" t="s">
        <v>245</v>
      </c>
      <c r="F39" s="46"/>
      <c r="G39" s="46"/>
      <c r="H39" s="46"/>
      <c r="I39" s="46"/>
      <c r="J39" s="48"/>
    </row>
    <row r="40" ht="225">
      <c r="A40" s="37" t="s">
        <v>248</v>
      </c>
      <c r="B40" s="45"/>
      <c r="C40" s="46"/>
      <c r="D40" s="46"/>
      <c r="E40" s="39" t="s">
        <v>941</v>
      </c>
      <c r="F40" s="46"/>
      <c r="G40" s="46"/>
      <c r="H40" s="46"/>
      <c r="I40" s="46"/>
      <c r="J40" s="48"/>
    </row>
    <row r="41" ht="30">
      <c r="A41" s="37" t="s">
        <v>240</v>
      </c>
      <c r="B41" s="37">
        <v>12</v>
      </c>
      <c r="C41" s="38" t="s">
        <v>2265</v>
      </c>
      <c r="D41" s="37" t="s">
        <v>2266</v>
      </c>
      <c r="E41" s="39" t="s">
        <v>5590</v>
      </c>
      <c r="F41" s="40" t="s">
        <v>939</v>
      </c>
      <c r="G41" s="41">
        <v>2.0819999999999999</v>
      </c>
      <c r="H41" s="42">
        <v>0</v>
      </c>
      <c r="I41" s="43">
        <f>ROUND(G41*H41,P4)</f>
        <v>0</v>
      </c>
      <c r="J41" s="37"/>
      <c r="O41" s="44">
        <f>I41*0.21</f>
        <v>0</v>
      </c>
      <c r="P41">
        <v>3</v>
      </c>
    </row>
    <row r="42">
      <c r="A42" s="37" t="s">
        <v>244</v>
      </c>
      <c r="B42" s="45"/>
      <c r="C42" s="46"/>
      <c r="D42" s="46"/>
      <c r="E42" s="47" t="s">
        <v>245</v>
      </c>
      <c r="F42" s="46"/>
      <c r="G42" s="46"/>
      <c r="H42" s="46"/>
      <c r="I42" s="46"/>
      <c r="J42" s="48"/>
    </row>
    <row r="43" ht="225">
      <c r="A43" s="37" t="s">
        <v>248</v>
      </c>
      <c r="B43" s="45"/>
      <c r="C43" s="46"/>
      <c r="D43" s="46"/>
      <c r="E43" s="39" t="s">
        <v>941</v>
      </c>
      <c r="F43" s="46"/>
      <c r="G43" s="46"/>
      <c r="H43" s="46"/>
      <c r="I43" s="46"/>
      <c r="J43" s="48"/>
    </row>
    <row r="44" ht="30">
      <c r="A44" s="37" t="s">
        <v>240</v>
      </c>
      <c r="B44" s="37">
        <v>13</v>
      </c>
      <c r="C44" s="38" t="s">
        <v>2269</v>
      </c>
      <c r="D44" s="37" t="s">
        <v>2270</v>
      </c>
      <c r="E44" s="39" t="s">
        <v>5591</v>
      </c>
      <c r="F44" s="40" t="s">
        <v>939</v>
      </c>
      <c r="G44" s="41">
        <v>7.3179999999999996</v>
      </c>
      <c r="H44" s="42">
        <v>0</v>
      </c>
      <c r="I44" s="43">
        <f>ROUND(G44*H44,P4)</f>
        <v>0</v>
      </c>
      <c r="J44" s="37"/>
      <c r="O44" s="44">
        <f>I44*0.21</f>
        <v>0</v>
      </c>
      <c r="P44">
        <v>3</v>
      </c>
    </row>
    <row r="45">
      <c r="A45" s="37" t="s">
        <v>244</v>
      </c>
      <c r="B45" s="45"/>
      <c r="C45" s="46"/>
      <c r="D45" s="46"/>
      <c r="E45" s="47" t="s">
        <v>245</v>
      </c>
      <c r="F45" s="46"/>
      <c r="G45" s="46"/>
      <c r="H45" s="46"/>
      <c r="I45" s="46"/>
      <c r="J45" s="48"/>
    </row>
    <row r="46" ht="225">
      <c r="A46" s="37" t="s">
        <v>248</v>
      </c>
      <c r="B46" s="45"/>
      <c r="C46" s="46"/>
      <c r="D46" s="46"/>
      <c r="E46" s="39" t="s">
        <v>941</v>
      </c>
      <c r="F46" s="46"/>
      <c r="G46" s="46"/>
      <c r="H46" s="46"/>
      <c r="I46" s="46"/>
      <c r="J46" s="48"/>
    </row>
    <row r="47" ht="30">
      <c r="A47" s="37" t="s">
        <v>240</v>
      </c>
      <c r="B47" s="37">
        <v>14</v>
      </c>
      <c r="C47" s="38" t="s">
        <v>5381</v>
      </c>
      <c r="D47" s="37" t="s">
        <v>5382</v>
      </c>
      <c r="E47" s="39" t="s">
        <v>5592</v>
      </c>
      <c r="F47" s="40" t="s">
        <v>939</v>
      </c>
      <c r="G47" s="41">
        <v>2.7000000000000002</v>
      </c>
      <c r="H47" s="42">
        <v>0</v>
      </c>
      <c r="I47" s="43">
        <f>ROUND(G47*H47,P4)</f>
        <v>0</v>
      </c>
      <c r="J47" s="37"/>
      <c r="O47" s="44">
        <f>I47*0.21</f>
        <v>0</v>
      </c>
      <c r="P47">
        <v>3</v>
      </c>
    </row>
    <row r="48">
      <c r="A48" s="37" t="s">
        <v>244</v>
      </c>
      <c r="B48" s="45"/>
      <c r="C48" s="46"/>
      <c r="D48" s="46"/>
      <c r="E48" s="47" t="s">
        <v>245</v>
      </c>
      <c r="F48" s="46"/>
      <c r="G48" s="46"/>
      <c r="H48" s="46"/>
      <c r="I48" s="46"/>
      <c r="J48" s="48"/>
    </row>
    <row r="49" ht="225">
      <c r="A49" s="37" t="s">
        <v>248</v>
      </c>
      <c r="B49" s="45"/>
      <c r="C49" s="46"/>
      <c r="D49" s="46"/>
      <c r="E49" s="39" t="s">
        <v>941</v>
      </c>
      <c r="F49" s="46"/>
      <c r="G49" s="46"/>
      <c r="H49" s="46"/>
      <c r="I49" s="46"/>
      <c r="J49" s="48"/>
    </row>
    <row r="50" ht="45">
      <c r="A50" s="37" t="s">
        <v>240</v>
      </c>
      <c r="B50" s="37">
        <v>15</v>
      </c>
      <c r="C50" s="38" t="s">
        <v>1898</v>
      </c>
      <c r="D50" s="37" t="s">
        <v>1899</v>
      </c>
      <c r="E50" s="39" t="s">
        <v>5593</v>
      </c>
      <c r="F50" s="40" t="s">
        <v>939</v>
      </c>
      <c r="G50" s="41">
        <v>0.5</v>
      </c>
      <c r="H50" s="42">
        <v>0</v>
      </c>
      <c r="I50" s="43">
        <f>ROUND(G50*H50,P4)</f>
        <v>0</v>
      </c>
      <c r="J50" s="37"/>
      <c r="O50" s="44">
        <f>I50*0.21</f>
        <v>0</v>
      </c>
      <c r="P50">
        <v>3</v>
      </c>
    </row>
    <row r="51">
      <c r="A51" s="37" t="s">
        <v>244</v>
      </c>
      <c r="B51" s="45"/>
      <c r="C51" s="46"/>
      <c r="D51" s="46"/>
      <c r="E51" s="47" t="s">
        <v>245</v>
      </c>
      <c r="F51" s="46"/>
      <c r="G51" s="46"/>
      <c r="H51" s="46"/>
      <c r="I51" s="46"/>
      <c r="J51" s="48"/>
    </row>
    <row r="52" ht="225">
      <c r="A52" s="37" t="s">
        <v>248</v>
      </c>
      <c r="B52" s="45"/>
      <c r="C52" s="46"/>
      <c r="D52" s="46"/>
      <c r="E52" s="39" t="s">
        <v>941</v>
      </c>
      <c r="F52" s="46"/>
      <c r="G52" s="46"/>
      <c r="H52" s="46"/>
      <c r="I52" s="46"/>
      <c r="J52" s="48"/>
    </row>
    <row r="53" ht="30">
      <c r="A53" s="37" t="s">
        <v>240</v>
      </c>
      <c r="B53" s="37">
        <v>16</v>
      </c>
      <c r="C53" s="38" t="s">
        <v>2784</v>
      </c>
      <c r="D53" s="37" t="s">
        <v>2785</v>
      </c>
      <c r="E53" s="39" t="s">
        <v>5594</v>
      </c>
      <c r="F53" s="40" t="s">
        <v>939</v>
      </c>
      <c r="G53" s="41">
        <v>3273.5709999999999</v>
      </c>
      <c r="H53" s="42">
        <v>0</v>
      </c>
      <c r="I53" s="43">
        <f>ROUND(G53*H53,P4)</f>
        <v>0</v>
      </c>
      <c r="J53" s="37"/>
      <c r="O53" s="44">
        <f>I53*0.21</f>
        <v>0</v>
      </c>
      <c r="P53">
        <v>3</v>
      </c>
    </row>
    <row r="54">
      <c r="A54" s="37" t="s">
        <v>244</v>
      </c>
      <c r="B54" s="45"/>
      <c r="C54" s="46"/>
      <c r="D54" s="46"/>
      <c r="E54" s="47" t="s">
        <v>245</v>
      </c>
      <c r="F54" s="46"/>
      <c r="G54" s="46"/>
      <c r="H54" s="46"/>
      <c r="I54" s="46"/>
      <c r="J54" s="48"/>
    </row>
    <row r="55" ht="225">
      <c r="A55" s="37" t="s">
        <v>248</v>
      </c>
      <c r="B55" s="45"/>
      <c r="C55" s="46"/>
      <c r="D55" s="46"/>
      <c r="E55" s="39" t="s">
        <v>941</v>
      </c>
      <c r="F55" s="46"/>
      <c r="G55" s="46"/>
      <c r="H55" s="46"/>
      <c r="I55" s="46"/>
      <c r="J55" s="48"/>
    </row>
    <row r="56" ht="30">
      <c r="A56" s="37" t="s">
        <v>240</v>
      </c>
      <c r="B56" s="37">
        <v>17</v>
      </c>
      <c r="C56" s="38" t="s">
        <v>945</v>
      </c>
      <c r="D56" s="37" t="s">
        <v>946</v>
      </c>
      <c r="E56" s="39" t="s">
        <v>5595</v>
      </c>
      <c r="F56" s="40" t="s">
        <v>939</v>
      </c>
      <c r="G56" s="41">
        <v>10.933</v>
      </c>
      <c r="H56" s="42">
        <v>0</v>
      </c>
      <c r="I56" s="43">
        <f>ROUND(G56*H56,P4)</f>
        <v>0</v>
      </c>
      <c r="J56" s="37"/>
      <c r="O56" s="44">
        <f>I56*0.21</f>
        <v>0</v>
      </c>
      <c r="P56">
        <v>3</v>
      </c>
    </row>
    <row r="57">
      <c r="A57" s="37" t="s">
        <v>244</v>
      </c>
      <c r="B57" s="45"/>
      <c r="C57" s="46"/>
      <c r="D57" s="46"/>
      <c r="E57" s="47" t="s">
        <v>245</v>
      </c>
      <c r="F57" s="46"/>
      <c r="G57" s="46"/>
      <c r="H57" s="46"/>
      <c r="I57" s="46"/>
      <c r="J57" s="48"/>
    </row>
    <row r="58" ht="225">
      <c r="A58" s="37" t="s">
        <v>248</v>
      </c>
      <c r="B58" s="45"/>
      <c r="C58" s="46"/>
      <c r="D58" s="46"/>
      <c r="E58" s="39" t="s">
        <v>941</v>
      </c>
      <c r="F58" s="46"/>
      <c r="G58" s="46"/>
      <c r="H58" s="46"/>
      <c r="I58" s="46"/>
      <c r="J58" s="48"/>
    </row>
    <row r="59" ht="30">
      <c r="A59" s="37" t="s">
        <v>240</v>
      </c>
      <c r="B59" s="37">
        <v>18</v>
      </c>
      <c r="C59" s="38" t="s">
        <v>2273</v>
      </c>
      <c r="D59" s="37" t="s">
        <v>2274</v>
      </c>
      <c r="E59" s="39" t="s">
        <v>5596</v>
      </c>
      <c r="F59" s="40" t="s">
        <v>939</v>
      </c>
      <c r="G59" s="41">
        <v>4.7199999999999998</v>
      </c>
      <c r="H59" s="42">
        <v>0</v>
      </c>
      <c r="I59" s="43">
        <f>ROUND(G59*H59,P4)</f>
        <v>0</v>
      </c>
      <c r="J59" s="37"/>
      <c r="O59" s="44">
        <f>I59*0.21</f>
        <v>0</v>
      </c>
      <c r="P59">
        <v>3</v>
      </c>
    </row>
    <row r="60">
      <c r="A60" s="37" t="s">
        <v>244</v>
      </c>
      <c r="B60" s="45"/>
      <c r="C60" s="46"/>
      <c r="D60" s="46"/>
      <c r="E60" s="47" t="s">
        <v>245</v>
      </c>
      <c r="F60" s="46"/>
      <c r="G60" s="46"/>
      <c r="H60" s="46"/>
      <c r="I60" s="46"/>
      <c r="J60" s="48"/>
    </row>
    <row r="61" ht="225">
      <c r="A61" s="37" t="s">
        <v>248</v>
      </c>
      <c r="B61" s="45"/>
      <c r="C61" s="46"/>
      <c r="D61" s="46"/>
      <c r="E61" s="39" t="s">
        <v>941</v>
      </c>
      <c r="F61" s="46"/>
      <c r="G61" s="46"/>
      <c r="H61" s="46"/>
      <c r="I61" s="46"/>
      <c r="J61" s="48"/>
    </row>
    <row r="62" ht="30">
      <c r="A62" s="37" t="s">
        <v>240</v>
      </c>
      <c r="B62" s="37">
        <v>19</v>
      </c>
      <c r="C62" s="38" t="s">
        <v>948</v>
      </c>
      <c r="D62" s="37" t="s">
        <v>949</v>
      </c>
      <c r="E62" s="39" t="s">
        <v>5597</v>
      </c>
      <c r="F62" s="40" t="s">
        <v>939</v>
      </c>
      <c r="G62" s="41">
        <v>11.859999999999999</v>
      </c>
      <c r="H62" s="42">
        <v>0</v>
      </c>
      <c r="I62" s="43">
        <f>ROUND(G62*H62,P4)</f>
        <v>0</v>
      </c>
      <c r="J62" s="37"/>
      <c r="O62" s="44">
        <f>I62*0.21</f>
        <v>0</v>
      </c>
      <c r="P62">
        <v>3</v>
      </c>
    </row>
    <row r="63">
      <c r="A63" s="37" t="s">
        <v>244</v>
      </c>
      <c r="B63" s="45"/>
      <c r="C63" s="46"/>
      <c r="D63" s="46"/>
      <c r="E63" s="47" t="s">
        <v>245</v>
      </c>
      <c r="F63" s="46"/>
      <c r="G63" s="46"/>
      <c r="H63" s="46"/>
      <c r="I63" s="46"/>
      <c r="J63" s="48"/>
    </row>
    <row r="64" ht="225">
      <c r="A64" s="37" t="s">
        <v>248</v>
      </c>
      <c r="B64" s="50"/>
      <c r="C64" s="51"/>
      <c r="D64" s="51"/>
      <c r="E64" s="39" t="s">
        <v>941</v>
      </c>
      <c r="F64" s="51"/>
      <c r="G64" s="51"/>
      <c r="H64" s="51"/>
      <c r="I64" s="51"/>
      <c r="J64" s="52"/>
    </row>
  </sheetData>
  <sheetProtection sheet="1" objects="1" scenarios="1" spinCount="100000" saltValue="ZkN/iw52ZyPNOosYwHloW8XqXqheJ36UF+TrLDCBUeo+vfXtvdkBoz0zB2Hjg+3pbUAsglsyeDV/0LCMEsSbmQ==" hashValue="EP3De6b0eEncVEsNFAtXa/1A8R23sIM8TNHfCx4jZ4zJX/Z2EzQKAEDXe6y/fwGWefvEUFYHjjInW3FMKwOy7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1231</v>
      </c>
      <c r="I3" s="25">
        <f>SUMIFS(I9:I136,A9:A136,"SD")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1231</v>
      </c>
      <c r="D5" s="22"/>
      <c r="E5" s="23" t="s">
        <v>30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1232</v>
      </c>
      <c r="D9" s="34"/>
      <c r="E9" s="31" t="s">
        <v>1233</v>
      </c>
      <c r="F9" s="34"/>
      <c r="G9" s="34"/>
      <c r="H9" s="34"/>
      <c r="I9" s="35">
        <f>SUMIFS(I10:I25,A10:A25,"P")</f>
        <v>0</v>
      </c>
      <c r="J9" s="36"/>
    </row>
    <row r="10" ht="30">
      <c r="A10" s="37" t="s">
        <v>240</v>
      </c>
      <c r="B10" s="37">
        <v>1</v>
      </c>
      <c r="C10" s="38" t="s">
        <v>721</v>
      </c>
      <c r="D10" s="37" t="s">
        <v>1234</v>
      </c>
      <c r="E10" s="39" t="s">
        <v>722</v>
      </c>
      <c r="F10" s="40" t="s">
        <v>354</v>
      </c>
      <c r="G10" s="41">
        <v>5</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1235</v>
      </c>
      <c r="F12" s="46"/>
      <c r="G12" s="46"/>
      <c r="H12" s="46"/>
      <c r="I12" s="46"/>
      <c r="J12" s="48"/>
    </row>
    <row r="13" ht="105">
      <c r="A13" s="37" t="s">
        <v>248</v>
      </c>
      <c r="B13" s="45"/>
      <c r="C13" s="46"/>
      <c r="D13" s="46"/>
      <c r="E13" s="39" t="s">
        <v>464</v>
      </c>
      <c r="F13" s="46"/>
      <c r="G13" s="46"/>
      <c r="H13" s="46"/>
      <c r="I13" s="46"/>
      <c r="J13" s="48"/>
    </row>
    <row r="14">
      <c r="A14" s="37" t="s">
        <v>240</v>
      </c>
      <c r="B14" s="37">
        <v>2</v>
      </c>
      <c r="C14" s="38" t="s">
        <v>1236</v>
      </c>
      <c r="D14" s="37" t="s">
        <v>1234</v>
      </c>
      <c r="E14" s="39" t="s">
        <v>1237</v>
      </c>
      <c r="F14" s="40" t="s">
        <v>354</v>
      </c>
      <c r="G14" s="41">
        <v>20</v>
      </c>
      <c r="H14" s="42">
        <v>0</v>
      </c>
      <c r="I14" s="43">
        <f>ROUND(G14*H14,P4)</f>
        <v>0</v>
      </c>
      <c r="J14" s="37"/>
      <c r="O14" s="44">
        <f>I14*0.21</f>
        <v>0</v>
      </c>
      <c r="P14">
        <v>3</v>
      </c>
    </row>
    <row r="15">
      <c r="A15" s="37" t="s">
        <v>244</v>
      </c>
      <c r="B15" s="45"/>
      <c r="C15" s="46"/>
      <c r="D15" s="46"/>
      <c r="E15" s="47" t="s">
        <v>245</v>
      </c>
      <c r="F15" s="46"/>
      <c r="G15" s="46"/>
      <c r="H15" s="46"/>
      <c r="I15" s="46"/>
      <c r="J15" s="48"/>
    </row>
    <row r="16" ht="30">
      <c r="A16" s="37" t="s">
        <v>246</v>
      </c>
      <c r="B16" s="45"/>
      <c r="C16" s="46"/>
      <c r="D16" s="46"/>
      <c r="E16" s="49" t="s">
        <v>1235</v>
      </c>
      <c r="F16" s="46"/>
      <c r="G16" s="46"/>
      <c r="H16" s="46"/>
      <c r="I16" s="46"/>
      <c r="J16" s="48"/>
    </row>
    <row r="17" ht="105">
      <c r="A17" s="37" t="s">
        <v>248</v>
      </c>
      <c r="B17" s="45"/>
      <c r="C17" s="46"/>
      <c r="D17" s="46"/>
      <c r="E17" s="39" t="s">
        <v>464</v>
      </c>
      <c r="F17" s="46"/>
      <c r="G17" s="46"/>
      <c r="H17" s="46"/>
      <c r="I17" s="46"/>
      <c r="J17" s="48"/>
    </row>
    <row r="18">
      <c r="A18" s="37" t="s">
        <v>240</v>
      </c>
      <c r="B18" s="37">
        <v>3</v>
      </c>
      <c r="C18" s="38" t="s">
        <v>1238</v>
      </c>
      <c r="D18" s="37" t="s">
        <v>1234</v>
      </c>
      <c r="E18" s="39" t="s">
        <v>1239</v>
      </c>
      <c r="F18" s="40" t="s">
        <v>354</v>
      </c>
      <c r="G18" s="41">
        <v>5</v>
      </c>
      <c r="H18" s="42">
        <v>0</v>
      </c>
      <c r="I18" s="43">
        <f>ROUND(G18*H18,P4)</f>
        <v>0</v>
      </c>
      <c r="J18" s="37"/>
      <c r="O18" s="44">
        <f>I18*0.21</f>
        <v>0</v>
      </c>
      <c r="P18">
        <v>3</v>
      </c>
    </row>
    <row r="19">
      <c r="A19" s="37" t="s">
        <v>244</v>
      </c>
      <c r="B19" s="45"/>
      <c r="C19" s="46"/>
      <c r="D19" s="46"/>
      <c r="E19" s="47" t="s">
        <v>245</v>
      </c>
      <c r="F19" s="46"/>
      <c r="G19" s="46"/>
      <c r="H19" s="46"/>
      <c r="I19" s="46"/>
      <c r="J19" s="48"/>
    </row>
    <row r="20" ht="30">
      <c r="A20" s="37" t="s">
        <v>246</v>
      </c>
      <c r="B20" s="45"/>
      <c r="C20" s="46"/>
      <c r="D20" s="46"/>
      <c r="E20" s="49" t="s">
        <v>1235</v>
      </c>
      <c r="F20" s="46"/>
      <c r="G20" s="46"/>
      <c r="H20" s="46"/>
      <c r="I20" s="46"/>
      <c r="J20" s="48"/>
    </row>
    <row r="21" ht="60">
      <c r="A21" s="37" t="s">
        <v>248</v>
      </c>
      <c r="B21" s="45"/>
      <c r="C21" s="46"/>
      <c r="D21" s="46"/>
      <c r="E21" s="39" t="s">
        <v>1240</v>
      </c>
      <c r="F21" s="46"/>
      <c r="G21" s="46"/>
      <c r="H21" s="46"/>
      <c r="I21" s="46"/>
      <c r="J21" s="48"/>
    </row>
    <row r="22" ht="30">
      <c r="A22" s="37" t="s">
        <v>240</v>
      </c>
      <c r="B22" s="37">
        <v>4</v>
      </c>
      <c r="C22" s="38" t="s">
        <v>1241</v>
      </c>
      <c r="D22" s="37" t="s">
        <v>1234</v>
      </c>
      <c r="E22" s="39" t="s">
        <v>1242</v>
      </c>
      <c r="F22" s="40" t="s">
        <v>243</v>
      </c>
      <c r="G22" s="41">
        <v>15</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1235</v>
      </c>
      <c r="F24" s="46"/>
      <c r="G24" s="46"/>
      <c r="H24" s="46"/>
      <c r="I24" s="46"/>
      <c r="J24" s="48"/>
    </row>
    <row r="25" ht="120">
      <c r="A25" s="37" t="s">
        <v>248</v>
      </c>
      <c r="B25" s="45"/>
      <c r="C25" s="46"/>
      <c r="D25" s="46"/>
      <c r="E25" s="39" t="s">
        <v>467</v>
      </c>
      <c r="F25" s="46"/>
      <c r="G25" s="46"/>
      <c r="H25" s="46"/>
      <c r="I25" s="46"/>
      <c r="J25" s="48"/>
    </row>
    <row r="26">
      <c r="A26" s="31" t="s">
        <v>237</v>
      </c>
      <c r="B26" s="32"/>
      <c r="C26" s="33" t="s">
        <v>1243</v>
      </c>
      <c r="D26" s="34"/>
      <c r="E26" s="31" t="s">
        <v>1244</v>
      </c>
      <c r="F26" s="34"/>
      <c r="G26" s="34"/>
      <c r="H26" s="34"/>
      <c r="I26" s="35">
        <f>SUMIFS(I27:I46,A27:A46,"P")</f>
        <v>0</v>
      </c>
      <c r="J26" s="36"/>
    </row>
    <row r="27" ht="30">
      <c r="A27" s="37" t="s">
        <v>240</v>
      </c>
      <c r="B27" s="37">
        <v>5</v>
      </c>
      <c r="C27" s="38" t="s">
        <v>241</v>
      </c>
      <c r="D27" s="37" t="s">
        <v>1234</v>
      </c>
      <c r="E27" s="39" t="s">
        <v>242</v>
      </c>
      <c r="F27" s="40" t="s">
        <v>243</v>
      </c>
      <c r="G27" s="41">
        <v>1</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1235</v>
      </c>
      <c r="F29" s="46"/>
      <c r="G29" s="46"/>
      <c r="H29" s="46"/>
      <c r="I29" s="46"/>
      <c r="J29" s="48"/>
    </row>
    <row r="30" ht="135">
      <c r="A30" s="37" t="s">
        <v>248</v>
      </c>
      <c r="B30" s="45"/>
      <c r="C30" s="46"/>
      <c r="D30" s="46"/>
      <c r="E30" s="39" t="s">
        <v>249</v>
      </c>
      <c r="F30" s="46"/>
      <c r="G30" s="46"/>
      <c r="H30" s="46"/>
      <c r="I30" s="46"/>
      <c r="J30" s="48"/>
    </row>
    <row r="31" ht="45">
      <c r="A31" s="37" t="s">
        <v>240</v>
      </c>
      <c r="B31" s="37">
        <v>6</v>
      </c>
      <c r="C31" s="38" t="s">
        <v>491</v>
      </c>
      <c r="D31" s="37" t="s">
        <v>1234</v>
      </c>
      <c r="E31" s="39" t="s">
        <v>492</v>
      </c>
      <c r="F31" s="40" t="s">
        <v>243</v>
      </c>
      <c r="G31" s="41">
        <v>4</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1235</v>
      </c>
      <c r="F33" s="46"/>
      <c r="G33" s="46"/>
      <c r="H33" s="46"/>
      <c r="I33" s="46"/>
      <c r="J33" s="48"/>
    </row>
    <row r="34" ht="135">
      <c r="A34" s="37" t="s">
        <v>248</v>
      </c>
      <c r="B34" s="45"/>
      <c r="C34" s="46"/>
      <c r="D34" s="46"/>
      <c r="E34" s="39" t="s">
        <v>249</v>
      </c>
      <c r="F34" s="46"/>
      <c r="G34" s="46"/>
      <c r="H34" s="46"/>
      <c r="I34" s="46"/>
      <c r="J34" s="48"/>
    </row>
    <row r="35" ht="30">
      <c r="A35" s="37" t="s">
        <v>240</v>
      </c>
      <c r="B35" s="37">
        <v>7</v>
      </c>
      <c r="C35" s="38" t="s">
        <v>1245</v>
      </c>
      <c r="D35" s="37" t="s">
        <v>1234</v>
      </c>
      <c r="E35" s="39" t="s">
        <v>1246</v>
      </c>
      <c r="F35" s="40" t="s">
        <v>243</v>
      </c>
      <c r="G35" s="41">
        <v>1</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1235</v>
      </c>
      <c r="F37" s="46"/>
      <c r="G37" s="46"/>
      <c r="H37" s="46"/>
      <c r="I37" s="46"/>
      <c r="J37" s="48"/>
    </row>
    <row r="38" ht="105">
      <c r="A38" s="37" t="s">
        <v>248</v>
      </c>
      <c r="B38" s="45"/>
      <c r="C38" s="46"/>
      <c r="D38" s="46"/>
      <c r="E38" s="39" t="s">
        <v>1247</v>
      </c>
      <c r="F38" s="46"/>
      <c r="G38" s="46"/>
      <c r="H38" s="46"/>
      <c r="I38" s="46"/>
      <c r="J38" s="48"/>
    </row>
    <row r="39">
      <c r="A39" s="37" t="s">
        <v>240</v>
      </c>
      <c r="B39" s="37">
        <v>8</v>
      </c>
      <c r="C39" s="38" t="s">
        <v>1049</v>
      </c>
      <c r="D39" s="37" t="s">
        <v>1234</v>
      </c>
      <c r="E39" s="39" t="s">
        <v>1050</v>
      </c>
      <c r="F39" s="40" t="s">
        <v>290</v>
      </c>
      <c r="G39" s="41">
        <v>16</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1235</v>
      </c>
      <c r="F41" s="46"/>
      <c r="G41" s="46"/>
      <c r="H41" s="46"/>
      <c r="I41" s="46"/>
      <c r="J41" s="48"/>
    </row>
    <row r="42" ht="120">
      <c r="A42" s="37" t="s">
        <v>248</v>
      </c>
      <c r="B42" s="45"/>
      <c r="C42" s="46"/>
      <c r="D42" s="46"/>
      <c r="E42" s="39" t="s">
        <v>1248</v>
      </c>
      <c r="F42" s="46"/>
      <c r="G42" s="46"/>
      <c r="H42" s="46"/>
      <c r="I42" s="46"/>
      <c r="J42" s="48"/>
    </row>
    <row r="43">
      <c r="A43" s="37" t="s">
        <v>240</v>
      </c>
      <c r="B43" s="37">
        <v>9</v>
      </c>
      <c r="C43" s="38" t="s">
        <v>1249</v>
      </c>
      <c r="D43" s="37" t="s">
        <v>1234</v>
      </c>
      <c r="E43" s="39" t="s">
        <v>1250</v>
      </c>
      <c r="F43" s="40" t="s">
        <v>290</v>
      </c>
      <c r="G43" s="41">
        <v>16</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1235</v>
      </c>
      <c r="F45" s="46"/>
      <c r="G45" s="46"/>
      <c r="H45" s="46"/>
      <c r="I45" s="46"/>
      <c r="J45" s="48"/>
    </row>
    <row r="46" ht="105">
      <c r="A46" s="37" t="s">
        <v>248</v>
      </c>
      <c r="B46" s="45"/>
      <c r="C46" s="46"/>
      <c r="D46" s="46"/>
      <c r="E46" s="39" t="s">
        <v>1251</v>
      </c>
      <c r="F46" s="46"/>
      <c r="G46" s="46"/>
      <c r="H46" s="46"/>
      <c r="I46" s="46"/>
      <c r="J46" s="48"/>
    </row>
    <row r="47">
      <c r="A47" s="31" t="s">
        <v>237</v>
      </c>
      <c r="B47" s="32"/>
      <c r="C47" s="33" t="s">
        <v>1252</v>
      </c>
      <c r="D47" s="34"/>
      <c r="E47" s="31" t="s">
        <v>1253</v>
      </c>
      <c r="F47" s="34"/>
      <c r="G47" s="34"/>
      <c r="H47" s="34"/>
      <c r="I47" s="35">
        <f>SUMIFS(I48:I55,A48:A55,"P")</f>
        <v>0</v>
      </c>
      <c r="J47" s="36"/>
    </row>
    <row r="48">
      <c r="A48" s="37" t="s">
        <v>240</v>
      </c>
      <c r="B48" s="37">
        <v>10</v>
      </c>
      <c r="C48" s="38" t="s">
        <v>1254</v>
      </c>
      <c r="D48" s="37" t="s">
        <v>1234</v>
      </c>
      <c r="E48" s="39" t="s">
        <v>1255</v>
      </c>
      <c r="F48" s="40" t="s">
        <v>243</v>
      </c>
      <c r="G48" s="41">
        <v>1</v>
      </c>
      <c r="H48" s="42">
        <v>0</v>
      </c>
      <c r="I48" s="43">
        <f>ROUND(G48*H48,P4)</f>
        <v>0</v>
      </c>
      <c r="J48" s="37"/>
      <c r="O48" s="44">
        <f>I48*0.21</f>
        <v>0</v>
      </c>
      <c r="P48">
        <v>3</v>
      </c>
    </row>
    <row r="49">
      <c r="A49" s="37" t="s">
        <v>244</v>
      </c>
      <c r="B49" s="45"/>
      <c r="C49" s="46"/>
      <c r="D49" s="46"/>
      <c r="E49" s="47" t="s">
        <v>245</v>
      </c>
      <c r="F49" s="46"/>
      <c r="G49" s="46"/>
      <c r="H49" s="46"/>
      <c r="I49" s="46"/>
      <c r="J49" s="48"/>
    </row>
    <row r="50" ht="30">
      <c r="A50" s="37" t="s">
        <v>246</v>
      </c>
      <c r="B50" s="45"/>
      <c r="C50" s="46"/>
      <c r="D50" s="46"/>
      <c r="E50" s="49" t="s">
        <v>1235</v>
      </c>
      <c r="F50" s="46"/>
      <c r="G50" s="46"/>
      <c r="H50" s="46"/>
      <c r="I50" s="46"/>
      <c r="J50" s="48"/>
    </row>
    <row r="51" ht="180">
      <c r="A51" s="37" t="s">
        <v>248</v>
      </c>
      <c r="B51" s="45"/>
      <c r="C51" s="46"/>
      <c r="D51" s="46"/>
      <c r="E51" s="39" t="s">
        <v>488</v>
      </c>
      <c r="F51" s="46"/>
      <c r="G51" s="46"/>
      <c r="H51" s="46"/>
      <c r="I51" s="46"/>
      <c r="J51" s="48"/>
    </row>
    <row r="52">
      <c r="A52" s="37" t="s">
        <v>240</v>
      </c>
      <c r="B52" s="37">
        <v>11</v>
      </c>
      <c r="C52" s="38" t="s">
        <v>1256</v>
      </c>
      <c r="D52" s="37" t="s">
        <v>1234</v>
      </c>
      <c r="E52" s="39" t="s">
        <v>1257</v>
      </c>
      <c r="F52" s="40" t="s">
        <v>243</v>
      </c>
      <c r="G52" s="41">
        <v>1</v>
      </c>
      <c r="H52" s="42">
        <v>0</v>
      </c>
      <c r="I52" s="43">
        <f>ROUND(G52*H52,P4)</f>
        <v>0</v>
      </c>
      <c r="J52" s="37"/>
      <c r="O52" s="44">
        <f>I52*0.21</f>
        <v>0</v>
      </c>
      <c r="P52">
        <v>3</v>
      </c>
    </row>
    <row r="53">
      <c r="A53" s="37" t="s">
        <v>244</v>
      </c>
      <c r="B53" s="45"/>
      <c r="C53" s="46"/>
      <c r="D53" s="46"/>
      <c r="E53" s="47" t="s">
        <v>245</v>
      </c>
      <c r="F53" s="46"/>
      <c r="G53" s="46"/>
      <c r="H53" s="46"/>
      <c r="I53" s="46"/>
      <c r="J53" s="48"/>
    </row>
    <row r="54" ht="30">
      <c r="A54" s="37" t="s">
        <v>246</v>
      </c>
      <c r="B54" s="45"/>
      <c r="C54" s="46"/>
      <c r="D54" s="46"/>
      <c r="E54" s="49" t="s">
        <v>1235</v>
      </c>
      <c r="F54" s="46"/>
      <c r="G54" s="46"/>
      <c r="H54" s="46"/>
      <c r="I54" s="46"/>
      <c r="J54" s="48"/>
    </row>
    <row r="55" ht="150">
      <c r="A55" s="37" t="s">
        <v>248</v>
      </c>
      <c r="B55" s="45"/>
      <c r="C55" s="46"/>
      <c r="D55" s="46"/>
      <c r="E55" s="39" t="s">
        <v>379</v>
      </c>
      <c r="F55" s="46"/>
      <c r="G55" s="46"/>
      <c r="H55" s="46"/>
      <c r="I55" s="46"/>
      <c r="J55" s="48"/>
    </row>
    <row r="56">
      <c r="A56" s="31" t="s">
        <v>237</v>
      </c>
      <c r="B56" s="32"/>
      <c r="C56" s="33" t="s">
        <v>1258</v>
      </c>
      <c r="D56" s="34"/>
      <c r="E56" s="31" t="s">
        <v>1259</v>
      </c>
      <c r="F56" s="34"/>
      <c r="G56" s="34"/>
      <c r="H56" s="34"/>
      <c r="I56" s="35">
        <f>SUMIFS(I57:I136,A57:A136,"P")</f>
        <v>0</v>
      </c>
      <c r="J56" s="36"/>
    </row>
    <row r="57">
      <c r="A57" s="37" t="s">
        <v>240</v>
      </c>
      <c r="B57" s="37">
        <v>12</v>
      </c>
      <c r="C57" s="38" t="s">
        <v>1260</v>
      </c>
      <c r="D57" s="37" t="s">
        <v>1234</v>
      </c>
      <c r="E57" s="39" t="s">
        <v>1261</v>
      </c>
      <c r="F57" s="40" t="s">
        <v>243</v>
      </c>
      <c r="G57" s="41">
        <v>1</v>
      </c>
      <c r="H57" s="42">
        <v>0</v>
      </c>
      <c r="I57" s="43">
        <f>ROUND(G57*H57,P4)</f>
        <v>0</v>
      </c>
      <c r="J57" s="37"/>
      <c r="O57" s="44">
        <f>I57*0.21</f>
        <v>0</v>
      </c>
      <c r="P57">
        <v>3</v>
      </c>
    </row>
    <row r="58">
      <c r="A58" s="37" t="s">
        <v>244</v>
      </c>
      <c r="B58" s="45"/>
      <c r="C58" s="46"/>
      <c r="D58" s="46"/>
      <c r="E58" s="47" t="s">
        <v>245</v>
      </c>
      <c r="F58" s="46"/>
      <c r="G58" s="46"/>
      <c r="H58" s="46"/>
      <c r="I58" s="46"/>
      <c r="J58" s="48"/>
    </row>
    <row r="59" ht="30">
      <c r="A59" s="37" t="s">
        <v>246</v>
      </c>
      <c r="B59" s="45"/>
      <c r="C59" s="46"/>
      <c r="D59" s="46"/>
      <c r="E59" s="49" t="s">
        <v>1235</v>
      </c>
      <c r="F59" s="46"/>
      <c r="G59" s="46"/>
      <c r="H59" s="46"/>
      <c r="I59" s="46"/>
      <c r="J59" s="48"/>
    </row>
    <row r="60" ht="285">
      <c r="A60" s="37" t="s">
        <v>248</v>
      </c>
      <c r="B60" s="45"/>
      <c r="C60" s="46"/>
      <c r="D60" s="46"/>
      <c r="E60" s="39" t="s">
        <v>1262</v>
      </c>
      <c r="F60" s="46"/>
      <c r="G60" s="46"/>
      <c r="H60" s="46"/>
      <c r="I60" s="46"/>
      <c r="J60" s="48"/>
    </row>
    <row r="61">
      <c r="A61" s="37" t="s">
        <v>240</v>
      </c>
      <c r="B61" s="37">
        <v>13</v>
      </c>
      <c r="C61" s="38" t="s">
        <v>1263</v>
      </c>
      <c r="D61" s="37" t="s">
        <v>1234</v>
      </c>
      <c r="E61" s="39" t="s">
        <v>1264</v>
      </c>
      <c r="F61" s="40" t="s">
        <v>243</v>
      </c>
      <c r="G61" s="41">
        <v>1</v>
      </c>
      <c r="H61" s="42">
        <v>0</v>
      </c>
      <c r="I61" s="43">
        <f>ROUND(G61*H61,P4)</f>
        <v>0</v>
      </c>
      <c r="J61" s="37"/>
      <c r="O61" s="44">
        <f>I61*0.21</f>
        <v>0</v>
      </c>
      <c r="P61">
        <v>3</v>
      </c>
    </row>
    <row r="62">
      <c r="A62" s="37" t="s">
        <v>244</v>
      </c>
      <c r="B62" s="45"/>
      <c r="C62" s="46"/>
      <c r="D62" s="46"/>
      <c r="E62" s="47" t="s">
        <v>245</v>
      </c>
      <c r="F62" s="46"/>
      <c r="G62" s="46"/>
      <c r="H62" s="46"/>
      <c r="I62" s="46"/>
      <c r="J62" s="48"/>
    </row>
    <row r="63" ht="30">
      <c r="A63" s="37" t="s">
        <v>246</v>
      </c>
      <c r="B63" s="45"/>
      <c r="C63" s="46"/>
      <c r="D63" s="46"/>
      <c r="E63" s="49" t="s">
        <v>1235</v>
      </c>
      <c r="F63" s="46"/>
      <c r="G63" s="46"/>
      <c r="H63" s="46"/>
      <c r="I63" s="46"/>
      <c r="J63" s="48"/>
    </row>
    <row r="64" ht="270">
      <c r="A64" s="37" t="s">
        <v>248</v>
      </c>
      <c r="B64" s="45"/>
      <c r="C64" s="46"/>
      <c r="D64" s="46"/>
      <c r="E64" s="39" t="s">
        <v>1265</v>
      </c>
      <c r="F64" s="46"/>
      <c r="G64" s="46"/>
      <c r="H64" s="46"/>
      <c r="I64" s="46"/>
      <c r="J64" s="48"/>
    </row>
    <row r="65">
      <c r="A65" s="37" t="s">
        <v>240</v>
      </c>
      <c r="B65" s="37">
        <v>14</v>
      </c>
      <c r="C65" s="38" t="s">
        <v>1266</v>
      </c>
      <c r="D65" s="37" t="s">
        <v>1234</v>
      </c>
      <c r="E65" s="39" t="s">
        <v>1267</v>
      </c>
      <c r="F65" s="40" t="s">
        <v>243</v>
      </c>
      <c r="G65" s="41">
        <v>1</v>
      </c>
      <c r="H65" s="42">
        <v>0</v>
      </c>
      <c r="I65" s="43">
        <f>ROUND(G65*H65,P4)</f>
        <v>0</v>
      </c>
      <c r="J65" s="37"/>
      <c r="O65" s="44">
        <f>I65*0.21</f>
        <v>0</v>
      </c>
      <c r="P65">
        <v>3</v>
      </c>
    </row>
    <row r="66">
      <c r="A66" s="37" t="s">
        <v>244</v>
      </c>
      <c r="B66" s="45"/>
      <c r="C66" s="46"/>
      <c r="D66" s="46"/>
      <c r="E66" s="47" t="s">
        <v>245</v>
      </c>
      <c r="F66" s="46"/>
      <c r="G66" s="46"/>
      <c r="H66" s="46"/>
      <c r="I66" s="46"/>
      <c r="J66" s="48"/>
    </row>
    <row r="67" ht="30">
      <c r="A67" s="37" t="s">
        <v>246</v>
      </c>
      <c r="B67" s="45"/>
      <c r="C67" s="46"/>
      <c r="D67" s="46"/>
      <c r="E67" s="49" t="s">
        <v>1235</v>
      </c>
      <c r="F67" s="46"/>
      <c r="G67" s="46"/>
      <c r="H67" s="46"/>
      <c r="I67" s="46"/>
      <c r="J67" s="48"/>
    </row>
    <row r="68" ht="255">
      <c r="A68" s="37" t="s">
        <v>248</v>
      </c>
      <c r="B68" s="45"/>
      <c r="C68" s="46"/>
      <c r="D68" s="46"/>
      <c r="E68" s="39" t="s">
        <v>1268</v>
      </c>
      <c r="F68" s="46"/>
      <c r="G68" s="46"/>
      <c r="H68" s="46"/>
      <c r="I68" s="46"/>
      <c r="J68" s="48"/>
    </row>
    <row r="69">
      <c r="A69" s="37" t="s">
        <v>240</v>
      </c>
      <c r="B69" s="37">
        <v>15</v>
      </c>
      <c r="C69" s="38" t="s">
        <v>1269</v>
      </c>
      <c r="D69" s="37" t="s">
        <v>1234</v>
      </c>
      <c r="E69" s="39" t="s">
        <v>1270</v>
      </c>
      <c r="F69" s="40" t="s">
        <v>243</v>
      </c>
      <c r="G69" s="41">
        <v>2</v>
      </c>
      <c r="H69" s="42">
        <v>0</v>
      </c>
      <c r="I69" s="43">
        <f>ROUND(G69*H69,P4)</f>
        <v>0</v>
      </c>
      <c r="J69" s="37"/>
      <c r="O69" s="44">
        <f>I69*0.21</f>
        <v>0</v>
      </c>
      <c r="P69">
        <v>3</v>
      </c>
    </row>
    <row r="70">
      <c r="A70" s="37" t="s">
        <v>244</v>
      </c>
      <c r="B70" s="45"/>
      <c r="C70" s="46"/>
      <c r="D70" s="46"/>
      <c r="E70" s="47" t="s">
        <v>245</v>
      </c>
      <c r="F70" s="46"/>
      <c r="G70" s="46"/>
      <c r="H70" s="46"/>
      <c r="I70" s="46"/>
      <c r="J70" s="48"/>
    </row>
    <row r="71" ht="30">
      <c r="A71" s="37" t="s">
        <v>246</v>
      </c>
      <c r="B71" s="45"/>
      <c r="C71" s="46"/>
      <c r="D71" s="46"/>
      <c r="E71" s="49" t="s">
        <v>1235</v>
      </c>
      <c r="F71" s="46"/>
      <c r="G71" s="46"/>
      <c r="H71" s="46"/>
      <c r="I71" s="46"/>
      <c r="J71" s="48"/>
    </row>
    <row r="72" ht="360">
      <c r="A72" s="37" t="s">
        <v>248</v>
      </c>
      <c r="B72" s="45"/>
      <c r="C72" s="46"/>
      <c r="D72" s="46"/>
      <c r="E72" s="39" t="s">
        <v>1271</v>
      </c>
      <c r="F72" s="46"/>
      <c r="G72" s="46"/>
      <c r="H72" s="46"/>
      <c r="I72" s="46"/>
      <c r="J72" s="48"/>
    </row>
    <row r="73">
      <c r="A73" s="37" t="s">
        <v>240</v>
      </c>
      <c r="B73" s="37">
        <v>16</v>
      </c>
      <c r="C73" s="38" t="s">
        <v>1272</v>
      </c>
      <c r="D73" s="37" t="s">
        <v>1234</v>
      </c>
      <c r="E73" s="39" t="s">
        <v>1273</v>
      </c>
      <c r="F73" s="40" t="s">
        <v>243</v>
      </c>
      <c r="G73" s="41">
        <v>2</v>
      </c>
      <c r="H73" s="42">
        <v>0</v>
      </c>
      <c r="I73" s="43">
        <f>ROUND(G73*H73,P4)</f>
        <v>0</v>
      </c>
      <c r="J73" s="37"/>
      <c r="O73" s="44">
        <f>I73*0.21</f>
        <v>0</v>
      </c>
      <c r="P73">
        <v>3</v>
      </c>
    </row>
    <row r="74">
      <c r="A74" s="37" t="s">
        <v>244</v>
      </c>
      <c r="B74" s="45"/>
      <c r="C74" s="46"/>
      <c r="D74" s="46"/>
      <c r="E74" s="47" t="s">
        <v>245</v>
      </c>
      <c r="F74" s="46"/>
      <c r="G74" s="46"/>
      <c r="H74" s="46"/>
      <c r="I74" s="46"/>
      <c r="J74" s="48"/>
    </row>
    <row r="75" ht="30">
      <c r="A75" s="37" t="s">
        <v>246</v>
      </c>
      <c r="B75" s="45"/>
      <c r="C75" s="46"/>
      <c r="D75" s="46"/>
      <c r="E75" s="49" t="s">
        <v>1235</v>
      </c>
      <c r="F75" s="46"/>
      <c r="G75" s="46"/>
      <c r="H75" s="46"/>
      <c r="I75" s="46"/>
      <c r="J75" s="48"/>
    </row>
    <row r="76" ht="375">
      <c r="A76" s="37" t="s">
        <v>248</v>
      </c>
      <c r="B76" s="45"/>
      <c r="C76" s="46"/>
      <c r="D76" s="46"/>
      <c r="E76" s="39" t="s">
        <v>1274</v>
      </c>
      <c r="F76" s="46"/>
      <c r="G76" s="46"/>
      <c r="H76" s="46"/>
      <c r="I76" s="46"/>
      <c r="J76" s="48"/>
    </row>
    <row r="77">
      <c r="A77" s="37" t="s">
        <v>240</v>
      </c>
      <c r="B77" s="37">
        <v>17</v>
      </c>
      <c r="C77" s="38" t="s">
        <v>1275</v>
      </c>
      <c r="D77" s="37" t="s">
        <v>1234</v>
      </c>
      <c r="E77" s="39" t="s">
        <v>1276</v>
      </c>
      <c r="F77" s="40" t="s">
        <v>243</v>
      </c>
      <c r="G77" s="41">
        <v>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1235</v>
      </c>
      <c r="F79" s="46"/>
      <c r="G79" s="46"/>
      <c r="H79" s="46"/>
      <c r="I79" s="46"/>
      <c r="J79" s="48"/>
    </row>
    <row r="80" ht="255">
      <c r="A80" s="37" t="s">
        <v>248</v>
      </c>
      <c r="B80" s="45"/>
      <c r="C80" s="46"/>
      <c r="D80" s="46"/>
      <c r="E80" s="39" t="s">
        <v>1277</v>
      </c>
      <c r="F80" s="46"/>
      <c r="G80" s="46"/>
      <c r="H80" s="46"/>
      <c r="I80" s="46"/>
      <c r="J80" s="48"/>
    </row>
    <row r="81">
      <c r="A81" s="37" t="s">
        <v>240</v>
      </c>
      <c r="B81" s="37">
        <v>18</v>
      </c>
      <c r="C81" s="38" t="s">
        <v>1278</v>
      </c>
      <c r="D81" s="37" t="s">
        <v>1234</v>
      </c>
      <c r="E81" s="39" t="s">
        <v>1279</v>
      </c>
      <c r="F81" s="40" t="s">
        <v>243</v>
      </c>
      <c r="G81" s="41">
        <v>2</v>
      </c>
      <c r="H81" s="42">
        <v>0</v>
      </c>
      <c r="I81" s="43">
        <f>ROUND(G81*H81,P4)</f>
        <v>0</v>
      </c>
      <c r="J81" s="37"/>
      <c r="O81" s="44">
        <f>I81*0.21</f>
        <v>0</v>
      </c>
      <c r="P81">
        <v>3</v>
      </c>
    </row>
    <row r="82">
      <c r="A82" s="37" t="s">
        <v>244</v>
      </c>
      <c r="B82" s="45"/>
      <c r="C82" s="46"/>
      <c r="D82" s="46"/>
      <c r="E82" s="47" t="s">
        <v>245</v>
      </c>
      <c r="F82" s="46"/>
      <c r="G82" s="46"/>
      <c r="H82" s="46"/>
      <c r="I82" s="46"/>
      <c r="J82" s="48"/>
    </row>
    <row r="83" ht="30">
      <c r="A83" s="37" t="s">
        <v>246</v>
      </c>
      <c r="B83" s="45"/>
      <c r="C83" s="46"/>
      <c r="D83" s="46"/>
      <c r="E83" s="49" t="s">
        <v>1235</v>
      </c>
      <c r="F83" s="46"/>
      <c r="G83" s="46"/>
      <c r="H83" s="46"/>
      <c r="I83" s="46"/>
      <c r="J83" s="48"/>
    </row>
    <row r="84" ht="375">
      <c r="A84" s="37" t="s">
        <v>248</v>
      </c>
      <c r="B84" s="45"/>
      <c r="C84" s="46"/>
      <c r="D84" s="46"/>
      <c r="E84" s="39" t="s">
        <v>1280</v>
      </c>
      <c r="F84" s="46"/>
      <c r="G84" s="46"/>
      <c r="H84" s="46"/>
      <c r="I84" s="46"/>
      <c r="J84" s="48"/>
    </row>
    <row r="85">
      <c r="A85" s="37" t="s">
        <v>240</v>
      </c>
      <c r="B85" s="37">
        <v>19</v>
      </c>
      <c r="C85" s="38" t="s">
        <v>1281</v>
      </c>
      <c r="D85" s="37" t="s">
        <v>1234</v>
      </c>
      <c r="E85" s="39" t="s">
        <v>1282</v>
      </c>
      <c r="F85" s="40" t="s">
        <v>243</v>
      </c>
      <c r="G85" s="41">
        <v>1</v>
      </c>
      <c r="H85" s="42">
        <v>0</v>
      </c>
      <c r="I85" s="43">
        <f>ROUND(G85*H85,P4)</f>
        <v>0</v>
      </c>
      <c r="J85" s="37"/>
      <c r="O85" s="44">
        <f>I85*0.21</f>
        <v>0</v>
      </c>
      <c r="P85">
        <v>3</v>
      </c>
    </row>
    <row r="86">
      <c r="A86" s="37" t="s">
        <v>244</v>
      </c>
      <c r="B86" s="45"/>
      <c r="C86" s="46"/>
      <c r="D86" s="46"/>
      <c r="E86" s="47" t="s">
        <v>245</v>
      </c>
      <c r="F86" s="46"/>
      <c r="G86" s="46"/>
      <c r="H86" s="46"/>
      <c r="I86" s="46"/>
      <c r="J86" s="48"/>
    </row>
    <row r="87" ht="30">
      <c r="A87" s="37" t="s">
        <v>246</v>
      </c>
      <c r="B87" s="45"/>
      <c r="C87" s="46"/>
      <c r="D87" s="46"/>
      <c r="E87" s="49" t="s">
        <v>1235</v>
      </c>
      <c r="F87" s="46"/>
      <c r="G87" s="46"/>
      <c r="H87" s="46"/>
      <c r="I87" s="46"/>
      <c r="J87" s="48"/>
    </row>
    <row r="88" ht="270">
      <c r="A88" s="37" t="s">
        <v>248</v>
      </c>
      <c r="B88" s="45"/>
      <c r="C88" s="46"/>
      <c r="D88" s="46"/>
      <c r="E88" s="39" t="s">
        <v>1283</v>
      </c>
      <c r="F88" s="46"/>
      <c r="G88" s="46"/>
      <c r="H88" s="46"/>
      <c r="I88" s="46"/>
      <c r="J88" s="48"/>
    </row>
    <row r="89">
      <c r="A89" s="37" t="s">
        <v>240</v>
      </c>
      <c r="B89" s="37">
        <v>20</v>
      </c>
      <c r="C89" s="38" t="s">
        <v>1284</v>
      </c>
      <c r="D89" s="37" t="s">
        <v>1234</v>
      </c>
      <c r="E89" s="39" t="s">
        <v>1285</v>
      </c>
      <c r="F89" s="40" t="s">
        <v>243</v>
      </c>
      <c r="G89" s="41">
        <v>2</v>
      </c>
      <c r="H89" s="42">
        <v>0</v>
      </c>
      <c r="I89" s="43">
        <f>ROUND(G89*H89,P4)</f>
        <v>0</v>
      </c>
      <c r="J89" s="37"/>
      <c r="O89" s="44">
        <f>I89*0.21</f>
        <v>0</v>
      </c>
      <c r="P89">
        <v>3</v>
      </c>
    </row>
    <row r="90">
      <c r="A90" s="37" t="s">
        <v>244</v>
      </c>
      <c r="B90" s="45"/>
      <c r="C90" s="46"/>
      <c r="D90" s="46"/>
      <c r="E90" s="47" t="s">
        <v>245</v>
      </c>
      <c r="F90" s="46"/>
      <c r="G90" s="46"/>
      <c r="H90" s="46"/>
      <c r="I90" s="46"/>
      <c r="J90" s="48"/>
    </row>
    <row r="91" ht="30">
      <c r="A91" s="37" t="s">
        <v>246</v>
      </c>
      <c r="B91" s="45"/>
      <c r="C91" s="46"/>
      <c r="D91" s="46"/>
      <c r="E91" s="49" t="s">
        <v>1235</v>
      </c>
      <c r="F91" s="46"/>
      <c r="G91" s="46"/>
      <c r="H91" s="46"/>
      <c r="I91" s="46"/>
      <c r="J91" s="48"/>
    </row>
    <row r="92" ht="375">
      <c r="A92" s="37" t="s">
        <v>248</v>
      </c>
      <c r="B92" s="45"/>
      <c r="C92" s="46"/>
      <c r="D92" s="46"/>
      <c r="E92" s="39" t="s">
        <v>1286</v>
      </c>
      <c r="F92" s="46"/>
      <c r="G92" s="46"/>
      <c r="H92" s="46"/>
      <c r="I92" s="46"/>
      <c r="J92" s="48"/>
    </row>
    <row r="93">
      <c r="A93" s="37" t="s">
        <v>240</v>
      </c>
      <c r="B93" s="37">
        <v>21</v>
      </c>
      <c r="C93" s="38" t="s">
        <v>1287</v>
      </c>
      <c r="D93" s="37" t="s">
        <v>1234</v>
      </c>
      <c r="E93" s="39" t="s">
        <v>1288</v>
      </c>
      <c r="F93" s="40" t="s">
        <v>243</v>
      </c>
      <c r="G93" s="41">
        <v>1</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1235</v>
      </c>
      <c r="F95" s="46"/>
      <c r="G95" s="46"/>
      <c r="H95" s="46"/>
      <c r="I95" s="46"/>
      <c r="J95" s="48"/>
    </row>
    <row r="96" ht="255">
      <c r="A96" s="37" t="s">
        <v>248</v>
      </c>
      <c r="B96" s="45"/>
      <c r="C96" s="46"/>
      <c r="D96" s="46"/>
      <c r="E96" s="39" t="s">
        <v>1289</v>
      </c>
      <c r="F96" s="46"/>
      <c r="G96" s="46"/>
      <c r="H96" s="46"/>
      <c r="I96" s="46"/>
      <c r="J96" s="48"/>
    </row>
    <row r="97" ht="30">
      <c r="A97" s="37" t="s">
        <v>240</v>
      </c>
      <c r="B97" s="37">
        <v>22</v>
      </c>
      <c r="C97" s="38" t="s">
        <v>1290</v>
      </c>
      <c r="D97" s="37" t="s">
        <v>1234</v>
      </c>
      <c r="E97" s="39" t="s">
        <v>1291</v>
      </c>
      <c r="F97" s="40" t="s">
        <v>243</v>
      </c>
      <c r="G97" s="41">
        <v>6</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1235</v>
      </c>
      <c r="F99" s="46"/>
      <c r="G99" s="46"/>
      <c r="H99" s="46"/>
      <c r="I99" s="46"/>
      <c r="J99" s="48"/>
    </row>
    <row r="100" ht="375">
      <c r="A100" s="37" t="s">
        <v>248</v>
      </c>
      <c r="B100" s="45"/>
      <c r="C100" s="46"/>
      <c r="D100" s="46"/>
      <c r="E100" s="39" t="s">
        <v>1292</v>
      </c>
      <c r="F100" s="46"/>
      <c r="G100" s="46"/>
      <c r="H100" s="46"/>
      <c r="I100" s="46"/>
      <c r="J100" s="48"/>
    </row>
    <row r="101" ht="30">
      <c r="A101" s="37" t="s">
        <v>240</v>
      </c>
      <c r="B101" s="37">
        <v>23</v>
      </c>
      <c r="C101" s="38" t="s">
        <v>1293</v>
      </c>
      <c r="D101" s="37" t="s">
        <v>1234</v>
      </c>
      <c r="E101" s="39" t="s">
        <v>1294</v>
      </c>
      <c r="F101" s="40" t="s">
        <v>243</v>
      </c>
      <c r="G101" s="41">
        <v>3</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1235</v>
      </c>
      <c r="F103" s="46"/>
      <c r="G103" s="46"/>
      <c r="H103" s="46"/>
      <c r="I103" s="46"/>
      <c r="J103" s="48"/>
    </row>
    <row r="104" ht="270">
      <c r="A104" s="37" t="s">
        <v>248</v>
      </c>
      <c r="B104" s="45"/>
      <c r="C104" s="46"/>
      <c r="D104" s="46"/>
      <c r="E104" s="39" t="s">
        <v>1295</v>
      </c>
      <c r="F104" s="46"/>
      <c r="G104" s="46"/>
      <c r="H104" s="46"/>
      <c r="I104" s="46"/>
      <c r="J104" s="48"/>
    </row>
    <row r="105">
      <c r="A105" s="37" t="s">
        <v>240</v>
      </c>
      <c r="B105" s="37">
        <v>24</v>
      </c>
      <c r="C105" s="38" t="s">
        <v>1296</v>
      </c>
      <c r="D105" s="37" t="s">
        <v>1234</v>
      </c>
      <c r="E105" s="39" t="s">
        <v>1297</v>
      </c>
      <c r="F105" s="40" t="s">
        <v>243</v>
      </c>
      <c r="G105" s="41">
        <v>2</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1235</v>
      </c>
      <c r="F107" s="46"/>
      <c r="G107" s="46"/>
      <c r="H107" s="46"/>
      <c r="I107" s="46"/>
      <c r="J107" s="48"/>
    </row>
    <row r="108" ht="375">
      <c r="A108" s="37" t="s">
        <v>248</v>
      </c>
      <c r="B108" s="45"/>
      <c r="C108" s="46"/>
      <c r="D108" s="46"/>
      <c r="E108" s="39" t="s">
        <v>1298</v>
      </c>
      <c r="F108" s="46"/>
      <c r="G108" s="46"/>
      <c r="H108" s="46"/>
      <c r="I108" s="46"/>
      <c r="J108" s="48"/>
    </row>
    <row r="109">
      <c r="A109" s="37" t="s">
        <v>240</v>
      </c>
      <c r="B109" s="37">
        <v>25</v>
      </c>
      <c r="C109" s="38" t="s">
        <v>1299</v>
      </c>
      <c r="D109" s="37" t="s">
        <v>1234</v>
      </c>
      <c r="E109" s="39" t="s">
        <v>1300</v>
      </c>
      <c r="F109" s="40" t="s">
        <v>243</v>
      </c>
      <c r="G109" s="41">
        <v>1</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1235</v>
      </c>
      <c r="F111" s="46"/>
      <c r="G111" s="46"/>
      <c r="H111" s="46"/>
      <c r="I111" s="46"/>
      <c r="J111" s="48"/>
    </row>
    <row r="112" ht="270">
      <c r="A112" s="37" t="s">
        <v>248</v>
      </c>
      <c r="B112" s="45"/>
      <c r="C112" s="46"/>
      <c r="D112" s="46"/>
      <c r="E112" s="39" t="s">
        <v>1301</v>
      </c>
      <c r="F112" s="46"/>
      <c r="G112" s="46"/>
      <c r="H112" s="46"/>
      <c r="I112" s="46"/>
      <c r="J112" s="48"/>
    </row>
    <row r="113" ht="30">
      <c r="A113" s="37" t="s">
        <v>240</v>
      </c>
      <c r="B113" s="37">
        <v>26</v>
      </c>
      <c r="C113" s="38" t="s">
        <v>1302</v>
      </c>
      <c r="D113" s="37" t="s">
        <v>1234</v>
      </c>
      <c r="E113" s="39" t="s">
        <v>1303</v>
      </c>
      <c r="F113" s="40" t="s">
        <v>243</v>
      </c>
      <c r="G113" s="41">
        <v>6</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1235</v>
      </c>
      <c r="F115" s="46"/>
      <c r="G115" s="46"/>
      <c r="H115" s="46"/>
      <c r="I115" s="46"/>
      <c r="J115" s="48"/>
    </row>
    <row r="116" ht="375">
      <c r="A116" s="37" t="s">
        <v>248</v>
      </c>
      <c r="B116" s="45"/>
      <c r="C116" s="46"/>
      <c r="D116" s="46"/>
      <c r="E116" s="39" t="s">
        <v>1304</v>
      </c>
      <c r="F116" s="46"/>
      <c r="G116" s="46"/>
      <c r="H116" s="46"/>
      <c r="I116" s="46"/>
      <c r="J116" s="48"/>
    </row>
    <row r="117">
      <c r="A117" s="37" t="s">
        <v>240</v>
      </c>
      <c r="B117" s="37">
        <v>27</v>
      </c>
      <c r="C117" s="38" t="s">
        <v>1305</v>
      </c>
      <c r="D117" s="37" t="s">
        <v>1234</v>
      </c>
      <c r="E117" s="39" t="s">
        <v>1306</v>
      </c>
      <c r="F117" s="40" t="s">
        <v>243</v>
      </c>
      <c r="G117" s="41">
        <v>3</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1235</v>
      </c>
      <c r="F119" s="46"/>
      <c r="G119" s="46"/>
      <c r="H119" s="46"/>
      <c r="I119" s="46"/>
      <c r="J119" s="48"/>
    </row>
    <row r="120" ht="270">
      <c r="A120" s="37" t="s">
        <v>248</v>
      </c>
      <c r="B120" s="45"/>
      <c r="C120" s="46"/>
      <c r="D120" s="46"/>
      <c r="E120" s="39" t="s">
        <v>1307</v>
      </c>
      <c r="F120" s="46"/>
      <c r="G120" s="46"/>
      <c r="H120" s="46"/>
      <c r="I120" s="46"/>
      <c r="J120" s="48"/>
    </row>
    <row r="121">
      <c r="A121" s="37" t="s">
        <v>240</v>
      </c>
      <c r="B121" s="37">
        <v>28</v>
      </c>
      <c r="C121" s="38" t="s">
        <v>1308</v>
      </c>
      <c r="D121" s="37" t="s">
        <v>1234</v>
      </c>
      <c r="E121" s="39" t="s">
        <v>1309</v>
      </c>
      <c r="F121" s="40" t="s">
        <v>243</v>
      </c>
      <c r="G121" s="41">
        <v>4</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1235</v>
      </c>
      <c r="F123" s="46"/>
      <c r="G123" s="46"/>
      <c r="H123" s="46"/>
      <c r="I123" s="46"/>
      <c r="J123" s="48"/>
    </row>
    <row r="124" ht="405">
      <c r="A124" s="37" t="s">
        <v>248</v>
      </c>
      <c r="B124" s="45"/>
      <c r="C124" s="46"/>
      <c r="D124" s="46"/>
      <c r="E124" s="39" t="s">
        <v>1310</v>
      </c>
      <c r="F124" s="46"/>
      <c r="G124" s="46"/>
      <c r="H124" s="46"/>
      <c r="I124" s="46"/>
      <c r="J124" s="48"/>
    </row>
    <row r="125">
      <c r="A125" s="37" t="s">
        <v>240</v>
      </c>
      <c r="B125" s="37">
        <v>29</v>
      </c>
      <c r="C125" s="38" t="s">
        <v>1311</v>
      </c>
      <c r="D125" s="37" t="s">
        <v>1234</v>
      </c>
      <c r="E125" s="39" t="s">
        <v>1312</v>
      </c>
      <c r="F125" s="40" t="s">
        <v>243</v>
      </c>
      <c r="G125" s="41">
        <v>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1235</v>
      </c>
      <c r="F127" s="46"/>
      <c r="G127" s="46"/>
      <c r="H127" s="46"/>
      <c r="I127" s="46"/>
      <c r="J127" s="48"/>
    </row>
    <row r="128" ht="285">
      <c r="A128" s="37" t="s">
        <v>248</v>
      </c>
      <c r="B128" s="45"/>
      <c r="C128" s="46"/>
      <c r="D128" s="46"/>
      <c r="E128" s="39" t="s">
        <v>1313</v>
      </c>
      <c r="F128" s="46"/>
      <c r="G128" s="46"/>
      <c r="H128" s="46"/>
      <c r="I128" s="46"/>
      <c r="J128" s="48"/>
    </row>
    <row r="129">
      <c r="A129" s="37" t="s">
        <v>240</v>
      </c>
      <c r="B129" s="37">
        <v>30</v>
      </c>
      <c r="C129" s="38" t="s">
        <v>1314</v>
      </c>
      <c r="D129" s="37" t="s">
        <v>1234</v>
      </c>
      <c r="E129" s="39" t="s">
        <v>1315</v>
      </c>
      <c r="F129" s="40" t="s">
        <v>290</v>
      </c>
      <c r="G129" s="41">
        <v>16</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1235</v>
      </c>
      <c r="F131" s="46"/>
      <c r="G131" s="46"/>
      <c r="H131" s="46"/>
      <c r="I131" s="46"/>
      <c r="J131" s="48"/>
    </row>
    <row r="132" ht="210">
      <c r="A132" s="37" t="s">
        <v>248</v>
      </c>
      <c r="B132" s="45"/>
      <c r="C132" s="46"/>
      <c r="D132" s="46"/>
      <c r="E132" s="39" t="s">
        <v>1316</v>
      </c>
      <c r="F132" s="46"/>
      <c r="G132" s="46"/>
      <c r="H132" s="46"/>
      <c r="I132" s="46"/>
      <c r="J132" s="48"/>
    </row>
    <row r="133">
      <c r="A133" s="37" t="s">
        <v>240</v>
      </c>
      <c r="B133" s="37">
        <v>31</v>
      </c>
      <c r="C133" s="38" t="s">
        <v>1317</v>
      </c>
      <c r="D133" s="37" t="s">
        <v>1234</v>
      </c>
      <c r="E133" s="39" t="s">
        <v>1318</v>
      </c>
      <c r="F133" s="40" t="s">
        <v>243</v>
      </c>
      <c r="G133" s="41">
        <v>1</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1235</v>
      </c>
      <c r="F135" s="46"/>
      <c r="G135" s="46"/>
      <c r="H135" s="46"/>
      <c r="I135" s="46"/>
      <c r="J135" s="48"/>
    </row>
    <row r="136" ht="270">
      <c r="A136" s="37" t="s">
        <v>248</v>
      </c>
      <c r="B136" s="50"/>
      <c r="C136" s="51"/>
      <c r="D136" s="51"/>
      <c r="E136" s="39" t="s">
        <v>1319</v>
      </c>
      <c r="F136" s="51"/>
      <c r="G136" s="51"/>
      <c r="H136" s="51"/>
      <c r="I136" s="51"/>
      <c r="J136" s="52"/>
    </row>
  </sheetData>
  <sheetProtection sheet="1" objects="1" scenarios="1" spinCount="100000" saltValue="7ZVTDr9xH6OzDBNKUXnuRD1sVY8p32SECEzF8TyVllCUi3eviLEfxFU0WaHTfpqJbzFDurGIoSQKl2Ljpy3ggg==" hashValue="9uhmNIWh44MIGKWlilLBgHhz6afmkm6MCuHIFoWjzGymj+K5pro4kzlrTQ7iP8/NbNW9HCds1VE1eIrtmGArd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2025-08-28T08:26:52Z</dcterms:created>
  <dcterms:modified xsi:type="dcterms:W3CDTF">2025-08-28T08:27:04Z</dcterms:modified>
</cp:coreProperties>
</file>