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5600_VESELI_DOUBI\10_001\PROJEKT\E_STAVEBNI_CAST\E_1_1_KOLEJE\PROJSOBKON\Zapracovani_pripominek\AKTUALIZACE_8_2018\"/>
    </mc:Choice>
  </mc:AlternateContent>
  <bookViews>
    <workbookView xWindow="0" yWindow="0" windowWidth="27285" windowHeight="714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G41" i="1"/>
  <c r="G37" i="1"/>
  <c r="G35" i="1"/>
  <c r="G40" i="1"/>
  <c r="G39" i="1"/>
  <c r="G34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F30" i="1"/>
  <c r="B23" i="1" l="1"/>
  <c r="D23" i="1" s="1"/>
  <c r="B24" i="1"/>
  <c r="D24" i="1" s="1"/>
  <c r="B25" i="1"/>
  <c r="D25" i="1" s="1"/>
  <c r="B17" i="1"/>
  <c r="D17" i="1" s="1"/>
  <c r="B18" i="1"/>
  <c r="D18" i="1" s="1"/>
  <c r="B19" i="1"/>
  <c r="D15" i="1"/>
  <c r="B15" i="1"/>
  <c r="B16" i="1"/>
  <c r="D16" i="1" s="1"/>
  <c r="D7" i="1"/>
  <c r="B8" i="1"/>
  <c r="D8" i="1" s="1"/>
  <c r="D5" i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D19" i="1"/>
  <c r="B20" i="1"/>
  <c r="D20" i="1" s="1"/>
  <c r="B21" i="1"/>
  <c r="D21" i="1" s="1"/>
  <c r="B22" i="1"/>
  <c r="D22" i="1" s="1"/>
  <c r="B26" i="1"/>
  <c r="D26" i="1" s="1"/>
  <c r="B27" i="1"/>
  <c r="D27" i="1" s="1"/>
  <c r="B28" i="1"/>
  <c r="D28" i="1" s="1"/>
  <c r="B29" i="1"/>
  <c r="D29" i="1" s="1"/>
</calcChain>
</file>

<file path=xl/sharedStrings.xml><?xml version="1.0" encoding="utf-8"?>
<sst xmlns="http://schemas.openxmlformats.org/spreadsheetml/2006/main" count="81" uniqueCount="56">
  <si>
    <t>morfologie trati</t>
  </si>
  <si>
    <t>od</t>
  </si>
  <si>
    <t>do</t>
  </si>
  <si>
    <t>staničení (km)</t>
  </si>
  <si>
    <t>dl. úseku</t>
  </si>
  <si>
    <t>(m)</t>
  </si>
  <si>
    <t>násep</t>
  </si>
  <si>
    <t>zářez</t>
  </si>
  <si>
    <t xml:space="preserve">tunel SO 52-25-01 </t>
  </si>
  <si>
    <t xml:space="preserve">SO 52-20-02 Most </t>
  </si>
  <si>
    <t xml:space="preserve">SO 52-20-03 Most </t>
  </si>
  <si>
    <t>odřez - zářez</t>
  </si>
  <si>
    <t>násep - stáv. zemní těleso</t>
  </si>
  <si>
    <t xml:space="preserve"> umělé stavby</t>
  </si>
  <si>
    <t>**</t>
  </si>
  <si>
    <t>v úseku skok ve staničení</t>
  </si>
  <si>
    <t>výkop (m3)</t>
  </si>
  <si>
    <t>stavební suť</t>
  </si>
  <si>
    <t>ornice</t>
  </si>
  <si>
    <t>třída těž. 3</t>
  </si>
  <si>
    <t>třída těž. 4</t>
  </si>
  <si>
    <t>třída těž. 5-6</t>
  </si>
  <si>
    <t xml:space="preserve">Násypy </t>
  </si>
  <si>
    <t>ze zlepšených zemin ze stavby</t>
  </si>
  <si>
    <t>z hornin ze stavby</t>
  </si>
  <si>
    <t>materiál do aktivní zony-nákup</t>
  </si>
  <si>
    <t>Ochraná vrstva proti promrzání - nákup</t>
  </si>
  <si>
    <t>dolamování třída těž. 5-6</t>
  </si>
  <si>
    <t>náhorní hrázky</t>
  </si>
  <si>
    <t>Ochrana svahů</t>
  </si>
  <si>
    <t>Kamenná sanace pod násypy lom ka 0/256 - nákup</t>
  </si>
  <si>
    <t>konsolidační vrstva 63/125- nákup</t>
  </si>
  <si>
    <t>skok ve staničení 62,669 = 63,463</t>
  </si>
  <si>
    <t xml:space="preserve">ostatní zásypy </t>
  </si>
  <si>
    <t>škvára výkop hl.1m</t>
  </si>
  <si>
    <t>zpětné zásypy (předrcená suť)</t>
  </si>
  <si>
    <t>zásypy za škváru</t>
  </si>
  <si>
    <t>pohoz DK (m3)</t>
  </si>
  <si>
    <t>svahová žebra (m3)</t>
  </si>
  <si>
    <t>ornice (m3)</t>
  </si>
  <si>
    <t>drc. Kamenivo 35/63 pro zamezení průsaku vody-nákup</t>
  </si>
  <si>
    <t>celkem za stavbu</t>
  </si>
  <si>
    <t>bilance</t>
  </si>
  <si>
    <t>výkop</t>
  </si>
  <si>
    <t>m3</t>
  </si>
  <si>
    <t>násyp + zásyp v rámci SO spodku</t>
  </si>
  <si>
    <t>sejmutí ornice</t>
  </si>
  <si>
    <t>použití ornicev rámci SO spodku</t>
  </si>
  <si>
    <t>zásyp stávající opuštěné trati</t>
  </si>
  <si>
    <t>přebytek</t>
  </si>
  <si>
    <t>SO</t>
  </si>
  <si>
    <t>SO 51-11-01.2</t>
  </si>
  <si>
    <t>SO 52-11-01</t>
  </si>
  <si>
    <t>nákup</t>
  </si>
  <si>
    <t>Soběslav - Doubí - tabulka hmot</t>
  </si>
  <si>
    <t>ocelové geosítě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</si>
</sst>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0" fillId="2" borderId="14" xfId="0" applyFill="1" applyBorder="1"/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3" xfId="0" applyFill="1" applyBorder="1"/>
    <xf numFmtId="0" fontId="0" fillId="0" borderId="12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" fillId="0" borderId="0" xfId="0" applyFont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24" xfId="0" applyBorder="1"/>
    <xf numFmtId="0" fontId="0" fillId="0" borderId="0" xfId="0" applyBorder="1"/>
    <xf numFmtId="0" fontId="0" fillId="0" borderId="22" xfId="0" applyBorder="1"/>
    <xf numFmtId="0" fontId="0" fillId="0" borderId="32" xfId="0" applyBorder="1"/>
    <xf numFmtId="0" fontId="1" fillId="0" borderId="33" xfId="0" applyFont="1" applyBorder="1"/>
    <xf numFmtId="0" fontId="1" fillId="0" borderId="34" xfId="0" applyFont="1" applyBorder="1"/>
    <xf numFmtId="0" fontId="0" fillId="0" borderId="17" xfId="0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5" xfId="0" applyBorder="1"/>
    <xf numFmtId="0" fontId="0" fillId="0" borderId="37" xfId="0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/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64" fontId="0" fillId="0" borderId="38" xfId="0" applyNumberFormat="1" applyBorder="1" applyAlignment="1">
      <alignment horizontal="left"/>
    </xf>
    <xf numFmtId="164" fontId="0" fillId="0" borderId="39" xfId="0" applyNumberFormat="1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workbookViewId="0">
      <selection activeCell="AC8" sqref="AC8"/>
    </sheetView>
  </sheetViews>
  <sheetFormatPr defaultRowHeight="15" x14ac:dyDescent="0.25"/>
  <cols>
    <col min="1" max="1" width="17" customWidth="1"/>
    <col min="5" max="5" width="25.42578125" customWidth="1"/>
    <col min="6" max="6" width="15" customWidth="1"/>
    <col min="7" max="7" width="12.7109375" customWidth="1"/>
    <col min="8" max="9" width="11.7109375" customWidth="1"/>
    <col min="10" max="10" width="12.5703125" customWidth="1"/>
    <col min="11" max="11" width="13.5703125" customWidth="1"/>
    <col min="12" max="14" width="13.7109375" customWidth="1"/>
    <col min="15" max="15" width="15.42578125" customWidth="1"/>
    <col min="16" max="16" width="10.7109375" customWidth="1"/>
    <col min="17" max="17" width="18" customWidth="1"/>
    <col min="18" max="18" width="20.28515625" customWidth="1"/>
    <col min="19" max="19" width="19.28515625" customWidth="1"/>
    <col min="21" max="22" width="10.85546875" customWidth="1"/>
    <col min="23" max="23" width="10.5703125" customWidth="1"/>
  </cols>
  <sheetData>
    <row r="1" spans="1:27" ht="21" x14ac:dyDescent="0.35">
      <c r="E1" s="73" t="s">
        <v>54</v>
      </c>
    </row>
    <row r="2" spans="1:27" ht="15.75" thickBot="1" x14ac:dyDescent="0.3"/>
    <row r="3" spans="1:27" x14ac:dyDescent="0.25">
      <c r="A3" s="70"/>
      <c r="B3" s="86" t="s">
        <v>3</v>
      </c>
      <c r="C3" s="87"/>
      <c r="D3" s="7" t="s">
        <v>4</v>
      </c>
      <c r="E3" s="84" t="s">
        <v>0</v>
      </c>
      <c r="F3" s="89" t="s">
        <v>16</v>
      </c>
      <c r="G3" s="86"/>
      <c r="H3" s="87"/>
      <c r="I3" s="87"/>
      <c r="J3" s="87"/>
      <c r="K3" s="87"/>
      <c r="L3" s="90"/>
      <c r="M3" s="82" t="s">
        <v>22</v>
      </c>
      <c r="N3" s="83"/>
      <c r="O3" s="83"/>
      <c r="P3" s="83"/>
      <c r="Q3" s="83"/>
      <c r="R3" s="83"/>
      <c r="S3" s="83"/>
      <c r="T3" s="83"/>
      <c r="U3" s="84"/>
      <c r="V3" s="84"/>
      <c r="W3" s="85"/>
      <c r="X3" s="79" t="s">
        <v>29</v>
      </c>
      <c r="Y3" s="80"/>
      <c r="Z3" s="80"/>
      <c r="AA3" s="81"/>
    </row>
    <row r="4" spans="1:27" ht="65.25" customHeight="1" thickBot="1" x14ac:dyDescent="0.3">
      <c r="A4" s="71" t="s">
        <v>50</v>
      </c>
      <c r="B4" s="68" t="s">
        <v>1</v>
      </c>
      <c r="C4" s="9" t="s">
        <v>2</v>
      </c>
      <c r="D4" s="9" t="s">
        <v>5</v>
      </c>
      <c r="E4" s="88"/>
      <c r="F4" s="8" t="s">
        <v>17</v>
      </c>
      <c r="G4" s="43" t="s">
        <v>34</v>
      </c>
      <c r="H4" s="10" t="s">
        <v>18</v>
      </c>
      <c r="I4" s="10" t="s">
        <v>19</v>
      </c>
      <c r="J4" s="10" t="s">
        <v>20</v>
      </c>
      <c r="K4" s="10" t="s">
        <v>21</v>
      </c>
      <c r="L4" s="24" t="s">
        <v>27</v>
      </c>
      <c r="M4" s="33" t="s">
        <v>31</v>
      </c>
      <c r="N4" s="14" t="s">
        <v>30</v>
      </c>
      <c r="O4" s="14" t="s">
        <v>23</v>
      </c>
      <c r="P4" s="14" t="s">
        <v>24</v>
      </c>
      <c r="Q4" s="14" t="s">
        <v>25</v>
      </c>
      <c r="R4" s="12" t="s">
        <v>26</v>
      </c>
      <c r="S4" s="12" t="s">
        <v>40</v>
      </c>
      <c r="T4" s="12" t="s">
        <v>28</v>
      </c>
      <c r="U4" s="44" t="s">
        <v>35</v>
      </c>
      <c r="V4" s="46" t="s">
        <v>36</v>
      </c>
      <c r="W4" s="11" t="s">
        <v>33</v>
      </c>
      <c r="X4" s="28" t="s">
        <v>39</v>
      </c>
      <c r="Y4" s="12" t="s">
        <v>55</v>
      </c>
      <c r="Z4" s="12" t="s">
        <v>37</v>
      </c>
      <c r="AA4" s="13" t="s">
        <v>38</v>
      </c>
    </row>
    <row r="5" spans="1:27" s="1" customFormat="1" ht="15.75" thickBot="1" x14ac:dyDescent="0.3">
      <c r="A5" s="69" t="s">
        <v>51</v>
      </c>
      <c r="B5" s="36">
        <v>62.52</v>
      </c>
      <c r="C5" s="37">
        <v>62.67</v>
      </c>
      <c r="D5" s="26">
        <f t="shared" ref="D5:D29" si="0">(C5-B5)*1000</f>
        <v>149.99999999999858</v>
      </c>
      <c r="E5" s="27" t="s">
        <v>6</v>
      </c>
      <c r="F5" s="25">
        <v>4300</v>
      </c>
      <c r="G5" s="34">
        <v>2710</v>
      </c>
      <c r="H5" s="26">
        <v>0</v>
      </c>
      <c r="I5" s="26">
        <v>6580</v>
      </c>
      <c r="J5" s="26">
        <v>0</v>
      </c>
      <c r="K5" s="26">
        <v>0</v>
      </c>
      <c r="L5" s="27">
        <v>0</v>
      </c>
      <c r="M5" s="25">
        <v>7870</v>
      </c>
      <c r="N5" s="26">
        <v>0</v>
      </c>
      <c r="O5" s="26">
        <v>2080</v>
      </c>
      <c r="P5" s="26">
        <v>2760</v>
      </c>
      <c r="Q5" s="26">
        <v>920</v>
      </c>
      <c r="R5" s="26">
        <v>740</v>
      </c>
      <c r="S5" s="26">
        <v>0</v>
      </c>
      <c r="T5" s="26">
        <v>0</v>
      </c>
      <c r="U5" s="45">
        <v>4300</v>
      </c>
      <c r="V5" s="45">
        <v>2710</v>
      </c>
      <c r="W5" s="27">
        <v>250</v>
      </c>
      <c r="X5" s="25">
        <v>350</v>
      </c>
      <c r="Y5" s="26">
        <v>0</v>
      </c>
      <c r="Z5" s="26">
        <v>0</v>
      </c>
      <c r="AA5" s="27">
        <v>0</v>
      </c>
    </row>
    <row r="6" spans="1:27" ht="15.75" thickBot="1" x14ac:dyDescent="0.3">
      <c r="A6" s="77" t="s">
        <v>32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8"/>
    </row>
    <row r="7" spans="1:27" x14ac:dyDescent="0.25">
      <c r="A7" s="74" t="s">
        <v>52</v>
      </c>
      <c r="B7" s="15">
        <v>63.463000000000001</v>
      </c>
      <c r="C7" s="16">
        <v>63.62</v>
      </c>
      <c r="D7" s="17">
        <f t="shared" si="0"/>
        <v>156.99999999999648</v>
      </c>
      <c r="E7" s="38" t="s">
        <v>6</v>
      </c>
      <c r="F7" s="29">
        <v>5120</v>
      </c>
      <c r="G7" s="35">
        <v>0</v>
      </c>
      <c r="H7" s="17">
        <v>0</v>
      </c>
      <c r="I7" s="17">
        <v>7760</v>
      </c>
      <c r="J7" s="17">
        <v>0</v>
      </c>
      <c r="K7" s="17">
        <v>0</v>
      </c>
      <c r="L7" s="38">
        <v>0</v>
      </c>
      <c r="M7" s="29">
        <v>875</v>
      </c>
      <c r="N7" s="17">
        <v>0</v>
      </c>
      <c r="O7" s="17">
        <v>5310</v>
      </c>
      <c r="P7" s="17">
        <v>7180</v>
      </c>
      <c r="Q7" s="17">
        <v>810</v>
      </c>
      <c r="R7" s="17">
        <v>1700</v>
      </c>
      <c r="S7" s="17">
        <v>0</v>
      </c>
      <c r="T7" s="17">
        <v>0</v>
      </c>
      <c r="U7" s="47">
        <v>5120</v>
      </c>
      <c r="V7" s="47">
        <v>0</v>
      </c>
      <c r="W7" s="38">
        <v>0</v>
      </c>
      <c r="X7" s="29">
        <v>690</v>
      </c>
      <c r="Y7" s="17">
        <v>0</v>
      </c>
      <c r="Z7" s="17">
        <v>0</v>
      </c>
      <c r="AA7" s="38">
        <v>0</v>
      </c>
    </row>
    <row r="8" spans="1:27" x14ac:dyDescent="0.25">
      <c r="A8" s="75"/>
      <c r="B8" s="18">
        <f>C7</f>
        <v>63.62</v>
      </c>
      <c r="C8" s="3">
        <v>64.099999999999994</v>
      </c>
      <c r="D8" s="2">
        <f t="shared" si="0"/>
        <v>479.99999999999687</v>
      </c>
      <c r="E8" s="39" t="s">
        <v>6</v>
      </c>
      <c r="F8" s="51">
        <v>0</v>
      </c>
      <c r="G8" s="2">
        <v>0</v>
      </c>
      <c r="H8" s="2">
        <v>4530</v>
      </c>
      <c r="I8" s="2">
        <v>7990</v>
      </c>
      <c r="J8" s="2">
        <v>0</v>
      </c>
      <c r="K8" s="2">
        <v>0</v>
      </c>
      <c r="L8" s="39">
        <v>0</v>
      </c>
      <c r="M8" s="30">
        <v>5670</v>
      </c>
      <c r="N8" s="2">
        <v>0</v>
      </c>
      <c r="O8" s="2">
        <v>10270</v>
      </c>
      <c r="P8" s="2">
        <v>10870</v>
      </c>
      <c r="Q8" s="2">
        <v>2430</v>
      </c>
      <c r="R8" s="2">
        <v>3490</v>
      </c>
      <c r="S8" s="2">
        <v>0</v>
      </c>
      <c r="T8" s="2">
        <v>0</v>
      </c>
      <c r="U8" s="48">
        <v>0</v>
      </c>
      <c r="V8" s="48">
        <v>0</v>
      </c>
      <c r="W8" s="39">
        <v>68</v>
      </c>
      <c r="X8" s="30">
        <v>1490</v>
      </c>
      <c r="Y8" s="2">
        <v>0</v>
      </c>
      <c r="Z8" s="2">
        <v>0</v>
      </c>
      <c r="AA8" s="39">
        <v>0</v>
      </c>
    </row>
    <row r="9" spans="1:27" x14ac:dyDescent="0.25">
      <c r="A9" s="75"/>
      <c r="B9" s="18">
        <f>C8</f>
        <v>64.099999999999994</v>
      </c>
      <c r="C9" s="3">
        <v>64.325000000000003</v>
      </c>
      <c r="D9" s="2">
        <f t="shared" si="0"/>
        <v>225.00000000000853</v>
      </c>
      <c r="E9" s="40" t="s">
        <v>7</v>
      </c>
      <c r="F9" s="51">
        <v>0</v>
      </c>
      <c r="G9" s="2">
        <v>0</v>
      </c>
      <c r="H9" s="2">
        <v>1900</v>
      </c>
      <c r="I9" s="2">
        <v>70</v>
      </c>
      <c r="J9" s="2">
        <v>29160</v>
      </c>
      <c r="K9" s="2">
        <v>1610</v>
      </c>
      <c r="L9" s="39">
        <v>510</v>
      </c>
      <c r="M9" s="30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54">
        <v>0</v>
      </c>
      <c r="U9" s="48">
        <v>0</v>
      </c>
      <c r="V9" s="48">
        <v>0</v>
      </c>
      <c r="W9" s="39">
        <v>40</v>
      </c>
      <c r="X9" s="30">
        <v>5</v>
      </c>
      <c r="Y9" s="2">
        <v>320</v>
      </c>
      <c r="Z9" s="2">
        <v>2256</v>
      </c>
      <c r="AA9" s="39">
        <v>4430</v>
      </c>
    </row>
    <row r="10" spans="1:27" x14ac:dyDescent="0.25">
      <c r="A10" s="75"/>
      <c r="B10" s="19">
        <f t="shared" ref="B10:B29" si="1">C9</f>
        <v>64.325000000000003</v>
      </c>
      <c r="C10" s="4">
        <v>64.694999999999993</v>
      </c>
      <c r="D10" s="5">
        <f t="shared" si="0"/>
        <v>369.99999999999034</v>
      </c>
      <c r="E10" s="41" t="s">
        <v>8</v>
      </c>
      <c r="F10" s="52"/>
      <c r="G10" s="5"/>
      <c r="H10" s="6"/>
      <c r="I10" s="6"/>
      <c r="J10" s="6"/>
      <c r="K10" s="6"/>
      <c r="L10" s="20"/>
      <c r="M10" s="32"/>
      <c r="N10" s="6"/>
      <c r="O10" s="6"/>
      <c r="P10" s="6"/>
      <c r="Q10" s="6"/>
      <c r="R10" s="6"/>
      <c r="S10" s="6"/>
      <c r="T10" s="6"/>
      <c r="U10" s="49"/>
      <c r="V10" s="49"/>
      <c r="W10" s="20"/>
      <c r="X10" s="32"/>
      <c r="Y10" s="6"/>
      <c r="Z10" s="6"/>
      <c r="AA10" s="20"/>
    </row>
    <row r="11" spans="1:27" x14ac:dyDescent="0.25">
      <c r="A11" s="75"/>
      <c r="B11" s="18">
        <f t="shared" si="1"/>
        <v>64.694999999999993</v>
      </c>
      <c r="C11" s="3">
        <v>64.849999999999994</v>
      </c>
      <c r="D11" s="2">
        <f t="shared" si="0"/>
        <v>155.00000000000114</v>
      </c>
      <c r="E11" s="40" t="s">
        <v>7</v>
      </c>
      <c r="F11" s="51">
        <v>0</v>
      </c>
      <c r="G11" s="2">
        <v>0</v>
      </c>
      <c r="H11" s="2">
        <v>2200</v>
      </c>
      <c r="I11" s="2">
        <v>21790</v>
      </c>
      <c r="J11" s="2">
        <v>0</v>
      </c>
      <c r="K11" s="2">
        <v>2003</v>
      </c>
      <c r="L11" s="39">
        <v>670</v>
      </c>
      <c r="M11" s="30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54">
        <v>595</v>
      </c>
      <c r="U11" s="48">
        <v>0</v>
      </c>
      <c r="V11" s="48">
        <v>0</v>
      </c>
      <c r="W11" s="39">
        <v>0</v>
      </c>
      <c r="X11" s="30">
        <v>264</v>
      </c>
      <c r="Y11" s="2">
        <v>640</v>
      </c>
      <c r="Z11" s="2">
        <v>1550</v>
      </c>
      <c r="AA11" s="39">
        <v>83</v>
      </c>
    </row>
    <row r="12" spans="1:27" x14ac:dyDescent="0.25">
      <c r="A12" s="75"/>
      <c r="B12" s="18">
        <f t="shared" si="1"/>
        <v>64.849999999999994</v>
      </c>
      <c r="C12" s="3">
        <v>65.004999999999995</v>
      </c>
      <c r="D12" s="2">
        <f t="shared" si="0"/>
        <v>155.00000000000114</v>
      </c>
      <c r="E12" s="39" t="s">
        <v>6</v>
      </c>
      <c r="F12" s="51">
        <v>0</v>
      </c>
      <c r="G12" s="2">
        <v>0</v>
      </c>
      <c r="H12" s="2">
        <v>1480</v>
      </c>
      <c r="I12" s="2">
        <v>1730</v>
      </c>
      <c r="J12" s="2">
        <v>0</v>
      </c>
      <c r="K12" s="2">
        <v>0</v>
      </c>
      <c r="L12" s="39">
        <v>0</v>
      </c>
      <c r="M12" s="30">
        <v>1850</v>
      </c>
      <c r="N12" s="2">
        <v>0</v>
      </c>
      <c r="O12" s="2">
        <v>5340</v>
      </c>
      <c r="P12" s="2">
        <v>2990</v>
      </c>
      <c r="Q12" s="2">
        <v>603</v>
      </c>
      <c r="R12" s="2">
        <v>1200</v>
      </c>
      <c r="S12" s="2">
        <v>0</v>
      </c>
      <c r="T12" s="2">
        <v>0</v>
      </c>
      <c r="U12" s="48">
        <v>0</v>
      </c>
      <c r="V12" s="48">
        <v>0</v>
      </c>
      <c r="W12" s="39">
        <v>0</v>
      </c>
      <c r="X12" s="30">
        <v>410</v>
      </c>
      <c r="Y12" s="2">
        <v>0</v>
      </c>
      <c r="Z12" s="2">
        <v>0</v>
      </c>
      <c r="AA12" s="39">
        <v>0</v>
      </c>
    </row>
    <row r="13" spans="1:27" x14ac:dyDescent="0.25">
      <c r="A13" s="75"/>
      <c r="B13" s="19">
        <f t="shared" si="1"/>
        <v>65.004999999999995</v>
      </c>
      <c r="C13" s="4">
        <v>65.840999999999994</v>
      </c>
      <c r="D13" s="5">
        <f t="shared" si="0"/>
        <v>835.99999999999852</v>
      </c>
      <c r="E13" s="41" t="s">
        <v>9</v>
      </c>
      <c r="F13" s="52"/>
      <c r="G13" s="5"/>
      <c r="H13" s="6"/>
      <c r="I13" s="6"/>
      <c r="J13" s="6"/>
      <c r="K13" s="6"/>
      <c r="L13" s="20"/>
      <c r="M13" s="32"/>
      <c r="N13" s="6"/>
      <c r="O13" s="6"/>
      <c r="P13" s="6"/>
      <c r="Q13" s="6"/>
      <c r="R13" s="6"/>
      <c r="S13" s="6"/>
      <c r="T13" s="6"/>
      <c r="U13" s="49"/>
      <c r="V13" s="49"/>
      <c r="W13" s="20"/>
      <c r="X13" s="32"/>
      <c r="Y13" s="6"/>
      <c r="Z13" s="6"/>
      <c r="AA13" s="20"/>
    </row>
    <row r="14" spans="1:27" x14ac:dyDescent="0.25">
      <c r="A14" s="75"/>
      <c r="B14" s="18">
        <f t="shared" si="1"/>
        <v>65.840999999999994</v>
      </c>
      <c r="C14" s="3">
        <v>65.989999999999995</v>
      </c>
      <c r="D14" s="2">
        <f t="shared" si="0"/>
        <v>149.00000000000091</v>
      </c>
      <c r="E14" s="39" t="s">
        <v>6</v>
      </c>
      <c r="F14" s="51">
        <v>0</v>
      </c>
      <c r="G14" s="2">
        <v>0</v>
      </c>
      <c r="H14" s="2">
        <v>2090</v>
      </c>
      <c r="I14" s="2">
        <v>8810</v>
      </c>
      <c r="J14" s="2">
        <v>0</v>
      </c>
      <c r="K14" s="2">
        <v>0</v>
      </c>
      <c r="L14" s="39">
        <v>0</v>
      </c>
      <c r="M14" s="30">
        <v>3100</v>
      </c>
      <c r="N14" s="2">
        <v>11175</v>
      </c>
      <c r="O14" s="2">
        <v>14270</v>
      </c>
      <c r="P14" s="2">
        <v>8650</v>
      </c>
      <c r="Q14" s="2">
        <v>837</v>
      </c>
      <c r="R14" s="2">
        <v>2660</v>
      </c>
      <c r="S14" s="2">
        <v>0</v>
      </c>
      <c r="T14" s="2">
        <v>0</v>
      </c>
      <c r="U14" s="48">
        <v>0</v>
      </c>
      <c r="V14" s="48">
        <v>0</v>
      </c>
      <c r="W14" s="39">
        <v>40</v>
      </c>
      <c r="X14" s="30">
        <v>830</v>
      </c>
      <c r="Y14" s="2">
        <v>0</v>
      </c>
      <c r="Z14" s="2">
        <v>0</v>
      </c>
      <c r="AA14" s="39">
        <v>0</v>
      </c>
    </row>
    <row r="15" spans="1:27" x14ac:dyDescent="0.25">
      <c r="A15" s="75"/>
      <c r="B15" s="18">
        <f>C14</f>
        <v>65.989999999999995</v>
      </c>
      <c r="C15" s="3">
        <v>66.09</v>
      </c>
      <c r="D15" s="2">
        <f t="shared" si="0"/>
        <v>100.00000000000853</v>
      </c>
      <c r="E15" s="39" t="s">
        <v>6</v>
      </c>
      <c r="F15" s="51">
        <v>0</v>
      </c>
      <c r="G15" s="2">
        <v>0</v>
      </c>
      <c r="H15" s="2">
        <v>675</v>
      </c>
      <c r="I15" s="2">
        <v>952</v>
      </c>
      <c r="J15" s="2">
        <v>0</v>
      </c>
      <c r="K15" s="2">
        <v>0</v>
      </c>
      <c r="L15" s="39">
        <v>0</v>
      </c>
      <c r="M15" s="30">
        <v>965</v>
      </c>
      <c r="N15" s="2">
        <v>0</v>
      </c>
      <c r="O15" s="2">
        <v>1405</v>
      </c>
      <c r="P15" s="2">
        <v>910</v>
      </c>
      <c r="Q15" s="2">
        <v>473</v>
      </c>
      <c r="R15" s="2">
        <v>453</v>
      </c>
      <c r="S15" s="2">
        <v>0</v>
      </c>
      <c r="T15" s="2">
        <v>0</v>
      </c>
      <c r="U15" s="48">
        <v>0</v>
      </c>
      <c r="V15" s="48">
        <v>0</v>
      </c>
      <c r="W15" s="39">
        <v>120</v>
      </c>
      <c r="X15" s="30">
        <v>220</v>
      </c>
      <c r="Y15" s="2">
        <v>0</v>
      </c>
      <c r="Z15" s="2">
        <v>0</v>
      </c>
      <c r="AA15" s="39">
        <v>0</v>
      </c>
    </row>
    <row r="16" spans="1:27" x14ac:dyDescent="0.25">
      <c r="A16" s="75"/>
      <c r="B16" s="18">
        <f>C15</f>
        <v>66.09</v>
      </c>
      <c r="C16" s="3">
        <v>66.41</v>
      </c>
      <c r="D16" s="2">
        <f t="shared" si="0"/>
        <v>319.99999999999318</v>
      </c>
      <c r="E16" s="40" t="s">
        <v>7</v>
      </c>
      <c r="F16" s="51">
        <v>0</v>
      </c>
      <c r="G16" s="2">
        <v>0</v>
      </c>
      <c r="H16" s="2">
        <v>2810</v>
      </c>
      <c r="I16" s="2">
        <v>51415</v>
      </c>
      <c r="J16" s="2">
        <v>0</v>
      </c>
      <c r="K16" s="2">
        <v>0</v>
      </c>
      <c r="L16" s="39">
        <v>0</v>
      </c>
      <c r="M16" s="30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54">
        <v>0</v>
      </c>
      <c r="U16" s="48">
        <v>0</v>
      </c>
      <c r="V16" s="48">
        <v>0</v>
      </c>
      <c r="W16" s="39">
        <v>0</v>
      </c>
      <c r="X16" s="30">
        <v>45</v>
      </c>
      <c r="Y16" s="2">
        <v>0</v>
      </c>
      <c r="Z16" s="2">
        <v>4180</v>
      </c>
      <c r="AA16" s="39">
        <v>170</v>
      </c>
    </row>
    <row r="17" spans="1:28" x14ac:dyDescent="0.25">
      <c r="A17" s="75"/>
      <c r="B17" s="18">
        <f t="shared" ref="B17:B19" si="2">C16</f>
        <v>66.41</v>
      </c>
      <c r="C17" s="3">
        <v>66.52</v>
      </c>
      <c r="D17" s="2">
        <f t="shared" si="0"/>
        <v>109.99999999999943</v>
      </c>
      <c r="E17" s="40" t="s">
        <v>7</v>
      </c>
      <c r="F17" s="51">
        <v>0</v>
      </c>
      <c r="G17" s="2">
        <v>0</v>
      </c>
      <c r="H17" s="2">
        <v>735</v>
      </c>
      <c r="I17" s="2">
        <v>8470</v>
      </c>
      <c r="J17" s="2">
        <v>0</v>
      </c>
      <c r="K17" s="2">
        <v>8096</v>
      </c>
      <c r="L17" s="39">
        <v>2163</v>
      </c>
      <c r="M17" s="30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54">
        <v>177</v>
      </c>
      <c r="U17" s="48">
        <v>0</v>
      </c>
      <c r="V17" s="48">
        <v>0</v>
      </c>
      <c r="W17" s="39">
        <v>120</v>
      </c>
      <c r="X17" s="30">
        <v>225</v>
      </c>
      <c r="Y17" s="2">
        <v>2142</v>
      </c>
      <c r="Z17" s="2">
        <v>0</v>
      </c>
      <c r="AA17" s="39">
        <v>0</v>
      </c>
    </row>
    <row r="18" spans="1:28" x14ac:dyDescent="0.25">
      <c r="A18" s="75"/>
      <c r="B18" s="18">
        <f t="shared" si="2"/>
        <v>66.52</v>
      </c>
      <c r="C18" s="3">
        <v>66.72</v>
      </c>
      <c r="D18" s="2">
        <f t="shared" si="0"/>
        <v>200.00000000000284</v>
      </c>
      <c r="E18" s="40" t="s">
        <v>7</v>
      </c>
      <c r="F18" s="51">
        <v>0</v>
      </c>
      <c r="G18" s="2">
        <v>0</v>
      </c>
      <c r="H18" s="2">
        <v>1120</v>
      </c>
      <c r="I18" s="2">
        <v>712</v>
      </c>
      <c r="J18" s="2">
        <v>9740</v>
      </c>
      <c r="K18" s="2">
        <v>0</v>
      </c>
      <c r="L18" s="39">
        <v>0</v>
      </c>
      <c r="M18" s="30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54">
        <v>0</v>
      </c>
      <c r="U18" s="48">
        <v>0</v>
      </c>
      <c r="V18" s="48">
        <v>0</v>
      </c>
      <c r="W18" s="39">
        <v>0</v>
      </c>
      <c r="X18" s="30">
        <v>240</v>
      </c>
      <c r="Y18" s="2">
        <v>0</v>
      </c>
      <c r="Z18" s="2">
        <v>1070</v>
      </c>
      <c r="AA18" s="39">
        <v>0</v>
      </c>
    </row>
    <row r="19" spans="1:28" x14ac:dyDescent="0.25">
      <c r="A19" s="75"/>
      <c r="B19" s="18">
        <f t="shared" si="2"/>
        <v>66.72</v>
      </c>
      <c r="C19" s="3">
        <v>66.998000000000005</v>
      </c>
      <c r="D19" s="2">
        <f t="shared" si="0"/>
        <v>278.0000000000058</v>
      </c>
      <c r="E19" s="39" t="s">
        <v>6</v>
      </c>
      <c r="F19" s="51">
        <v>0</v>
      </c>
      <c r="G19" s="2">
        <v>0</v>
      </c>
      <c r="H19" s="2">
        <v>1250</v>
      </c>
      <c r="I19" s="2">
        <v>0</v>
      </c>
      <c r="J19" s="2">
        <v>3729</v>
      </c>
      <c r="K19" s="2">
        <v>0</v>
      </c>
      <c r="L19" s="39">
        <v>0</v>
      </c>
      <c r="M19" s="30">
        <v>2065</v>
      </c>
      <c r="N19" s="2">
        <v>0</v>
      </c>
      <c r="O19" s="2">
        <v>2280</v>
      </c>
      <c r="P19" s="56">
        <v>300</v>
      </c>
      <c r="Q19" s="2">
        <v>1155</v>
      </c>
      <c r="R19" s="2">
        <v>620</v>
      </c>
      <c r="S19" s="2">
        <v>0</v>
      </c>
      <c r="T19" s="2">
        <v>0</v>
      </c>
      <c r="U19" s="48">
        <v>0</v>
      </c>
      <c r="V19" s="48">
        <v>0</v>
      </c>
      <c r="W19" s="39">
        <v>160</v>
      </c>
      <c r="X19" s="30">
        <v>606</v>
      </c>
      <c r="Y19" s="2">
        <v>0</v>
      </c>
      <c r="Z19" s="2">
        <v>0</v>
      </c>
      <c r="AA19" s="39">
        <v>0</v>
      </c>
    </row>
    <row r="20" spans="1:28" x14ac:dyDescent="0.25">
      <c r="A20" s="75"/>
      <c r="B20" s="19">
        <f t="shared" si="1"/>
        <v>66.998000000000005</v>
      </c>
      <c r="C20" s="4">
        <v>67.263999999999996</v>
      </c>
      <c r="D20" s="5">
        <f t="shared" si="0"/>
        <v>265.99999999999113</v>
      </c>
      <c r="E20" s="41" t="s">
        <v>10</v>
      </c>
      <c r="F20" s="52"/>
      <c r="G20" s="5"/>
      <c r="H20" s="6"/>
      <c r="I20" s="6"/>
      <c r="J20" s="6"/>
      <c r="K20" s="6"/>
      <c r="L20" s="20"/>
      <c r="M20" s="32"/>
      <c r="N20" s="5"/>
      <c r="O20" s="6"/>
      <c r="P20" s="6"/>
      <c r="Q20" s="6"/>
      <c r="R20" s="6"/>
      <c r="S20" s="6"/>
      <c r="T20" s="6"/>
      <c r="U20" s="49"/>
      <c r="V20" s="49"/>
      <c r="W20" s="20"/>
      <c r="X20" s="32"/>
      <c r="Y20" s="6"/>
      <c r="Z20" s="6"/>
      <c r="AA20" s="20"/>
    </row>
    <row r="21" spans="1:28" x14ac:dyDescent="0.25">
      <c r="A21" s="75"/>
      <c r="B21" s="18">
        <f t="shared" si="1"/>
        <v>67.263999999999996</v>
      </c>
      <c r="C21" s="3">
        <v>67.78</v>
      </c>
      <c r="D21" s="2">
        <f t="shared" si="0"/>
        <v>516.00000000000534</v>
      </c>
      <c r="E21" s="39" t="s">
        <v>6</v>
      </c>
      <c r="F21" s="51">
        <v>0</v>
      </c>
      <c r="G21" s="2">
        <v>0</v>
      </c>
      <c r="H21" s="2">
        <v>4460</v>
      </c>
      <c r="I21" s="2">
        <v>6850</v>
      </c>
      <c r="J21" s="2">
        <v>0</v>
      </c>
      <c r="K21" s="2">
        <v>0</v>
      </c>
      <c r="L21" s="39">
        <v>0</v>
      </c>
      <c r="M21" s="30">
        <v>5780</v>
      </c>
      <c r="N21" s="2">
        <v>0</v>
      </c>
      <c r="O21" s="2">
        <v>16140</v>
      </c>
      <c r="P21" s="2">
        <v>10090</v>
      </c>
      <c r="Q21" s="2">
        <v>2400</v>
      </c>
      <c r="R21" s="2">
        <v>3630</v>
      </c>
      <c r="S21" s="2">
        <v>0</v>
      </c>
      <c r="T21" s="54">
        <v>0</v>
      </c>
      <c r="U21" s="48">
        <v>0</v>
      </c>
      <c r="V21" s="48">
        <v>0</v>
      </c>
      <c r="W21" s="39">
        <v>0</v>
      </c>
      <c r="X21" s="30">
        <v>1397</v>
      </c>
      <c r="Y21" s="2">
        <v>0</v>
      </c>
      <c r="Z21" s="2">
        <v>0</v>
      </c>
      <c r="AA21" s="39">
        <v>0</v>
      </c>
    </row>
    <row r="22" spans="1:28" x14ac:dyDescent="0.25">
      <c r="A22" s="75"/>
      <c r="B22" s="18">
        <f t="shared" si="1"/>
        <v>67.78</v>
      </c>
      <c r="C22" s="3">
        <v>69.02</v>
      </c>
      <c r="D22" s="2">
        <f t="shared" si="0"/>
        <v>1239.999999999995</v>
      </c>
      <c r="E22" s="40" t="s">
        <v>7</v>
      </c>
      <c r="F22" s="51">
        <v>0</v>
      </c>
      <c r="G22" s="2">
        <v>0</v>
      </c>
      <c r="H22" s="2">
        <v>11970</v>
      </c>
      <c r="I22" s="2">
        <v>69230</v>
      </c>
      <c r="J22" s="2">
        <v>78388</v>
      </c>
      <c r="K22" s="2">
        <v>0</v>
      </c>
      <c r="L22" s="39">
        <v>0</v>
      </c>
      <c r="M22" s="30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54">
        <v>1950</v>
      </c>
      <c r="U22" s="48">
        <v>0</v>
      </c>
      <c r="V22" s="48">
        <v>0</v>
      </c>
      <c r="W22" s="39">
        <v>0</v>
      </c>
      <c r="X22" s="30">
        <v>480</v>
      </c>
      <c r="Y22" s="2">
        <v>0</v>
      </c>
      <c r="Z22" s="2">
        <v>11701</v>
      </c>
      <c r="AA22" s="39">
        <v>23665</v>
      </c>
    </row>
    <row r="23" spans="1:28" x14ac:dyDescent="0.25">
      <c r="A23" s="75"/>
      <c r="B23" s="18">
        <f t="shared" si="1"/>
        <v>69.02</v>
      </c>
      <c r="C23" s="3">
        <v>69.739999999999995</v>
      </c>
      <c r="D23" s="2">
        <f t="shared" si="0"/>
        <v>719.99999999999886</v>
      </c>
      <c r="E23" s="40" t="s">
        <v>7</v>
      </c>
      <c r="F23" s="51">
        <v>0</v>
      </c>
      <c r="G23" s="2">
        <v>0</v>
      </c>
      <c r="H23" s="2">
        <v>8250</v>
      </c>
      <c r="I23" s="2">
        <v>74380</v>
      </c>
      <c r="J23" s="2">
        <v>0</v>
      </c>
      <c r="K23" s="2">
        <v>37100</v>
      </c>
      <c r="L23" s="39">
        <v>13205</v>
      </c>
      <c r="M23" s="30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54">
        <v>2495</v>
      </c>
      <c r="U23" s="48">
        <v>0</v>
      </c>
      <c r="V23" s="48">
        <v>0</v>
      </c>
      <c r="W23" s="39">
        <v>0</v>
      </c>
      <c r="X23" s="30">
        <v>2680</v>
      </c>
      <c r="Y23" s="2">
        <v>10560</v>
      </c>
      <c r="Z23" s="2">
        <v>0</v>
      </c>
      <c r="AA23" s="39">
        <v>328</v>
      </c>
    </row>
    <row r="24" spans="1:28" x14ac:dyDescent="0.25">
      <c r="A24" s="75"/>
      <c r="B24" s="18">
        <f t="shared" si="1"/>
        <v>69.739999999999995</v>
      </c>
      <c r="C24" s="3">
        <v>70.099999999999994</v>
      </c>
      <c r="D24" s="2">
        <f t="shared" si="0"/>
        <v>359.99999999999943</v>
      </c>
      <c r="E24" s="40" t="s">
        <v>7</v>
      </c>
      <c r="F24" s="51">
        <v>0</v>
      </c>
      <c r="G24" s="2">
        <v>0</v>
      </c>
      <c r="H24" s="2">
        <v>4220</v>
      </c>
      <c r="I24" s="2">
        <v>30240</v>
      </c>
      <c r="J24" s="2">
        <v>20600</v>
      </c>
      <c r="K24" s="2">
        <v>0</v>
      </c>
      <c r="L24" s="39">
        <v>0</v>
      </c>
      <c r="M24" s="30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54">
        <v>148</v>
      </c>
      <c r="U24" s="48">
        <v>0</v>
      </c>
      <c r="V24" s="48">
        <v>0</v>
      </c>
      <c r="W24" s="39">
        <v>0</v>
      </c>
      <c r="X24" s="30">
        <v>86</v>
      </c>
      <c r="Y24" s="2">
        <v>0</v>
      </c>
      <c r="Z24" s="2">
        <v>5570</v>
      </c>
      <c r="AA24" s="39">
        <v>221</v>
      </c>
    </row>
    <row r="25" spans="1:28" x14ac:dyDescent="0.25">
      <c r="A25" s="75"/>
      <c r="B25" s="18">
        <f t="shared" si="1"/>
        <v>70.099999999999994</v>
      </c>
      <c r="C25" s="3">
        <v>70.489999999999995</v>
      </c>
      <c r="D25" s="2">
        <f t="shared" si="0"/>
        <v>390.00000000000057</v>
      </c>
      <c r="E25" s="39" t="s">
        <v>6</v>
      </c>
      <c r="F25" s="51">
        <v>0</v>
      </c>
      <c r="G25" s="2">
        <v>0</v>
      </c>
      <c r="H25" s="2">
        <v>1450</v>
      </c>
      <c r="I25" s="2">
        <v>7134</v>
      </c>
      <c r="J25" s="2">
        <v>0</v>
      </c>
      <c r="K25" s="2">
        <v>0</v>
      </c>
      <c r="L25" s="39">
        <v>0</v>
      </c>
      <c r="M25" s="30">
        <v>4570</v>
      </c>
      <c r="N25" s="2">
        <v>0</v>
      </c>
      <c r="O25" s="2">
        <v>32500</v>
      </c>
      <c r="P25" s="2">
        <v>13350</v>
      </c>
      <c r="Q25" s="2">
        <v>2055</v>
      </c>
      <c r="R25" s="2">
        <v>4600</v>
      </c>
      <c r="S25" s="2">
        <v>3922</v>
      </c>
      <c r="T25" s="54">
        <v>0</v>
      </c>
      <c r="U25" s="48">
        <v>0</v>
      </c>
      <c r="V25" s="48">
        <v>0</v>
      </c>
      <c r="W25" s="39">
        <v>2492</v>
      </c>
      <c r="X25" s="30">
        <v>1500</v>
      </c>
      <c r="Y25" s="2">
        <v>0</v>
      </c>
      <c r="Z25" s="2">
        <v>0</v>
      </c>
      <c r="AA25" s="39">
        <v>0</v>
      </c>
    </row>
    <row r="26" spans="1:28" x14ac:dyDescent="0.25">
      <c r="A26" s="75"/>
      <c r="B26" s="18">
        <f t="shared" si="1"/>
        <v>70.489999999999995</v>
      </c>
      <c r="C26" s="3">
        <v>70.569999999999993</v>
      </c>
      <c r="D26" s="2">
        <f t="shared" si="0"/>
        <v>79.999999999998295</v>
      </c>
      <c r="E26" s="40" t="s">
        <v>11</v>
      </c>
      <c r="F26" s="51">
        <v>0</v>
      </c>
      <c r="G26" s="2">
        <v>0</v>
      </c>
      <c r="H26" s="2">
        <v>1065</v>
      </c>
      <c r="I26" s="2">
        <v>12433</v>
      </c>
      <c r="J26" s="2">
        <v>0</v>
      </c>
      <c r="K26" s="2">
        <v>2260</v>
      </c>
      <c r="L26" s="39">
        <v>1060</v>
      </c>
      <c r="M26" s="30">
        <v>0</v>
      </c>
      <c r="N26" s="2">
        <v>0</v>
      </c>
      <c r="O26" s="2">
        <v>0</v>
      </c>
      <c r="P26" s="2">
        <v>0</v>
      </c>
      <c r="Q26" s="2">
        <v>203</v>
      </c>
      <c r="R26" s="2">
        <v>418</v>
      </c>
      <c r="S26" s="2">
        <v>0</v>
      </c>
      <c r="T26" s="54">
        <v>475</v>
      </c>
      <c r="U26" s="48">
        <v>0</v>
      </c>
      <c r="V26" s="48">
        <v>0</v>
      </c>
      <c r="W26" s="39">
        <v>816</v>
      </c>
      <c r="X26" s="30">
        <v>510</v>
      </c>
      <c r="Y26" s="2">
        <v>0</v>
      </c>
      <c r="Z26" s="2">
        <v>0</v>
      </c>
      <c r="AA26" s="39">
        <v>0</v>
      </c>
    </row>
    <row r="27" spans="1:28" x14ac:dyDescent="0.25">
      <c r="A27" s="75"/>
      <c r="B27" s="18">
        <f t="shared" si="1"/>
        <v>70.569999999999993</v>
      </c>
      <c r="C27" s="3">
        <v>70.86</v>
      </c>
      <c r="D27" s="2">
        <f t="shared" si="0"/>
        <v>290.00000000000625</v>
      </c>
      <c r="E27" s="40" t="s">
        <v>7</v>
      </c>
      <c r="F27" s="51">
        <v>0</v>
      </c>
      <c r="G27" s="2">
        <v>0</v>
      </c>
      <c r="H27" s="2">
        <v>2635</v>
      </c>
      <c r="I27" s="2">
        <v>11440</v>
      </c>
      <c r="J27" s="2">
        <v>0</v>
      </c>
      <c r="K27" s="2">
        <v>0</v>
      </c>
      <c r="L27" s="39">
        <v>0</v>
      </c>
      <c r="M27" s="30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54">
        <v>0</v>
      </c>
      <c r="U27" s="48">
        <v>0</v>
      </c>
      <c r="V27" s="48">
        <v>0</v>
      </c>
      <c r="W27" s="39">
        <v>0</v>
      </c>
      <c r="X27" s="30">
        <v>665</v>
      </c>
      <c r="Y27" s="2">
        <v>0</v>
      </c>
      <c r="Z27" s="2">
        <v>0</v>
      </c>
      <c r="AA27" s="39">
        <v>0</v>
      </c>
    </row>
    <row r="28" spans="1:28" x14ac:dyDescent="0.25">
      <c r="A28" s="75"/>
      <c r="B28" s="18">
        <f t="shared" si="1"/>
        <v>70.86</v>
      </c>
      <c r="C28" s="3">
        <v>71.58</v>
      </c>
      <c r="D28" s="2">
        <f t="shared" si="0"/>
        <v>719.99999999999886</v>
      </c>
      <c r="E28" s="40" t="s">
        <v>11</v>
      </c>
      <c r="F28" s="51">
        <v>0</v>
      </c>
      <c r="G28" s="2">
        <v>0</v>
      </c>
      <c r="H28" s="2">
        <v>6058</v>
      </c>
      <c r="I28" s="2">
        <v>46173</v>
      </c>
      <c r="J28" s="2">
        <v>21250</v>
      </c>
      <c r="K28" s="2">
        <v>0</v>
      </c>
      <c r="L28" s="39">
        <v>0</v>
      </c>
      <c r="M28" s="30">
        <v>1020</v>
      </c>
      <c r="N28" s="2">
        <v>0</v>
      </c>
      <c r="O28" s="2">
        <v>2011</v>
      </c>
      <c r="P28" s="2">
        <v>0</v>
      </c>
      <c r="Q28" s="2">
        <v>680</v>
      </c>
      <c r="R28" s="2">
        <v>0</v>
      </c>
      <c r="S28" s="2">
        <v>0</v>
      </c>
      <c r="T28" s="54">
        <v>600</v>
      </c>
      <c r="U28" s="48">
        <v>0</v>
      </c>
      <c r="V28" s="48">
        <v>0</v>
      </c>
      <c r="W28" s="39">
        <v>213</v>
      </c>
      <c r="X28" s="30">
        <v>191</v>
      </c>
      <c r="Y28" s="2">
        <v>0</v>
      </c>
      <c r="Z28" s="2">
        <v>6490</v>
      </c>
      <c r="AA28" s="39">
        <v>17800</v>
      </c>
    </row>
    <row r="29" spans="1:28" ht="15.75" thickBot="1" x14ac:dyDescent="0.3">
      <c r="A29" s="76"/>
      <c r="B29" s="21">
        <f t="shared" si="1"/>
        <v>71.58</v>
      </c>
      <c r="C29" s="22">
        <v>71.88</v>
      </c>
      <c r="D29" s="23">
        <f t="shared" si="0"/>
        <v>299.99999999999716</v>
      </c>
      <c r="E29" s="42" t="s">
        <v>12</v>
      </c>
      <c r="F29" s="53">
        <v>0</v>
      </c>
      <c r="G29" s="23">
        <v>0</v>
      </c>
      <c r="H29" s="23">
        <v>0</v>
      </c>
      <c r="I29" s="23">
        <v>1750</v>
      </c>
      <c r="J29" s="23">
        <v>0</v>
      </c>
      <c r="K29" s="23">
        <v>0</v>
      </c>
      <c r="L29" s="55">
        <v>0</v>
      </c>
      <c r="M29" s="31">
        <v>740</v>
      </c>
      <c r="N29" s="23">
        <v>0</v>
      </c>
      <c r="O29" s="23">
        <v>350</v>
      </c>
      <c r="P29" s="23">
        <v>0</v>
      </c>
      <c r="Q29" s="23">
        <v>830</v>
      </c>
      <c r="R29" s="23">
        <v>0</v>
      </c>
      <c r="S29" s="23">
        <v>0</v>
      </c>
      <c r="T29" s="57">
        <v>0</v>
      </c>
      <c r="U29" s="50">
        <v>0</v>
      </c>
      <c r="V29" s="50">
        <v>0</v>
      </c>
      <c r="W29" s="55">
        <v>205</v>
      </c>
      <c r="X29" s="31">
        <v>188</v>
      </c>
      <c r="Y29" s="23">
        <v>0</v>
      </c>
      <c r="Z29" s="23">
        <v>0</v>
      </c>
      <c r="AA29" s="55">
        <v>0</v>
      </c>
    </row>
    <row r="30" spans="1:28" x14ac:dyDescent="0.25">
      <c r="F30" s="1">
        <f>SUM(F7:F29)+F5</f>
        <v>9420</v>
      </c>
      <c r="G30" s="1">
        <f t="shared" ref="G30:AA30" si="3">SUM(G7:G29)+G5</f>
        <v>2710</v>
      </c>
      <c r="H30" s="1">
        <f t="shared" si="3"/>
        <v>58898</v>
      </c>
      <c r="I30" s="1">
        <f t="shared" si="3"/>
        <v>375909</v>
      </c>
      <c r="J30" s="1">
        <f t="shared" si="3"/>
        <v>162867</v>
      </c>
      <c r="K30" s="1">
        <f t="shared" si="3"/>
        <v>51069</v>
      </c>
      <c r="L30" s="1">
        <f t="shared" si="3"/>
        <v>17608</v>
      </c>
      <c r="M30" s="1">
        <f t="shared" si="3"/>
        <v>34505</v>
      </c>
      <c r="N30" s="1">
        <f t="shared" si="3"/>
        <v>11175</v>
      </c>
      <c r="O30" s="1">
        <f t="shared" si="3"/>
        <v>91956</v>
      </c>
      <c r="P30" s="1">
        <f t="shared" si="3"/>
        <v>57100</v>
      </c>
      <c r="Q30" s="1">
        <f t="shared" si="3"/>
        <v>13396</v>
      </c>
      <c r="R30" s="1">
        <f t="shared" si="3"/>
        <v>19511</v>
      </c>
      <c r="S30" s="1">
        <f t="shared" si="3"/>
        <v>3922</v>
      </c>
      <c r="T30" s="1">
        <f t="shared" si="3"/>
        <v>6440</v>
      </c>
      <c r="U30" s="1">
        <f t="shared" si="3"/>
        <v>9420</v>
      </c>
      <c r="V30" s="1">
        <f t="shared" si="3"/>
        <v>2710</v>
      </c>
      <c r="W30" s="1">
        <f t="shared" si="3"/>
        <v>4524</v>
      </c>
      <c r="X30" s="1">
        <f t="shared" si="3"/>
        <v>13072</v>
      </c>
      <c r="Y30" s="1">
        <f t="shared" si="3"/>
        <v>13662</v>
      </c>
      <c r="Z30" s="1">
        <f t="shared" si="3"/>
        <v>32817</v>
      </c>
      <c r="AA30" s="1">
        <f t="shared" si="3"/>
        <v>46697</v>
      </c>
      <c r="AB30" t="s">
        <v>41</v>
      </c>
    </row>
    <row r="31" spans="1:28" x14ac:dyDescent="0.25">
      <c r="C31" t="s">
        <v>14</v>
      </c>
      <c r="D31" t="s">
        <v>15</v>
      </c>
    </row>
    <row r="32" spans="1:28" x14ac:dyDescent="0.25">
      <c r="C32" s="6"/>
      <c r="D32" t="s">
        <v>13</v>
      </c>
    </row>
    <row r="33" spans="4:9" ht="15.75" thickBot="1" x14ac:dyDescent="0.3"/>
    <row r="34" spans="4:9" x14ac:dyDescent="0.25">
      <c r="D34" s="59" t="s">
        <v>42</v>
      </c>
      <c r="E34" s="59" t="s">
        <v>43</v>
      </c>
      <c r="F34" s="60"/>
      <c r="G34" s="60">
        <f>F30+G30+I30+J30+K30+L30</f>
        <v>619583</v>
      </c>
      <c r="H34" s="61" t="s">
        <v>44</v>
      </c>
    </row>
    <row r="35" spans="4:9" x14ac:dyDescent="0.25">
      <c r="D35" s="62"/>
      <c r="E35" s="62" t="s">
        <v>45</v>
      </c>
      <c r="F35" s="63"/>
      <c r="G35" s="63">
        <f>O30+P30+T30+U30+V30+W30</f>
        <v>172150</v>
      </c>
      <c r="H35" s="64" t="s">
        <v>44</v>
      </c>
    </row>
    <row r="36" spans="4:9" x14ac:dyDescent="0.25">
      <c r="D36" s="62"/>
      <c r="E36" s="62" t="s">
        <v>48</v>
      </c>
      <c r="F36" s="63"/>
      <c r="G36" s="63">
        <v>61000</v>
      </c>
      <c r="H36" s="64" t="s">
        <v>44</v>
      </c>
    </row>
    <row r="37" spans="4:9" ht="15.75" thickBot="1" x14ac:dyDescent="0.3">
      <c r="D37" s="62"/>
      <c r="E37" s="65"/>
      <c r="F37" s="66" t="s">
        <v>49</v>
      </c>
      <c r="G37" s="66">
        <f>G34-G35-G36</f>
        <v>386433</v>
      </c>
      <c r="H37" s="67" t="s">
        <v>44</v>
      </c>
    </row>
    <row r="38" spans="4:9" ht="15.75" thickBot="1" x14ac:dyDescent="0.3">
      <c r="D38" s="62"/>
      <c r="E38" s="63"/>
      <c r="F38" s="63"/>
      <c r="G38" s="63"/>
      <c r="H38" s="64"/>
    </row>
    <row r="39" spans="4:9" x14ac:dyDescent="0.25">
      <c r="D39" s="62"/>
      <c r="E39" s="59" t="s">
        <v>46</v>
      </c>
      <c r="F39" s="60"/>
      <c r="G39" s="60">
        <f>H30</f>
        <v>58898</v>
      </c>
      <c r="H39" s="61" t="s">
        <v>44</v>
      </c>
    </row>
    <row r="40" spans="4:9" x14ac:dyDescent="0.25">
      <c r="D40" s="62"/>
      <c r="E40" s="62" t="s">
        <v>47</v>
      </c>
      <c r="F40" s="63"/>
      <c r="G40" s="63">
        <f>X30</f>
        <v>13072</v>
      </c>
      <c r="H40" s="64" t="s">
        <v>44</v>
      </c>
    </row>
    <row r="41" spans="4:9" ht="15.75" thickBot="1" x14ac:dyDescent="0.3">
      <c r="D41" s="65"/>
      <c r="E41" s="65"/>
      <c r="F41" s="66" t="s">
        <v>49</v>
      </c>
      <c r="G41" s="66">
        <f>G39-G40</f>
        <v>45826</v>
      </c>
      <c r="H41" s="67" t="s">
        <v>44</v>
      </c>
    </row>
    <row r="44" spans="4:9" x14ac:dyDescent="0.25">
      <c r="E44" t="s">
        <v>53</v>
      </c>
      <c r="G44" s="58">
        <f>M30+N30+Q30+R30+S30</f>
        <v>82509</v>
      </c>
      <c r="H44" s="72" t="s">
        <v>44</v>
      </c>
      <c r="I44" s="63"/>
    </row>
  </sheetData>
  <mergeCells count="7">
    <mergeCell ref="A7:A29"/>
    <mergeCell ref="A6:AA6"/>
    <mergeCell ref="X3:AA3"/>
    <mergeCell ref="M3:W3"/>
    <mergeCell ref="B3:C3"/>
    <mergeCell ref="E3:E4"/>
    <mergeCell ref="F3:L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METROPROJEKT Praha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Bárta Milan Ing.</dc:creator>
  <cp:lastModifiedBy>Bárta Milan Ing.</cp:lastModifiedBy>
  <dcterms:created xsi:type="dcterms:W3CDTF">2018-08-13T14:21:30Z</dcterms:created>
  <dcterms:modified xsi:type="dcterms:W3CDTF">2018-12-19T07:22:00Z</dcterms:modified>
</cp:coreProperties>
</file>