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165CEC21-0A1B-487C-8385-77E541A663A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1'!$A$1:$G$107</definedName>
    <definedName name="Print_Area" localSheetId="0">'Výkaz výměr 1'!$A$1:$G$112</definedName>
    <definedName name="Print_Area">#REF!</definedName>
    <definedName name="Print_Titles" localSheetId="0">'Výkaz výměr 1'!$1:$3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G56" i="12" l="1"/>
  <c r="G68" i="12"/>
  <c r="G57" i="12"/>
  <c r="G58" i="12"/>
  <c r="G38" i="12" l="1"/>
  <c r="G37" i="12"/>
  <c r="G36" i="12"/>
  <c r="G32" i="12"/>
  <c r="G29" i="12"/>
  <c r="G28" i="12"/>
  <c r="G27" i="12"/>
  <c r="G26" i="12"/>
  <c r="G25" i="12"/>
  <c r="G49" i="12"/>
  <c r="G59" i="12"/>
  <c r="G70" i="12"/>
  <c r="G69" i="12"/>
  <c r="G67" i="12"/>
  <c r="G66" i="12"/>
  <c r="G65" i="12"/>
  <c r="G64" i="12"/>
  <c r="G63" i="12"/>
  <c r="G62" i="12"/>
  <c r="G61" i="12"/>
  <c r="G24" i="12"/>
  <c r="G23" i="12"/>
  <c r="G22" i="12"/>
  <c r="G20" i="12"/>
  <c r="G17" i="12"/>
  <c r="G16" i="12"/>
  <c r="G15" i="12"/>
  <c r="G14" i="12"/>
  <c r="G19" i="12" l="1"/>
  <c r="G13" i="12"/>
  <c r="G12" i="12"/>
  <c r="G50" i="12" l="1"/>
  <c r="G9" i="12"/>
  <c r="G8" i="12"/>
  <c r="G55" i="12"/>
  <c r="C106" i="12"/>
  <c r="C105" i="12"/>
  <c r="C104" i="12"/>
  <c r="C103" i="12"/>
  <c r="C102" i="12"/>
  <c r="C100" i="12"/>
  <c r="G92" i="12"/>
  <c r="G91" i="12"/>
  <c r="G90" i="12"/>
  <c r="G89" i="12"/>
  <c r="G88" i="12"/>
  <c r="G87" i="12"/>
  <c r="G86" i="12"/>
  <c r="G85" i="12"/>
  <c r="G84" i="12"/>
  <c r="A85" i="12"/>
  <c r="A86" i="12" s="1"/>
  <c r="A87" i="12" s="1"/>
  <c r="A88" i="12" s="1"/>
  <c r="A89" i="12" s="1"/>
  <c r="A90" i="12" s="1"/>
  <c r="A91" i="12" s="1"/>
  <c r="A92" i="12" s="1"/>
  <c r="G81" i="12"/>
  <c r="G80" i="12"/>
  <c r="G77" i="12"/>
  <c r="G76" i="12"/>
  <c r="G75" i="12"/>
  <c r="G74" i="12"/>
  <c r="G71" i="12"/>
  <c r="G60" i="12"/>
  <c r="G54" i="12"/>
  <c r="G53" i="12"/>
  <c r="G48" i="12"/>
  <c r="G47" i="12"/>
  <c r="G46" i="12"/>
  <c r="G43" i="12"/>
  <c r="G42" i="12"/>
  <c r="G39" i="12"/>
  <c r="G35" i="12"/>
  <c r="G34" i="12"/>
  <c r="G31" i="12"/>
  <c r="G30" i="12"/>
  <c r="G21" i="12"/>
  <c r="G11" i="12"/>
  <c r="G10" i="12"/>
  <c r="G7" i="12"/>
  <c r="G82" i="12" l="1"/>
  <c r="E105" i="12" s="1"/>
  <c r="F105" i="12" s="1"/>
  <c r="G105" i="12" s="1"/>
  <c r="G93" i="12"/>
  <c r="E106" i="12" s="1"/>
  <c r="F106" i="12" s="1"/>
  <c r="G106" i="12" s="1"/>
  <c r="G51" i="12"/>
  <c r="E102" i="12" s="1"/>
  <c r="F102" i="12" s="1"/>
  <c r="G102" i="12" s="1"/>
  <c r="G72" i="12"/>
  <c r="E103" i="12" s="1"/>
  <c r="F103" i="12" s="1"/>
  <c r="G78" i="12"/>
  <c r="E104" i="12" s="1"/>
  <c r="F104" i="12" s="1"/>
  <c r="G104" i="12" s="1"/>
  <c r="G40" i="12"/>
  <c r="G44" i="12"/>
  <c r="E101" i="12" s="1"/>
  <c r="F101" i="12" s="1"/>
  <c r="G101" i="12" s="1"/>
  <c r="E100" i="12" l="1"/>
  <c r="E107" i="12" s="1"/>
  <c r="G94" i="12"/>
  <c r="G103" i="12"/>
  <c r="F100" i="12" l="1"/>
  <c r="F107" i="12" s="1"/>
  <c r="G100" i="12" l="1"/>
  <c r="G107" i="12" s="1"/>
</calcChain>
</file>

<file path=xl/sharedStrings.xml><?xml version="1.0" encoding="utf-8"?>
<sst xmlns="http://schemas.openxmlformats.org/spreadsheetml/2006/main" count="259" uniqueCount="126">
  <si>
    <t>Položka</t>
  </si>
  <si>
    <t>Výkon / dodávka prací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</si>
  <si>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</si>
  <si>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</si>
  <si>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</si>
  <si>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</si>
  <si>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</si>
  <si>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</si>
  <si>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</si>
  <si>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</si>
  <si>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</si>
  <si>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</si>
  <si>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</si>
  <si>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</si>
  <si>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</si>
  <si>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</si>
  <si>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</si>
  <si>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</si>
  <si>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</si>
  <si>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</si>
  <si>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</si>
  <si>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</si>
  <si>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 xml:space="preserve">R E K A P I T U L A C E </t>
  </si>
  <si>
    <t>Zpracování předběžné zprávy</t>
  </si>
  <si>
    <t>dílčí mezisoučet - pol. 4.</t>
  </si>
  <si>
    <t>Vyhodnocení geotechnických vlastností zemin a hornin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</si>
  <si>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</si>
  <si>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</si>
  <si>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</si>
  <si>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</si>
  <si>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</si>
  <si>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</si>
  <si>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</si>
  <si>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</si>
  <si>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</si>
  <si>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1.3.</t>
  </si>
  <si>
    <t>2.</t>
  </si>
  <si>
    <t>Komplexní vyhodnocení polních zkoušek</t>
  </si>
  <si>
    <t>dílčí mezisoučet - pol. 2.</t>
  </si>
  <si>
    <t>POLNÍ ZKOUŠKY</t>
  </si>
  <si>
    <t>den</t>
  </si>
  <si>
    <t>HYDROGEOLOGICKÉ PRÁCE</t>
  </si>
  <si>
    <t xml:space="preserve">Základní klasifikační rozbory porušených vzorků </t>
  </si>
  <si>
    <t>Základní klasifikační rozbory neporušených vzorků</t>
  </si>
  <si>
    <t xml:space="preserve">Hydrodynamické zkoušky - orientační čerpací </t>
  </si>
  <si>
    <t>Jádrové vrty vrtané TK v hloubkovém intervalu 0,0 - 10,0 m, vč. provozního pažení a odpažení</t>
  </si>
  <si>
    <t>kpl</t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</si>
  <si>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</si>
  <si>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</si>
  <si>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</si>
  <si>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Příprava sondážního pracoviště pro vrty prohlubované vrtáním na vodní výplach</t>
  </si>
  <si>
    <t>GEOFYZIKÁLNÍ PRŮZKUM</t>
  </si>
  <si>
    <t>Měření pomocí metody mělké refrakční seismiky (MRS), vč. přepravy měřící skupiny, geodetického zaměření dílčích bodů a vyhodnocení měření</t>
  </si>
  <si>
    <t>vrt</t>
  </si>
  <si>
    <t>Hydrodynamické zkoušky - nálevová vsakací zkouška, vč. dopravy vody na lokalitu</t>
  </si>
  <si>
    <t>POLNÍ ZKOUŠKY A MĚŘENÍ</t>
  </si>
  <si>
    <t>Chemické analýzy dle vyhlášky č. 273/2021 Sb. - dle tab. 10.1, 10.2, 5.1 a 5.2. - odběry z kolejí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</si>
  <si>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</si>
  <si>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</si>
  <si>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 xml:space="preserve">Příprava sondážního pracoviště pro vrty vrtané TK </t>
  </si>
  <si>
    <t xml:space="preserve">Akce: </t>
  </si>
  <si>
    <t>Výkaz výměr</t>
  </si>
  <si>
    <t>Jádrové vrty vrtané TK v hloubce &gt; 10,0 m, vč. provozního pažení a odpažení</t>
  </si>
  <si>
    <t>Jádrové vrty vrtané diamantovými korunkami na vodní výplach v rozmezí hloubek 0 - 20,0 m</t>
  </si>
  <si>
    <t>Jádrové vrty vrtané diamantovými korunkami na vodní výplach v rozmezí hloubek 20,0 - 50,0 m</t>
  </si>
  <si>
    <t>Jádrové vrty vrtané diamantovými korunkami na vodní výplach v rozmezí hloubek 50,0 - 80,0 m</t>
  </si>
  <si>
    <t>Jádrové vrty vrtané diamantovými korunkami na vodní výplach v rozmezí hloubek 80,0 - 100,0 m</t>
  </si>
  <si>
    <t xml:space="preserve">Inklinometrické vrty vrtané TK se zabudováním inklinometrické pažnice </t>
  </si>
  <si>
    <t>Inklinometrické vrty vrtané dvojitou jádrovkou se zabudováním inklinometrické pažnice (Ø112 mm)</t>
  </si>
  <si>
    <t>Přibírka HG vrtu na Ø125 až 254 mm</t>
  </si>
  <si>
    <t>Vystrojení HG vrtu PVC pažnicí Ø125 mm, obsyp, těsnění</t>
  </si>
  <si>
    <t>DIO a DIR (20x), práce v záborech v komunikacích - dle skutečnosti</t>
  </si>
  <si>
    <t>Bezpečnostní předkopy pro ověření polohy podzemních inženýrských sítí</t>
  </si>
  <si>
    <t>Provozní pažení a odpažení vrtů</t>
  </si>
  <si>
    <t>Osazení zhlaví vrtu (HG, inklino)</t>
  </si>
  <si>
    <t>Prostoje vrtné soupravy při realizaci presiometrických zkoušek a karotážního měření</t>
  </si>
  <si>
    <t>Likvidace vrtů jílocementovou suspenzí</t>
  </si>
  <si>
    <t>Skartace vrtného jádra</t>
  </si>
  <si>
    <t>Odvoz přebytečného jádra na skládku včetně skládkovného</t>
  </si>
  <si>
    <t>počet m.j.</t>
  </si>
  <si>
    <t>jedn. cena Kč</t>
  </si>
  <si>
    <t>jednotka</t>
  </si>
  <si>
    <t>cena Kč celkem</t>
  </si>
  <si>
    <t xml:space="preserve">A - VRTNÉ A KOPNÉ PRÁCE </t>
  </si>
  <si>
    <t xml:space="preserve">B - SOUVISEJÍCÍ PRÁCE </t>
  </si>
  <si>
    <t>C - ODBĚR VZORKŮ</t>
  </si>
  <si>
    <t>Archivace a uskladnění vybraných částí vrtného jádra po dobu realizace podrobného IGP</t>
  </si>
  <si>
    <t>kpl.</t>
  </si>
  <si>
    <t>Odběr vzorků vody</t>
  </si>
  <si>
    <t xml:space="preserve">Doprava vzorků do laboratoře </t>
  </si>
  <si>
    <t>Odběr vzorků  zemin - porušené - třída 3B</t>
  </si>
  <si>
    <t>Odběr vzorků  zemin - neporušené -  třída 1 (2) A - vtlačným břitovým odběrákem</t>
  </si>
  <si>
    <t>hod.</t>
  </si>
  <si>
    <t>Presiometrické / dilatometrické zkoušky na nepažených stěnách jádrových vrtů (3 etáže/1 vrt), včetně dopravy měřící skupiny na lokalitu a vyhodnocení</t>
  </si>
  <si>
    <t>Vodní tlaková zkouška - realizace, vyhodnocení, doprava</t>
  </si>
  <si>
    <t>Zkoušky neporušených vzorků - prosedavost</t>
  </si>
  <si>
    <t>Abrazivita - Cerchar</t>
  </si>
  <si>
    <t>Abrazivita - LCPC test</t>
  </si>
  <si>
    <t>Slake durability test</t>
  </si>
  <si>
    <t>Stanovení ekvivaletního množství křemene</t>
  </si>
  <si>
    <t>Schopnost vytváření horninové kaše / lepivost</t>
  </si>
  <si>
    <t>Petrografické rozbory</t>
  </si>
  <si>
    <t>Agresivita zemin na betonové konstrukce</t>
  </si>
  <si>
    <t>Matematický HG model pro oblast stanice Žst. Praha-Dejvice</t>
  </si>
  <si>
    <t>Ruční odečty úrovně HPV trvale vystrojených pozorovacích vrtů po dobu realizace IGP - odečet 1x měsíc</t>
  </si>
  <si>
    <t>Ruční odečty úrovně HPV pasportizovaných studní z předchozí etap IGP - odečet 1x měsíc</t>
  </si>
  <si>
    <t>GEODETICKÉ PRÁCE, OVĚŘENÍ PODZEMNÍCH INŽENÝRSKÝCH SÍTÍ, INŽENÝRING</t>
  </si>
  <si>
    <t>Vytyčení a ověření podzemních inž. sítí, vč. event. kopaných sond prováděných za tímto účelem</t>
  </si>
  <si>
    <t>Karotážní měření v rozsahu dle kap. 6.1.9 projektu podrobného IGP</t>
  </si>
  <si>
    <t>7.1</t>
  </si>
  <si>
    <t>Zkoušky na vzorcích hornin - pevnost v jednoosén tlaku (89 vzorků x 3 tělesa)</t>
  </si>
  <si>
    <t>Zkoušky na vzorcích hornin - pevnost v příčném tahu (68 vzorků x 3 tělesa)</t>
  </si>
  <si>
    <t>Cena bez DPH</t>
  </si>
  <si>
    <t>Cena včetně DPH</t>
  </si>
  <si>
    <t>Cena podrobného inženýrskogeologického průzkumu celkem:</t>
  </si>
  <si>
    <t>Cena celkem bez DPH</t>
  </si>
  <si>
    <t>Odběr vzorků  hornin - neporušené -  třída 1 (2) A - z vrtného jádra vrtaného dvojitou jádrovkou</t>
  </si>
  <si>
    <t>Zkoušky neporušených vzorků - stlačitelnost s časovým průběhem</t>
  </si>
  <si>
    <t>Zkoušky neorušených vzorků - stanovení propustnosti</t>
  </si>
  <si>
    <t>Stanovení znečištění zemin kovy (As, Cd, Cr, Cu, Hg, Ni, Pb, Zn, V) v sušině</t>
  </si>
  <si>
    <t xml:space="preserve">Zkoušky neporušených vzorků - krabicový smyk (4 krabice) - reziduální pevnost </t>
  </si>
  <si>
    <t>Odběr vzorků zemin/hornin pro rozbor kontaminace těžkými kovy a agresivitu zemin</t>
  </si>
  <si>
    <t>Vrty vrtané dvojitou jádrovkou s výplachem (Ø76 mm) pro presiometrickou / dilatometrickou zkoušku - příplatek za 1 m vrtu (24 zkoušek x 3 m)</t>
  </si>
  <si>
    <t>Rekonstrukce traťového úseku Sokolov (mimo) - Kynšperk (mimo)</t>
  </si>
  <si>
    <t>DOPLNÍ UCHAZEČ</t>
  </si>
  <si>
    <t>Škody na pozemcích - Využívání cizých pozemků, technické práce související z touto činností - pouze pokud nastane, dle skutečných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</si>
</sst>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0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 CE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 CE"/>
      <charset val="238"/>
    </font>
    <font>
      <sz val="9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10"/>
      <color indexed="10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b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0" fontId="8" fillId="0" borderId="0" xfId="0" applyFont="1"/>
    <xf numFmtId="0" fontId="16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8" fillId="0" borderId="0" xfId="0" applyFont="1"/>
    <xf numFmtId="164" fontId="8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right"/>
    </xf>
    <xf numFmtId="3" fontId="8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0" fillId="0" borderId="0" xfId="0" applyNumberFormat="1"/>
    <xf numFmtId="0" fontId="8" fillId="0" borderId="1" xfId="0" applyFont="1" applyBorder="1" applyAlignment="1">
      <alignment horizontal="right"/>
    </xf>
    <xf numFmtId="3" fontId="0" fillId="0" borderId="1" xfId="0" applyNumberFormat="1" applyBorder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0" xfId="0" applyFont="1" applyAlignment="1">
      <alignment horizontal="center"/>
    </xf>
    <xf numFmtId="0" fontId="25" fillId="0" borderId="0" xfId="0" applyFont="1"/>
    <xf numFmtId="0" fontId="18" fillId="0" borderId="11" xfId="0" applyFont="1" applyBorder="1" applyAlignment="1">
      <alignment horizontal="center"/>
    </xf>
    <xf numFmtId="0" fontId="12" fillId="0" borderId="11" xfId="0" quotePrefix="1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3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3" fontId="9" fillId="3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3" fillId="4" borderId="11" xfId="0" applyFont="1" applyFill="1" applyBorder="1" applyAlignment="1">
      <alignment horizontal="left" vertical="center"/>
    </xf>
    <xf numFmtId="0" fontId="3" fillId="4" borderId="11" xfId="0" quotePrefix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11" fillId="3" borderId="11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8" fillId="0" borderId="11" xfId="0" applyFont="1" applyBorder="1" applyAlignment="1">
      <alignment horizontal="center"/>
    </xf>
    <xf numFmtId="3" fontId="13" fillId="0" borderId="11" xfId="0" applyNumberFormat="1" applyFont="1" applyBorder="1" applyAlignment="1">
      <alignment horizontal="right"/>
    </xf>
    <xf numFmtId="0" fontId="9" fillId="0" borderId="11" xfId="0" quotePrefix="1" applyFont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 applyProtection="1">
      <alignment horizontal="left" vertical="top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left"/>
    </xf>
    <xf numFmtId="0" fontId="3" fillId="0" borderId="11" xfId="0" quotePrefix="1" applyFont="1" applyBorder="1" applyAlignment="1">
      <alignment horizontal="left" vertical="center"/>
    </xf>
    <xf numFmtId="0" fontId="16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3" fontId="6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/>
    </xf>
    <xf numFmtId="3" fontId="7" fillId="3" borderId="11" xfId="0" applyNumberFormat="1" applyFont="1" applyFill="1" applyBorder="1" applyAlignment="1">
      <alignment horizontal="right"/>
    </xf>
    <xf numFmtId="3" fontId="6" fillId="3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14" fillId="5" borderId="11" xfId="0" quotePrefix="1" applyFont="1" applyFill="1" applyBorder="1" applyAlignment="1">
      <alignment horizontal="right"/>
    </xf>
    <xf numFmtId="1" fontId="8" fillId="5" borderId="11" xfId="0" quotePrefix="1" applyNumberFormat="1" applyFont="1" applyFill="1" applyBorder="1" applyAlignment="1">
      <alignment horizontal="center" vertical="center"/>
    </xf>
    <xf numFmtId="0" fontId="0" fillId="5" borderId="11" xfId="0" applyFill="1" applyBorder="1"/>
    <xf numFmtId="3" fontId="0" fillId="5" borderId="11" xfId="0" applyNumberFormat="1" applyFill="1" applyBorder="1"/>
    <xf numFmtId="0" fontId="8" fillId="5" borderId="11" xfId="0" applyFont="1" applyFill="1" applyBorder="1" applyAlignment="1">
      <alignment horizontal="center" vertical="center"/>
    </xf>
    <xf numFmtId="3" fontId="13" fillId="5" borderId="11" xfId="0" applyNumberFormat="1" applyFont="1" applyFill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9" fillId="0" borderId="16" xfId="0" quotePrefix="1" applyFont="1" applyBorder="1" applyAlignment="1">
      <alignment horizontal="right"/>
    </xf>
    <xf numFmtId="0" fontId="3" fillId="0" borderId="16" xfId="0" applyFont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0" fontId="9" fillId="0" borderId="16" xfId="0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9" fillId="5" borderId="16" xfId="0" applyFont="1" applyFill="1" applyBorder="1" applyAlignment="1">
      <alignment horizontal="right"/>
    </xf>
    <xf numFmtId="166" fontId="4" fillId="5" borderId="17" xfId="0" applyNumberFormat="1" applyFont="1" applyFill="1" applyBorder="1" applyAlignment="1">
      <alignment horizontal="right"/>
    </xf>
    <xf numFmtId="0" fontId="12" fillId="0" borderId="16" xfId="0" quotePrefix="1" applyFont="1" applyBorder="1" applyAlignment="1">
      <alignment horizontal="right"/>
    </xf>
    <xf numFmtId="0" fontId="8" fillId="5" borderId="16" xfId="0" quotePrefix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0" fontId="8" fillId="5" borderId="16" xfId="0" applyFont="1" applyFill="1" applyBorder="1" applyAlignment="1">
      <alignment horizontal="right"/>
    </xf>
    <xf numFmtId="49" fontId="15" fillId="0" borderId="16" xfId="0" applyNumberFormat="1" applyFont="1" applyBorder="1" applyAlignment="1">
      <alignment horizontal="right"/>
    </xf>
    <xf numFmtId="49" fontId="9" fillId="0" borderId="16" xfId="0" quotePrefix="1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5" fontId="12" fillId="0" borderId="19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/>
    </xf>
    <xf numFmtId="166" fontId="12" fillId="0" borderId="20" xfId="0" applyNumberFormat="1" applyFont="1" applyBorder="1" applyAlignment="1">
      <alignment horizontal="right"/>
    </xf>
    <xf numFmtId="0" fontId="28" fillId="0" borderId="5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3" fontId="17" fillId="0" borderId="11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17" fillId="0" borderId="17" xfId="0" applyNumberFormat="1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8" fillId="0" borderId="16" xfId="0" quotePrefix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3" fontId="11" fillId="0" borderId="11" xfId="0" applyNumberFormat="1" applyFont="1" applyFill="1" applyBorder="1" applyAlignment="1">
      <alignment horizontal="right"/>
    </xf>
    <xf numFmtId="3" fontId="29" fillId="3" borderId="11" xfId="0" applyNumberFormat="1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17" fillId="0" borderId="2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quotePrefix="1" applyFont="1" applyBorder="1" applyAlignment="1">
      <alignment horizontal="center" vertical="center"/>
    </xf>
    <xf numFmtId="0" fontId="12" fillId="0" borderId="11" xfId="0" quotePrefix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2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8" fillId="0" borderId="10" xfId="0" quotePrefix="1" applyFont="1" applyBorder="1" applyAlignment="1">
      <alignment horizontal="left"/>
    </xf>
    <xf numFmtId="0" fontId="8" fillId="0" borderId="12" xfId="0" quotePrefix="1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164" fontId="17" fillId="0" borderId="15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0" fontId="12" fillId="0" borderId="13" xfId="0" quotePrefix="1" applyFont="1" applyBorder="1" applyAlignment="1">
      <alignment horizontal="center" vertical="center"/>
    </xf>
    <xf numFmtId="0" fontId="12" fillId="0" borderId="16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left" vertical="center"/>
    </xf>
    <xf numFmtId="0" fontId="12" fillId="0" borderId="11" xfId="0" quotePrefix="1" applyFont="1" applyBorder="1" applyAlignment="1">
      <alignment horizontal="left" vertical="center"/>
    </xf>
  </cellXfs>
  <cellStyles count="2">
    <cellStyle name="Normální" xfId="0" builtinId="0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8"/>
  <sheetViews>
    <sheetView showGridLines="0" tabSelected="1" zoomScaleNormal="100" zoomScaleSheetLayoutView="85" workbookViewId="0">
      <selection activeCell="F8" sqref="F8"/>
    </sheetView>
  </sheetViews>
  <sheetFormatPr defaultRowHeight="13.2" x14ac:dyDescent="0.25"/>
  <cols>
    <col min="1" max="1" width="5.6640625" style="8" customWidth="1"/>
    <col min="2" max="2" width="5" style="1" customWidth="1"/>
    <col min="3" max="3" width="109" style="3" customWidth="1"/>
    <col min="4" max="4" width="8.44140625" style="53" customWidth="1"/>
    <col min="5" max="5" width="13.109375" style="1" customWidth="1"/>
    <col min="6" max="6" width="15.6640625" style="13" customWidth="1"/>
    <col min="7" max="7" width="18.33203125" style="7" customWidth="1"/>
    <col min="8" max="8" width="9.33203125" style="22"/>
  </cols>
  <sheetData>
    <row r="1" spans="1:8" x14ac:dyDescent="0.25">
      <c r="A1" s="112" t="s">
        <v>61</v>
      </c>
      <c r="B1" s="113"/>
      <c r="C1" s="113"/>
      <c r="D1" s="113"/>
      <c r="E1" s="113"/>
      <c r="F1" s="113"/>
      <c r="G1" s="114"/>
      <c r="H1" s="19"/>
    </row>
    <row r="2" spans="1:8" s="18" customFormat="1" ht="13.8" thickBot="1" x14ac:dyDescent="0.3">
      <c r="A2" s="99" t="s">
        <v>60</v>
      </c>
      <c r="B2" s="100" t="s">
        <v>123</v>
      </c>
      <c r="C2" s="100"/>
      <c r="D2" s="52"/>
      <c r="E2" s="6"/>
      <c r="F2" s="110" t="s">
        <v>124</v>
      </c>
      <c r="G2" s="10"/>
      <c r="H2" s="19"/>
    </row>
    <row r="3" spans="1:8" ht="13.95" customHeight="1" x14ac:dyDescent="0.25">
      <c r="A3" s="136" t="s">
        <v>0</v>
      </c>
      <c r="B3" s="118"/>
      <c r="C3" s="138" t="s">
        <v>1</v>
      </c>
      <c r="D3" s="116" t="s">
        <v>79</v>
      </c>
      <c r="E3" s="118" t="s">
        <v>81</v>
      </c>
      <c r="F3" s="120" t="s">
        <v>80</v>
      </c>
      <c r="G3" s="134" t="s">
        <v>82</v>
      </c>
      <c r="H3" s="19"/>
    </row>
    <row r="4" spans="1:8" ht="13.95" customHeight="1" x14ac:dyDescent="0.25">
      <c r="A4" s="137"/>
      <c r="B4" s="119"/>
      <c r="C4" s="139"/>
      <c r="D4" s="117"/>
      <c r="E4" s="119"/>
      <c r="F4" s="121"/>
      <c r="G4" s="135"/>
      <c r="H4" s="19"/>
    </row>
    <row r="5" spans="1:8" s="4" customFormat="1" ht="13.95" customHeight="1" x14ac:dyDescent="0.25">
      <c r="A5" s="75" t="s">
        <v>2</v>
      </c>
      <c r="B5" s="24"/>
      <c r="C5" s="25" t="s">
        <v>3</v>
      </c>
      <c r="D5" s="54"/>
      <c r="E5" s="26"/>
      <c r="F5" s="27"/>
      <c r="G5" s="76"/>
      <c r="H5" s="20"/>
    </row>
    <row r="6" spans="1:8" s="2" customFormat="1" ht="13.95" customHeight="1" x14ac:dyDescent="0.25">
      <c r="A6" s="77" t="s">
        <v>4</v>
      </c>
      <c r="B6" s="29"/>
      <c r="C6" s="60" t="s">
        <v>83</v>
      </c>
      <c r="D6" s="55"/>
      <c r="E6" s="30"/>
      <c r="F6" s="28"/>
      <c r="G6" s="76"/>
      <c r="H6" s="21"/>
    </row>
    <row r="7" spans="1:8" s="2" customFormat="1" ht="13.95" customHeight="1" x14ac:dyDescent="0.25">
      <c r="A7" s="78" t="s">
        <v>4</v>
      </c>
      <c r="B7" s="31">
        <v>1</v>
      </c>
      <c r="C7" s="32" t="s">
        <v>45</v>
      </c>
      <c r="D7" s="56">
        <v>180</v>
      </c>
      <c r="E7" s="33" t="s">
        <v>5</v>
      </c>
      <c r="F7" s="34"/>
      <c r="G7" s="79">
        <f t="shared" ref="G7:G17" si="0">D7*(F7)</f>
        <v>0</v>
      </c>
      <c r="H7" s="21"/>
    </row>
    <row r="8" spans="1:8" s="2" customFormat="1" ht="13.95" customHeight="1" x14ac:dyDescent="0.25">
      <c r="A8" s="78" t="s">
        <v>4</v>
      </c>
      <c r="B8" s="31">
        <v>2</v>
      </c>
      <c r="C8" s="32" t="s">
        <v>62</v>
      </c>
      <c r="D8" s="56">
        <v>90</v>
      </c>
      <c r="E8" s="33" t="s">
        <v>5</v>
      </c>
      <c r="F8" s="34"/>
      <c r="G8" s="79">
        <f t="shared" si="0"/>
        <v>0</v>
      </c>
    </row>
    <row r="9" spans="1:8" s="2" customFormat="1" ht="13.95" customHeight="1" x14ac:dyDescent="0.25">
      <c r="A9" s="78" t="s">
        <v>4</v>
      </c>
      <c r="B9" s="31">
        <v>3</v>
      </c>
      <c r="C9" s="32" t="s">
        <v>63</v>
      </c>
      <c r="D9" s="56">
        <v>360</v>
      </c>
      <c r="E9" s="33" t="s">
        <v>5</v>
      </c>
      <c r="F9" s="34"/>
      <c r="G9" s="79">
        <f t="shared" si="0"/>
        <v>0</v>
      </c>
      <c r="H9" s="21"/>
    </row>
    <row r="10" spans="1:8" s="2" customFormat="1" ht="13.95" customHeight="1" x14ac:dyDescent="0.25">
      <c r="A10" s="78" t="s">
        <v>4</v>
      </c>
      <c r="B10" s="31">
        <v>4</v>
      </c>
      <c r="C10" s="32" t="s">
        <v>64</v>
      </c>
      <c r="D10" s="56">
        <v>800</v>
      </c>
      <c r="E10" s="33" t="s">
        <v>5</v>
      </c>
      <c r="F10" s="34"/>
      <c r="G10" s="79">
        <f t="shared" si="0"/>
        <v>0</v>
      </c>
      <c r="H10" s="21"/>
    </row>
    <row r="11" spans="1:8" s="2" customFormat="1" ht="13.95" customHeight="1" x14ac:dyDescent="0.25">
      <c r="A11" s="78" t="s">
        <v>4</v>
      </c>
      <c r="B11" s="31">
        <v>5</v>
      </c>
      <c r="C11" s="32" t="s">
        <v>65</v>
      </c>
      <c r="D11" s="56">
        <v>488</v>
      </c>
      <c r="E11" s="33" t="s">
        <v>5</v>
      </c>
      <c r="F11" s="34"/>
      <c r="G11" s="79">
        <f t="shared" si="0"/>
        <v>0</v>
      </c>
      <c r="H11" s="21"/>
    </row>
    <row r="12" spans="1:8" s="2" customFormat="1" ht="13.95" customHeight="1" x14ac:dyDescent="0.25">
      <c r="A12" s="78" t="s">
        <v>4</v>
      </c>
      <c r="B12" s="31">
        <v>6</v>
      </c>
      <c r="C12" s="32" t="s">
        <v>66</v>
      </c>
      <c r="D12" s="56">
        <v>158</v>
      </c>
      <c r="E12" s="33" t="s">
        <v>5</v>
      </c>
      <c r="F12" s="34"/>
      <c r="G12" s="79">
        <f t="shared" si="0"/>
        <v>0</v>
      </c>
      <c r="H12" s="21"/>
    </row>
    <row r="13" spans="1:8" s="2" customFormat="1" ht="13.95" customHeight="1" x14ac:dyDescent="0.25">
      <c r="A13" s="78" t="s">
        <v>4</v>
      </c>
      <c r="B13" s="31">
        <v>7</v>
      </c>
      <c r="C13" s="49" t="s">
        <v>122</v>
      </c>
      <c r="D13" s="56">
        <v>72</v>
      </c>
      <c r="E13" s="33" t="s">
        <v>5</v>
      </c>
      <c r="F13" s="34"/>
      <c r="G13" s="79">
        <f t="shared" si="0"/>
        <v>0</v>
      </c>
      <c r="H13" s="21"/>
    </row>
    <row r="14" spans="1:8" s="2" customFormat="1" ht="13.95" customHeight="1" x14ac:dyDescent="0.25">
      <c r="A14" s="78" t="s">
        <v>4</v>
      </c>
      <c r="B14" s="31">
        <v>8</v>
      </c>
      <c r="C14" s="50" t="s">
        <v>67</v>
      </c>
      <c r="D14" s="56">
        <v>50</v>
      </c>
      <c r="E14" s="33" t="s">
        <v>5</v>
      </c>
      <c r="F14" s="34"/>
      <c r="G14" s="79">
        <f t="shared" si="0"/>
        <v>0</v>
      </c>
      <c r="H14" s="21"/>
    </row>
    <row r="15" spans="1:8" s="2" customFormat="1" ht="13.95" customHeight="1" x14ac:dyDescent="0.25">
      <c r="A15" s="78" t="s">
        <v>4</v>
      </c>
      <c r="B15" s="31">
        <v>9</v>
      </c>
      <c r="C15" s="50" t="s">
        <v>68</v>
      </c>
      <c r="D15" s="56">
        <v>30</v>
      </c>
      <c r="E15" s="33" t="s">
        <v>5</v>
      </c>
      <c r="F15" s="34"/>
      <c r="G15" s="79">
        <f t="shared" si="0"/>
        <v>0</v>
      </c>
      <c r="H15" s="21"/>
    </row>
    <row r="16" spans="1:8" s="2" customFormat="1" ht="13.95" customHeight="1" x14ac:dyDescent="0.25">
      <c r="A16" s="78" t="s">
        <v>4</v>
      </c>
      <c r="B16" s="31">
        <v>10</v>
      </c>
      <c r="C16" s="50" t="s">
        <v>69</v>
      </c>
      <c r="D16" s="56">
        <v>168</v>
      </c>
      <c r="E16" s="33" t="s">
        <v>5</v>
      </c>
      <c r="F16" s="34"/>
      <c r="G16" s="79">
        <f t="shared" si="0"/>
        <v>0</v>
      </c>
      <c r="H16" s="21"/>
    </row>
    <row r="17" spans="1:8" s="2" customFormat="1" ht="13.95" customHeight="1" x14ac:dyDescent="0.25">
      <c r="A17" s="78" t="s">
        <v>4</v>
      </c>
      <c r="B17" s="31">
        <v>11</v>
      </c>
      <c r="C17" s="50" t="s">
        <v>70</v>
      </c>
      <c r="D17" s="56">
        <v>168</v>
      </c>
      <c r="E17" s="33" t="s">
        <v>5</v>
      </c>
      <c r="F17" s="34"/>
      <c r="G17" s="79">
        <f t="shared" si="0"/>
        <v>0</v>
      </c>
      <c r="H17" s="21"/>
    </row>
    <row r="18" spans="1:8" s="2" customFormat="1" ht="13.95" customHeight="1" x14ac:dyDescent="0.25">
      <c r="A18" s="80" t="s">
        <v>6</v>
      </c>
      <c r="B18" s="35"/>
      <c r="C18" s="60" t="s">
        <v>84</v>
      </c>
      <c r="D18" s="55"/>
      <c r="E18" s="35"/>
      <c r="F18" s="28"/>
      <c r="G18" s="81"/>
      <c r="H18" s="21"/>
    </row>
    <row r="19" spans="1:8" s="2" customFormat="1" ht="13.95" customHeight="1" x14ac:dyDescent="0.25">
      <c r="A19" s="80" t="s">
        <v>6</v>
      </c>
      <c r="B19" s="35">
        <v>1</v>
      </c>
      <c r="C19" s="36" t="s">
        <v>71</v>
      </c>
      <c r="D19" s="55">
        <v>20</v>
      </c>
      <c r="E19" s="30" t="s">
        <v>12</v>
      </c>
      <c r="F19" s="34"/>
      <c r="G19" s="81">
        <f t="shared" ref="G19:G32" si="1">D19*(F19)</f>
        <v>0</v>
      </c>
      <c r="H19" s="21"/>
    </row>
    <row r="20" spans="1:8" s="2" customFormat="1" ht="13.95" customHeight="1" x14ac:dyDescent="0.25">
      <c r="A20" s="80" t="s">
        <v>6</v>
      </c>
      <c r="B20" s="35">
        <v>2</v>
      </c>
      <c r="C20" s="36" t="s">
        <v>59</v>
      </c>
      <c r="D20" s="55">
        <v>6</v>
      </c>
      <c r="E20" s="30" t="s">
        <v>27</v>
      </c>
      <c r="F20" s="34"/>
      <c r="G20" s="81">
        <f t="shared" si="1"/>
        <v>0</v>
      </c>
      <c r="H20" s="21"/>
    </row>
    <row r="21" spans="1:8" s="2" customFormat="1" ht="13.95" customHeight="1" x14ac:dyDescent="0.25">
      <c r="A21" s="80" t="s">
        <v>6</v>
      </c>
      <c r="B21" s="35">
        <v>3</v>
      </c>
      <c r="C21" s="36" t="s">
        <v>50</v>
      </c>
      <c r="D21" s="55">
        <v>24</v>
      </c>
      <c r="E21" s="30" t="s">
        <v>27</v>
      </c>
      <c r="F21" s="34"/>
      <c r="G21" s="81">
        <f t="shared" si="1"/>
        <v>0</v>
      </c>
      <c r="H21" s="21"/>
    </row>
    <row r="22" spans="1:8" s="2" customFormat="1" ht="13.95" customHeight="1" x14ac:dyDescent="0.25">
      <c r="A22" s="80" t="s">
        <v>6</v>
      </c>
      <c r="B22" s="35">
        <v>4</v>
      </c>
      <c r="C22" s="37" t="s">
        <v>72</v>
      </c>
      <c r="D22" s="55">
        <v>25</v>
      </c>
      <c r="E22" s="30" t="s">
        <v>12</v>
      </c>
      <c r="F22" s="34"/>
      <c r="G22" s="81">
        <f t="shared" si="1"/>
        <v>0</v>
      </c>
      <c r="H22" s="21"/>
    </row>
    <row r="23" spans="1:8" s="2" customFormat="1" ht="13.95" customHeight="1" x14ac:dyDescent="0.25">
      <c r="A23" s="80" t="s">
        <v>6</v>
      </c>
      <c r="B23" s="35">
        <v>5</v>
      </c>
      <c r="C23" s="38" t="s">
        <v>73</v>
      </c>
      <c r="D23" s="55">
        <v>150</v>
      </c>
      <c r="E23" s="30" t="s">
        <v>5</v>
      </c>
      <c r="F23" s="34"/>
      <c r="G23" s="81">
        <f t="shared" si="1"/>
        <v>0</v>
      </c>
      <c r="H23" s="21"/>
    </row>
    <row r="24" spans="1:8" s="2" customFormat="1" ht="13.95" customHeight="1" x14ac:dyDescent="0.25">
      <c r="A24" s="80" t="s">
        <v>6</v>
      </c>
      <c r="B24" s="35">
        <v>6</v>
      </c>
      <c r="C24" s="37" t="s">
        <v>75</v>
      </c>
      <c r="D24" s="55">
        <v>72</v>
      </c>
      <c r="E24" s="30" t="s">
        <v>92</v>
      </c>
      <c r="F24" s="34"/>
      <c r="G24" s="81">
        <f t="shared" si="1"/>
        <v>0</v>
      </c>
      <c r="H24" s="21"/>
    </row>
    <row r="25" spans="1:8" s="2" customFormat="1" ht="13.95" customHeight="1" x14ac:dyDescent="0.25">
      <c r="A25" s="80" t="s">
        <v>6</v>
      </c>
      <c r="B25" s="35">
        <v>7</v>
      </c>
      <c r="C25" s="37" t="s">
        <v>74</v>
      </c>
      <c r="D25" s="55">
        <v>5</v>
      </c>
      <c r="E25" s="30" t="s">
        <v>12</v>
      </c>
      <c r="F25" s="34"/>
      <c r="G25" s="81">
        <f t="shared" si="1"/>
        <v>0</v>
      </c>
      <c r="H25" s="21"/>
    </row>
    <row r="26" spans="1:8" s="2" customFormat="1" ht="13.95" customHeight="1" x14ac:dyDescent="0.25">
      <c r="A26" s="80" t="s">
        <v>6</v>
      </c>
      <c r="B26" s="35">
        <v>8</v>
      </c>
      <c r="C26" s="37" t="s">
        <v>26</v>
      </c>
      <c r="D26" s="55">
        <v>135</v>
      </c>
      <c r="E26" s="30" t="s">
        <v>5</v>
      </c>
      <c r="F26" s="34"/>
      <c r="G26" s="81">
        <f t="shared" si="1"/>
        <v>0</v>
      </c>
      <c r="H26" s="21"/>
    </row>
    <row r="27" spans="1:8" s="2" customFormat="1" ht="13.95" customHeight="1" x14ac:dyDescent="0.25">
      <c r="A27" s="80" t="s">
        <v>6</v>
      </c>
      <c r="B27" s="35">
        <v>9</v>
      </c>
      <c r="C27" s="37" t="s">
        <v>76</v>
      </c>
      <c r="D27" s="55">
        <v>1693</v>
      </c>
      <c r="E27" s="30" t="s">
        <v>5</v>
      </c>
      <c r="F27" s="34"/>
      <c r="G27" s="81">
        <f t="shared" si="1"/>
        <v>0</v>
      </c>
      <c r="H27" s="21"/>
    </row>
    <row r="28" spans="1:8" s="2" customFormat="1" ht="13.95" customHeight="1" x14ac:dyDescent="0.25">
      <c r="A28" s="80" t="s">
        <v>6</v>
      </c>
      <c r="B28" s="35">
        <v>10</v>
      </c>
      <c r="C28" s="39" t="s">
        <v>77</v>
      </c>
      <c r="D28" s="55">
        <v>2076</v>
      </c>
      <c r="E28" s="30" t="s">
        <v>5</v>
      </c>
      <c r="F28" s="34"/>
      <c r="G28" s="81">
        <f t="shared" si="1"/>
        <v>0</v>
      </c>
      <c r="H28" s="21"/>
    </row>
    <row r="29" spans="1:8" s="2" customFormat="1" ht="13.95" customHeight="1" x14ac:dyDescent="0.25">
      <c r="A29" s="80" t="s">
        <v>6</v>
      </c>
      <c r="B29" s="35">
        <v>11</v>
      </c>
      <c r="C29" s="37" t="s">
        <v>86</v>
      </c>
      <c r="D29" s="55">
        <v>30</v>
      </c>
      <c r="E29" s="30" t="s">
        <v>12</v>
      </c>
      <c r="F29" s="34"/>
      <c r="G29" s="81">
        <f t="shared" si="1"/>
        <v>0</v>
      </c>
      <c r="H29" s="21"/>
    </row>
    <row r="30" spans="1:8" s="4" customFormat="1" ht="13.95" customHeight="1" x14ac:dyDescent="0.25">
      <c r="A30" s="80" t="s">
        <v>6</v>
      </c>
      <c r="B30" s="35">
        <v>12</v>
      </c>
      <c r="C30" s="36" t="s">
        <v>29</v>
      </c>
      <c r="D30" s="55">
        <v>1</v>
      </c>
      <c r="E30" s="30" t="s">
        <v>87</v>
      </c>
      <c r="F30" s="34"/>
      <c r="G30" s="81">
        <f t="shared" si="1"/>
        <v>0</v>
      </c>
      <c r="H30" s="20"/>
    </row>
    <row r="31" spans="1:8" s="4" customFormat="1" ht="13.95" customHeight="1" x14ac:dyDescent="0.25">
      <c r="A31" s="80" t="s">
        <v>6</v>
      </c>
      <c r="B31" s="35">
        <v>13</v>
      </c>
      <c r="C31" s="36" t="s">
        <v>78</v>
      </c>
      <c r="D31" s="55">
        <v>1</v>
      </c>
      <c r="E31" s="35" t="s">
        <v>87</v>
      </c>
      <c r="F31" s="40"/>
      <c r="G31" s="81">
        <f t="shared" si="1"/>
        <v>0</v>
      </c>
      <c r="H31" s="20"/>
    </row>
    <row r="32" spans="1:8" s="4" customFormat="1" ht="13.95" customHeight="1" x14ac:dyDescent="0.25">
      <c r="A32" s="80" t="s">
        <v>6</v>
      </c>
      <c r="B32" s="35">
        <v>14</v>
      </c>
      <c r="C32" s="37" t="s">
        <v>125</v>
      </c>
      <c r="D32" s="55">
        <v>1</v>
      </c>
      <c r="E32" s="35" t="s">
        <v>87</v>
      </c>
      <c r="F32" s="109">
        <v>250000</v>
      </c>
      <c r="G32" s="81">
        <f t="shared" si="1"/>
        <v>250000</v>
      </c>
      <c r="H32" s="20"/>
    </row>
    <row r="33" spans="1:8" s="4" customFormat="1" ht="13.95" customHeight="1" x14ac:dyDescent="0.25">
      <c r="A33" s="80" t="s">
        <v>35</v>
      </c>
      <c r="B33" s="41"/>
      <c r="C33" s="60" t="s">
        <v>85</v>
      </c>
      <c r="D33" s="57"/>
      <c r="E33" s="43"/>
      <c r="F33" s="44"/>
      <c r="G33" s="81"/>
      <c r="H33" s="20"/>
    </row>
    <row r="34" spans="1:8" s="4" customFormat="1" ht="13.95" customHeight="1" x14ac:dyDescent="0.25">
      <c r="A34" s="80" t="s">
        <v>35</v>
      </c>
      <c r="B34" s="35">
        <v>1</v>
      </c>
      <c r="C34" s="61" t="s">
        <v>90</v>
      </c>
      <c r="D34" s="55">
        <v>28</v>
      </c>
      <c r="E34" s="35" t="s">
        <v>12</v>
      </c>
      <c r="F34" s="34"/>
      <c r="G34" s="81">
        <f>D34*(F34)</f>
        <v>0</v>
      </c>
      <c r="H34" s="20"/>
    </row>
    <row r="35" spans="1:8" s="4" customFormat="1" ht="13.95" customHeight="1" x14ac:dyDescent="0.25">
      <c r="A35" s="80" t="s">
        <v>35</v>
      </c>
      <c r="B35" s="35">
        <v>2</v>
      </c>
      <c r="C35" s="61" t="s">
        <v>91</v>
      </c>
      <c r="D35" s="56">
        <v>46</v>
      </c>
      <c r="E35" s="47" t="s">
        <v>12</v>
      </c>
      <c r="F35" s="48"/>
      <c r="G35" s="81">
        <f>D35*(F35)</f>
        <v>0</v>
      </c>
      <c r="H35" s="20"/>
    </row>
    <row r="36" spans="1:8" s="4" customFormat="1" ht="13.95" customHeight="1" x14ac:dyDescent="0.25">
      <c r="A36" s="80" t="s">
        <v>35</v>
      </c>
      <c r="B36" s="35">
        <v>3</v>
      </c>
      <c r="C36" s="61" t="s">
        <v>116</v>
      </c>
      <c r="D36" s="56">
        <v>271</v>
      </c>
      <c r="E36" s="47" t="s">
        <v>12</v>
      </c>
      <c r="F36" s="48"/>
      <c r="G36" s="81">
        <f t="shared" ref="G36:G38" si="2">D36*(F36)</f>
        <v>0</v>
      </c>
      <c r="H36" s="20"/>
    </row>
    <row r="37" spans="1:8" s="4" customFormat="1" ht="13.95" customHeight="1" x14ac:dyDescent="0.25">
      <c r="A37" s="80" t="s">
        <v>35</v>
      </c>
      <c r="B37" s="35">
        <v>4</v>
      </c>
      <c r="C37" s="39" t="s">
        <v>88</v>
      </c>
      <c r="D37" s="56">
        <v>7</v>
      </c>
      <c r="E37" s="47" t="s">
        <v>12</v>
      </c>
      <c r="F37" s="48"/>
      <c r="G37" s="81">
        <f t="shared" si="2"/>
        <v>0</v>
      </c>
      <c r="H37" s="20"/>
    </row>
    <row r="38" spans="1:8" s="4" customFormat="1" ht="13.95" customHeight="1" x14ac:dyDescent="0.25">
      <c r="A38" s="80" t="s">
        <v>35</v>
      </c>
      <c r="B38" s="35">
        <v>5</v>
      </c>
      <c r="C38" s="39" t="s">
        <v>121</v>
      </c>
      <c r="D38" s="56">
        <v>12</v>
      </c>
      <c r="E38" s="47" t="s">
        <v>12</v>
      </c>
      <c r="F38" s="48"/>
      <c r="G38" s="81">
        <f t="shared" si="2"/>
        <v>0</v>
      </c>
      <c r="H38" s="20"/>
    </row>
    <row r="39" spans="1:8" s="4" customFormat="1" ht="13.95" customHeight="1" x14ac:dyDescent="0.25">
      <c r="A39" s="80" t="s">
        <v>35</v>
      </c>
      <c r="B39" s="35">
        <v>6</v>
      </c>
      <c r="C39" s="39" t="s">
        <v>89</v>
      </c>
      <c r="D39" s="55">
        <v>1</v>
      </c>
      <c r="E39" s="35" t="s">
        <v>87</v>
      </c>
      <c r="F39" s="34"/>
      <c r="G39" s="81">
        <f>D39*(F39)</f>
        <v>0</v>
      </c>
      <c r="H39" s="20"/>
    </row>
    <row r="40" spans="1:8" s="2" customFormat="1" ht="13.95" customHeight="1" x14ac:dyDescent="0.25">
      <c r="A40" s="82"/>
      <c r="B40" s="68"/>
      <c r="C40" s="69" t="s">
        <v>7</v>
      </c>
      <c r="D40" s="70"/>
      <c r="E40" s="71"/>
      <c r="F40" s="72"/>
      <c r="G40" s="83">
        <f>SUM(G7:G39)</f>
        <v>250000</v>
      </c>
      <c r="H40" s="21"/>
    </row>
    <row r="41" spans="1:8" s="2" customFormat="1" ht="13.95" customHeight="1" x14ac:dyDescent="0.25">
      <c r="A41" s="84" t="s">
        <v>36</v>
      </c>
      <c r="B41" s="62"/>
      <c r="C41" s="25" t="s">
        <v>55</v>
      </c>
      <c r="D41" s="57"/>
      <c r="E41" s="43"/>
      <c r="F41" s="44"/>
      <c r="G41" s="81"/>
      <c r="H41" s="21"/>
    </row>
    <row r="42" spans="1:8" s="2" customFormat="1" ht="13.95" customHeight="1" x14ac:dyDescent="0.25">
      <c r="A42" s="77" t="s">
        <v>36</v>
      </c>
      <c r="B42" s="35">
        <v>1</v>
      </c>
      <c r="C42" s="36" t="s">
        <v>93</v>
      </c>
      <c r="D42" s="55">
        <v>8</v>
      </c>
      <c r="E42" s="35" t="s">
        <v>53</v>
      </c>
      <c r="F42" s="40"/>
      <c r="G42" s="81">
        <f>D42*(F42)</f>
        <v>0</v>
      </c>
      <c r="H42" s="21"/>
    </row>
    <row r="43" spans="1:8" s="2" customFormat="1" ht="13.95" customHeight="1" x14ac:dyDescent="0.25">
      <c r="A43" s="77" t="s">
        <v>36</v>
      </c>
      <c r="B43" s="35">
        <v>2</v>
      </c>
      <c r="C43" s="36" t="s">
        <v>94</v>
      </c>
      <c r="D43" s="55">
        <v>4</v>
      </c>
      <c r="E43" s="35" t="s">
        <v>12</v>
      </c>
      <c r="F43" s="40"/>
      <c r="G43" s="81">
        <f>D43*(F43)</f>
        <v>0</v>
      </c>
      <c r="H43" s="21"/>
    </row>
    <row r="44" spans="1:8" s="2" customFormat="1" ht="13.95" customHeight="1" x14ac:dyDescent="0.25">
      <c r="A44" s="85"/>
      <c r="B44" s="68"/>
      <c r="C44" s="69" t="s">
        <v>38</v>
      </c>
      <c r="D44" s="70"/>
      <c r="E44" s="71"/>
      <c r="F44" s="72"/>
      <c r="G44" s="83">
        <f>SUM(G42:G43)</f>
        <v>0</v>
      </c>
      <c r="H44" s="21"/>
    </row>
    <row r="45" spans="1:8" s="2" customFormat="1" ht="13.95" customHeight="1" x14ac:dyDescent="0.25">
      <c r="A45" s="86" t="s">
        <v>9</v>
      </c>
      <c r="B45" s="62"/>
      <c r="C45" s="63" t="s">
        <v>41</v>
      </c>
      <c r="D45" s="56"/>
      <c r="E45" s="43"/>
      <c r="F45" s="44"/>
      <c r="G45" s="87"/>
      <c r="H45" s="21"/>
    </row>
    <row r="46" spans="1:8" s="2" customFormat="1" ht="13.95" customHeight="1" x14ac:dyDescent="0.25">
      <c r="A46" s="77" t="s">
        <v>9</v>
      </c>
      <c r="B46" s="35">
        <v>1</v>
      </c>
      <c r="C46" s="42" t="s">
        <v>44</v>
      </c>
      <c r="D46" s="56">
        <v>3</v>
      </c>
      <c r="E46" s="35" t="s">
        <v>12</v>
      </c>
      <c r="F46" s="40"/>
      <c r="G46" s="81">
        <f t="shared" ref="G46:G50" si="3">D46*(F46)</f>
        <v>0</v>
      </c>
      <c r="H46" s="21"/>
    </row>
    <row r="47" spans="1:8" s="2" customFormat="1" ht="13.95" customHeight="1" x14ac:dyDescent="0.25">
      <c r="A47" s="77" t="s">
        <v>9</v>
      </c>
      <c r="B47" s="35">
        <v>2</v>
      </c>
      <c r="C47" s="42" t="s">
        <v>54</v>
      </c>
      <c r="D47" s="56">
        <v>3</v>
      </c>
      <c r="E47" s="35" t="s">
        <v>12</v>
      </c>
      <c r="F47" s="40"/>
      <c r="G47" s="81">
        <f t="shared" si="3"/>
        <v>0</v>
      </c>
      <c r="H47" s="21"/>
    </row>
    <row r="48" spans="1:8" s="2" customFormat="1" ht="13.95" customHeight="1" x14ac:dyDescent="0.25">
      <c r="A48" s="77" t="s">
        <v>9</v>
      </c>
      <c r="B48" s="35">
        <v>3</v>
      </c>
      <c r="C48" s="42" t="s">
        <v>103</v>
      </c>
      <c r="D48" s="56">
        <v>1</v>
      </c>
      <c r="E48" s="35" t="s">
        <v>46</v>
      </c>
      <c r="F48" s="40"/>
      <c r="G48" s="81">
        <f t="shared" si="3"/>
        <v>0</v>
      </c>
      <c r="H48" s="21"/>
    </row>
    <row r="49" spans="1:8" s="2" customFormat="1" ht="13.95" customHeight="1" x14ac:dyDescent="0.25">
      <c r="A49" s="77" t="s">
        <v>9</v>
      </c>
      <c r="B49" s="35">
        <v>4</v>
      </c>
      <c r="C49" s="42" t="s">
        <v>104</v>
      </c>
      <c r="D49" s="55">
        <v>5</v>
      </c>
      <c r="E49" s="35" t="s">
        <v>12</v>
      </c>
      <c r="F49" s="40"/>
      <c r="G49" s="81">
        <f t="shared" si="3"/>
        <v>0</v>
      </c>
      <c r="H49" s="21"/>
    </row>
    <row r="50" spans="1:8" ht="13.95" customHeight="1" x14ac:dyDescent="0.25">
      <c r="A50" s="77" t="s">
        <v>9</v>
      </c>
      <c r="B50" s="35">
        <v>5</v>
      </c>
      <c r="C50" s="42" t="s">
        <v>105</v>
      </c>
      <c r="D50" s="55">
        <v>40</v>
      </c>
      <c r="E50" s="43" t="s">
        <v>12</v>
      </c>
      <c r="F50" s="64"/>
      <c r="G50" s="81">
        <f t="shared" si="3"/>
        <v>0</v>
      </c>
    </row>
    <row r="51" spans="1:8" s="2" customFormat="1" ht="13.95" customHeight="1" x14ac:dyDescent="0.25">
      <c r="A51" s="88"/>
      <c r="B51" s="68"/>
      <c r="C51" s="69" t="s">
        <v>13</v>
      </c>
      <c r="D51" s="70"/>
      <c r="E51" s="71"/>
      <c r="F51" s="72"/>
      <c r="G51" s="83">
        <f>SUM(G46:G50)</f>
        <v>0</v>
      </c>
      <c r="H51" s="21"/>
    </row>
    <row r="52" spans="1:8" s="2" customFormat="1" ht="13.95" customHeight="1" x14ac:dyDescent="0.25">
      <c r="A52" s="86" t="s">
        <v>14</v>
      </c>
      <c r="B52" s="41"/>
      <c r="C52" s="25" t="s">
        <v>28</v>
      </c>
      <c r="D52" s="57"/>
      <c r="E52" s="43"/>
      <c r="F52" s="43"/>
      <c r="G52" s="81"/>
      <c r="H52" s="21"/>
    </row>
    <row r="53" spans="1:8" s="2" customFormat="1" ht="13.95" customHeight="1" x14ac:dyDescent="0.25">
      <c r="A53" s="89" t="s">
        <v>14</v>
      </c>
      <c r="B53" s="35">
        <v>1</v>
      </c>
      <c r="C53" s="36" t="s">
        <v>42</v>
      </c>
      <c r="D53" s="55">
        <v>28</v>
      </c>
      <c r="E53" s="35" t="s">
        <v>8</v>
      </c>
      <c r="F53" s="34"/>
      <c r="G53" s="81">
        <f t="shared" ref="G53:G71" si="4">D53*(F53)</f>
        <v>0</v>
      </c>
      <c r="H53" s="21"/>
    </row>
    <row r="54" spans="1:8" s="2" customFormat="1" ht="13.95" customHeight="1" x14ac:dyDescent="0.25">
      <c r="A54" s="89" t="s">
        <v>14</v>
      </c>
      <c r="B54" s="35">
        <v>2</v>
      </c>
      <c r="C54" s="36" t="s">
        <v>43</v>
      </c>
      <c r="D54" s="55">
        <v>46</v>
      </c>
      <c r="E54" s="35" t="s">
        <v>8</v>
      </c>
      <c r="F54" s="34"/>
      <c r="G54" s="81">
        <f t="shared" si="4"/>
        <v>0</v>
      </c>
      <c r="H54" s="21"/>
    </row>
    <row r="55" spans="1:8" s="2" customFormat="1" ht="13.95" customHeight="1" x14ac:dyDescent="0.25">
      <c r="A55" s="89" t="s">
        <v>14</v>
      </c>
      <c r="B55" s="35">
        <v>3</v>
      </c>
      <c r="C55" s="36" t="s">
        <v>58</v>
      </c>
      <c r="D55" s="55">
        <v>14</v>
      </c>
      <c r="E55" s="35" t="s">
        <v>8</v>
      </c>
      <c r="F55" s="34"/>
      <c r="G55" s="81">
        <f t="shared" si="4"/>
        <v>0</v>
      </c>
    </row>
    <row r="56" spans="1:8" s="2" customFormat="1" ht="13.95" customHeight="1" x14ac:dyDescent="0.25">
      <c r="A56" s="89" t="s">
        <v>14</v>
      </c>
      <c r="B56" s="35">
        <v>4</v>
      </c>
      <c r="C56" s="36" t="s">
        <v>120</v>
      </c>
      <c r="D56" s="55">
        <v>4</v>
      </c>
      <c r="E56" s="35" t="s">
        <v>8</v>
      </c>
      <c r="F56" s="34"/>
      <c r="G56" s="81">
        <f t="shared" si="4"/>
        <v>0</v>
      </c>
    </row>
    <row r="57" spans="1:8" s="2" customFormat="1" ht="13.95" customHeight="1" x14ac:dyDescent="0.25">
      <c r="A57" s="89" t="s">
        <v>14</v>
      </c>
      <c r="B57" s="35">
        <v>5</v>
      </c>
      <c r="C57" s="36" t="s">
        <v>117</v>
      </c>
      <c r="D57" s="55">
        <v>8</v>
      </c>
      <c r="E57" s="35" t="s">
        <v>8</v>
      </c>
      <c r="F57" s="34"/>
      <c r="G57" s="81">
        <f t="shared" si="4"/>
        <v>0</v>
      </c>
    </row>
    <row r="58" spans="1:8" s="2" customFormat="1" ht="13.95" customHeight="1" x14ac:dyDescent="0.25">
      <c r="A58" s="89" t="s">
        <v>14</v>
      </c>
      <c r="B58" s="35">
        <v>6</v>
      </c>
      <c r="C58" s="36" t="s">
        <v>118</v>
      </c>
      <c r="D58" s="55">
        <v>8</v>
      </c>
      <c r="E58" s="35" t="s">
        <v>8</v>
      </c>
      <c r="F58" s="34"/>
      <c r="G58" s="81">
        <f t="shared" si="4"/>
        <v>0</v>
      </c>
    </row>
    <row r="59" spans="1:8" s="2" customFormat="1" ht="13.95" customHeight="1" x14ac:dyDescent="0.25">
      <c r="A59" s="89" t="s">
        <v>14</v>
      </c>
      <c r="B59" s="35">
        <v>7</v>
      </c>
      <c r="C59" s="36" t="s">
        <v>95</v>
      </c>
      <c r="D59" s="55">
        <v>12</v>
      </c>
      <c r="E59" s="35" t="s">
        <v>8</v>
      </c>
      <c r="F59" s="34"/>
      <c r="G59" s="81">
        <f t="shared" si="4"/>
        <v>0</v>
      </c>
    </row>
    <row r="60" spans="1:8" s="2" customFormat="1" ht="13.95" customHeight="1" x14ac:dyDescent="0.25">
      <c r="A60" s="89" t="s">
        <v>14</v>
      </c>
      <c r="B60" s="35">
        <v>8</v>
      </c>
      <c r="C60" s="65" t="s">
        <v>110</v>
      </c>
      <c r="D60" s="56">
        <v>267</v>
      </c>
      <c r="E60" s="35" t="s">
        <v>8</v>
      </c>
      <c r="F60" s="48"/>
      <c r="G60" s="81">
        <f t="shared" si="4"/>
        <v>0</v>
      </c>
      <c r="H60" s="21"/>
    </row>
    <row r="61" spans="1:8" s="2" customFormat="1" ht="13.95" customHeight="1" x14ac:dyDescent="0.25">
      <c r="A61" s="89" t="s">
        <v>14</v>
      </c>
      <c r="B61" s="35">
        <v>9</v>
      </c>
      <c r="C61" s="65" t="s">
        <v>111</v>
      </c>
      <c r="D61" s="56">
        <v>204</v>
      </c>
      <c r="E61" s="35" t="s">
        <v>8</v>
      </c>
      <c r="F61" s="48"/>
      <c r="G61" s="81">
        <f t="shared" si="4"/>
        <v>0</v>
      </c>
      <c r="H61" s="21"/>
    </row>
    <row r="62" spans="1:8" s="2" customFormat="1" ht="13.95" customHeight="1" x14ac:dyDescent="0.25">
      <c r="A62" s="89" t="s">
        <v>14</v>
      </c>
      <c r="B62" s="35">
        <v>10</v>
      </c>
      <c r="C62" s="65" t="s">
        <v>96</v>
      </c>
      <c r="D62" s="56">
        <v>20</v>
      </c>
      <c r="E62" s="35" t="s">
        <v>8</v>
      </c>
      <c r="F62" s="48"/>
      <c r="G62" s="81">
        <f t="shared" si="4"/>
        <v>0</v>
      </c>
      <c r="H62" s="21"/>
    </row>
    <row r="63" spans="1:8" s="2" customFormat="1" ht="13.95" customHeight="1" x14ac:dyDescent="0.25">
      <c r="A63" s="89" t="s">
        <v>14</v>
      </c>
      <c r="B63" s="35">
        <v>11</v>
      </c>
      <c r="C63" s="65" t="s">
        <v>97</v>
      </c>
      <c r="D63" s="56">
        <v>20</v>
      </c>
      <c r="E63" s="35" t="s">
        <v>8</v>
      </c>
      <c r="F63" s="48"/>
      <c r="G63" s="81">
        <f t="shared" si="4"/>
        <v>0</v>
      </c>
      <c r="H63" s="21"/>
    </row>
    <row r="64" spans="1:8" s="2" customFormat="1" ht="13.95" customHeight="1" x14ac:dyDescent="0.25">
      <c r="A64" s="89" t="s">
        <v>14</v>
      </c>
      <c r="B64" s="35">
        <v>12</v>
      </c>
      <c r="C64" s="65" t="s">
        <v>98</v>
      </c>
      <c r="D64" s="56">
        <v>18</v>
      </c>
      <c r="E64" s="35" t="s">
        <v>8</v>
      </c>
      <c r="F64" s="48"/>
      <c r="G64" s="81">
        <f t="shared" si="4"/>
        <v>0</v>
      </c>
      <c r="H64" s="21"/>
    </row>
    <row r="65" spans="1:8" s="2" customFormat="1" ht="13.95" customHeight="1" x14ac:dyDescent="0.25">
      <c r="A65" s="89" t="s">
        <v>14</v>
      </c>
      <c r="B65" s="35">
        <v>13</v>
      </c>
      <c r="C65" s="65" t="s">
        <v>99</v>
      </c>
      <c r="D65" s="56">
        <v>20</v>
      </c>
      <c r="E65" s="35" t="s">
        <v>8</v>
      </c>
      <c r="F65" s="48"/>
      <c r="G65" s="81">
        <f t="shared" si="4"/>
        <v>0</v>
      </c>
      <c r="H65" s="21"/>
    </row>
    <row r="66" spans="1:8" s="2" customFormat="1" ht="13.95" customHeight="1" x14ac:dyDescent="0.25">
      <c r="A66" s="89" t="s">
        <v>14</v>
      </c>
      <c r="B66" s="35">
        <v>14</v>
      </c>
      <c r="C66" s="65" t="s">
        <v>100</v>
      </c>
      <c r="D66" s="56">
        <v>16</v>
      </c>
      <c r="E66" s="35" t="s">
        <v>8</v>
      </c>
      <c r="F66" s="48"/>
      <c r="G66" s="81">
        <f t="shared" si="4"/>
        <v>0</v>
      </c>
      <c r="H66" s="21"/>
    </row>
    <row r="67" spans="1:8" s="2" customFormat="1" ht="13.95" customHeight="1" x14ac:dyDescent="0.25">
      <c r="A67" s="89" t="s">
        <v>14</v>
      </c>
      <c r="B67" s="35">
        <v>15</v>
      </c>
      <c r="C67" s="65" t="s">
        <v>101</v>
      </c>
      <c r="D67" s="56">
        <v>20</v>
      </c>
      <c r="E67" s="35" t="s">
        <v>8</v>
      </c>
      <c r="F67" s="48"/>
      <c r="G67" s="81">
        <f t="shared" si="4"/>
        <v>0</v>
      </c>
      <c r="H67" s="21"/>
    </row>
    <row r="68" spans="1:8" s="2" customFormat="1" ht="13.95" customHeight="1" x14ac:dyDescent="0.25">
      <c r="A68" s="89" t="s">
        <v>14</v>
      </c>
      <c r="B68" s="35">
        <v>16</v>
      </c>
      <c r="C68" s="65" t="s">
        <v>119</v>
      </c>
      <c r="D68" s="56">
        <v>6</v>
      </c>
      <c r="E68" s="35" t="s">
        <v>8</v>
      </c>
      <c r="F68" s="48"/>
      <c r="G68" s="81">
        <f t="shared" si="4"/>
        <v>0</v>
      </c>
      <c r="H68" s="21"/>
    </row>
    <row r="69" spans="1:8" s="2" customFormat="1" ht="13.95" customHeight="1" x14ac:dyDescent="0.25">
      <c r="A69" s="89" t="s">
        <v>14</v>
      </c>
      <c r="B69" s="35">
        <v>17</v>
      </c>
      <c r="C69" s="65" t="s">
        <v>102</v>
      </c>
      <c r="D69" s="56">
        <v>6</v>
      </c>
      <c r="E69" s="35" t="s">
        <v>8</v>
      </c>
      <c r="F69" s="48"/>
      <c r="G69" s="81">
        <f t="shared" si="4"/>
        <v>0</v>
      </c>
      <c r="H69" s="21"/>
    </row>
    <row r="70" spans="1:8" s="2" customFormat="1" ht="13.95" customHeight="1" x14ac:dyDescent="0.25">
      <c r="A70" s="89" t="s">
        <v>14</v>
      </c>
      <c r="B70" s="35">
        <v>18</v>
      </c>
      <c r="C70" s="36" t="s">
        <v>31</v>
      </c>
      <c r="D70" s="56">
        <v>7</v>
      </c>
      <c r="E70" s="35" t="s">
        <v>8</v>
      </c>
      <c r="F70" s="48"/>
      <c r="G70" s="81">
        <f t="shared" si="4"/>
        <v>0</v>
      </c>
      <c r="H70" s="21"/>
    </row>
    <row r="71" spans="1:8" s="2" customFormat="1" ht="13.95" customHeight="1" x14ac:dyDescent="0.25">
      <c r="A71" s="89" t="s">
        <v>14</v>
      </c>
      <c r="B71" s="35">
        <v>19</v>
      </c>
      <c r="C71" s="46" t="s">
        <v>56</v>
      </c>
      <c r="D71" s="56">
        <v>7</v>
      </c>
      <c r="E71" s="35" t="s">
        <v>8</v>
      </c>
      <c r="F71" s="64"/>
      <c r="G71" s="81">
        <f t="shared" si="4"/>
        <v>0</v>
      </c>
      <c r="H71" s="21"/>
    </row>
    <row r="72" spans="1:8" s="2" customFormat="1" ht="13.95" customHeight="1" x14ac:dyDescent="0.25">
      <c r="A72" s="88"/>
      <c r="B72" s="68"/>
      <c r="C72" s="69" t="s">
        <v>24</v>
      </c>
      <c r="D72" s="70"/>
      <c r="E72" s="71"/>
      <c r="F72" s="72"/>
      <c r="G72" s="83">
        <f>SUM(G53:G71)</f>
        <v>0</v>
      </c>
      <c r="H72" s="21"/>
    </row>
    <row r="73" spans="1:8" s="2" customFormat="1" ht="13.95" customHeight="1" x14ac:dyDescent="0.25">
      <c r="A73" s="86" t="s">
        <v>15</v>
      </c>
      <c r="B73" s="62"/>
      <c r="C73" s="63" t="s">
        <v>106</v>
      </c>
      <c r="D73" s="57"/>
      <c r="E73" s="43"/>
      <c r="F73" s="44"/>
      <c r="G73" s="81"/>
      <c r="H73" s="21"/>
    </row>
    <row r="74" spans="1:8" s="2" customFormat="1" ht="13.95" customHeight="1" x14ac:dyDescent="0.25">
      <c r="A74" s="77" t="s">
        <v>15</v>
      </c>
      <c r="B74" s="47">
        <v>1</v>
      </c>
      <c r="C74" s="65" t="s">
        <v>10</v>
      </c>
      <c r="D74" s="56">
        <v>30</v>
      </c>
      <c r="E74" s="47" t="s">
        <v>12</v>
      </c>
      <c r="F74" s="64"/>
      <c r="G74" s="81">
        <f>D74*(F74)</f>
        <v>0</v>
      </c>
      <c r="H74" s="21"/>
    </row>
    <row r="75" spans="1:8" ht="13.95" customHeight="1" x14ac:dyDescent="0.25">
      <c r="A75" s="77" t="s">
        <v>15</v>
      </c>
      <c r="B75" s="47">
        <v>2</v>
      </c>
      <c r="C75" s="46" t="s">
        <v>11</v>
      </c>
      <c r="D75" s="56">
        <v>30</v>
      </c>
      <c r="E75" s="47" t="s">
        <v>12</v>
      </c>
      <c r="F75" s="64"/>
      <c r="G75" s="81">
        <f>D75*(F75)</f>
        <v>0</v>
      </c>
      <c r="H75" s="19"/>
    </row>
    <row r="76" spans="1:8" s="4" customFormat="1" ht="13.95" customHeight="1" x14ac:dyDescent="0.25">
      <c r="A76" s="77" t="s">
        <v>15</v>
      </c>
      <c r="B76" s="47">
        <v>3</v>
      </c>
      <c r="C76" s="65" t="s">
        <v>107</v>
      </c>
      <c r="D76" s="56">
        <v>30</v>
      </c>
      <c r="E76" s="47" t="s">
        <v>12</v>
      </c>
      <c r="F76" s="66"/>
      <c r="G76" s="81">
        <f>D76*(F76)</f>
        <v>0</v>
      </c>
      <c r="H76" s="20"/>
    </row>
    <row r="77" spans="1:8" s="4" customFormat="1" ht="13.95" customHeight="1" x14ac:dyDescent="0.25">
      <c r="A77" s="77" t="s">
        <v>15</v>
      </c>
      <c r="B77" s="47">
        <v>4</v>
      </c>
      <c r="C77" s="65" t="s">
        <v>57</v>
      </c>
      <c r="D77" s="56">
        <v>1</v>
      </c>
      <c r="E77" s="47" t="s">
        <v>46</v>
      </c>
      <c r="F77" s="66"/>
      <c r="G77" s="81">
        <f>D77*(F77)</f>
        <v>0</v>
      </c>
      <c r="H77" s="20"/>
    </row>
    <row r="78" spans="1:8" s="2" customFormat="1" ht="13.95" customHeight="1" x14ac:dyDescent="0.25">
      <c r="A78" s="85"/>
      <c r="B78" s="68"/>
      <c r="C78" s="69" t="s">
        <v>16</v>
      </c>
      <c r="D78" s="70"/>
      <c r="E78" s="71"/>
      <c r="F78" s="72"/>
      <c r="G78" s="83">
        <f>SUM(G74:G77)</f>
        <v>0</v>
      </c>
      <c r="H78" s="21"/>
    </row>
    <row r="79" spans="1:8" s="2" customFormat="1" ht="13.95" customHeight="1" x14ac:dyDescent="0.25">
      <c r="A79" s="86" t="s">
        <v>17</v>
      </c>
      <c r="B79" s="62"/>
      <c r="C79" s="63" t="s">
        <v>51</v>
      </c>
      <c r="D79" s="57"/>
      <c r="E79" s="43"/>
      <c r="F79" s="44"/>
      <c r="G79" s="81"/>
      <c r="H79" s="21"/>
    </row>
    <row r="80" spans="1:8" s="2" customFormat="1" ht="13.95" customHeight="1" x14ac:dyDescent="0.25">
      <c r="A80" s="90" t="s">
        <v>17</v>
      </c>
      <c r="B80" s="47">
        <v>1</v>
      </c>
      <c r="C80" s="65" t="s">
        <v>52</v>
      </c>
      <c r="D80" s="56">
        <v>2550</v>
      </c>
      <c r="E80" s="47" t="s">
        <v>5</v>
      </c>
      <c r="F80" s="64"/>
      <c r="G80" s="81">
        <f>D80*(F80)</f>
        <v>0</v>
      </c>
      <c r="H80" s="21"/>
    </row>
    <row r="81" spans="1:8" ht="13.95" customHeight="1" x14ac:dyDescent="0.25">
      <c r="A81" s="91" t="s">
        <v>17</v>
      </c>
      <c r="B81" s="47">
        <v>2</v>
      </c>
      <c r="C81" s="65" t="s">
        <v>108</v>
      </c>
      <c r="D81" s="56">
        <v>6</v>
      </c>
      <c r="E81" s="47" t="s">
        <v>53</v>
      </c>
      <c r="F81" s="64"/>
      <c r="G81" s="81">
        <f>D81*(F81)</f>
        <v>0</v>
      </c>
      <c r="H81" s="19"/>
    </row>
    <row r="82" spans="1:8" s="2" customFormat="1" ht="13.95" customHeight="1" x14ac:dyDescent="0.25">
      <c r="A82" s="85"/>
      <c r="B82" s="68"/>
      <c r="C82" s="69" t="s">
        <v>19</v>
      </c>
      <c r="D82" s="70"/>
      <c r="E82" s="71"/>
      <c r="F82" s="72"/>
      <c r="G82" s="83">
        <f>SUM(G80:G81)</f>
        <v>0</v>
      </c>
      <c r="H82" s="21"/>
    </row>
    <row r="83" spans="1:8" s="2" customFormat="1" ht="13.95" customHeight="1" x14ac:dyDescent="0.25">
      <c r="A83" s="86" t="s">
        <v>20</v>
      </c>
      <c r="B83" s="41"/>
      <c r="C83" s="63" t="s">
        <v>47</v>
      </c>
      <c r="D83" s="55"/>
      <c r="E83" s="43"/>
      <c r="F83" s="44"/>
      <c r="G83" s="87"/>
      <c r="H83" s="21"/>
    </row>
    <row r="84" spans="1:8" s="2" customFormat="1" ht="13.95" customHeight="1" x14ac:dyDescent="0.25">
      <c r="A84" s="90" t="s">
        <v>109</v>
      </c>
      <c r="B84" s="35">
        <v>1</v>
      </c>
      <c r="C84" s="45" t="s">
        <v>48</v>
      </c>
      <c r="D84" s="67"/>
      <c r="E84" s="35" t="s">
        <v>40</v>
      </c>
      <c r="F84" s="64"/>
      <c r="G84" s="92">
        <f t="shared" ref="G84:G92" si="5">F84*D84</f>
        <v>0</v>
      </c>
      <c r="H84" s="21"/>
    </row>
    <row r="85" spans="1:8" s="2" customFormat="1" ht="13.95" customHeight="1" x14ac:dyDescent="0.25">
      <c r="A85" s="90" t="str">
        <f t="shared" ref="A85:A92" si="6">A84</f>
        <v>7.1</v>
      </c>
      <c r="B85" s="35">
        <v>2</v>
      </c>
      <c r="C85" s="45" t="s">
        <v>18</v>
      </c>
      <c r="D85" s="67"/>
      <c r="E85" s="35" t="s">
        <v>40</v>
      </c>
      <c r="F85" s="64"/>
      <c r="G85" s="92">
        <f t="shared" si="5"/>
        <v>0</v>
      </c>
      <c r="H85" s="21"/>
    </row>
    <row r="86" spans="1:8" s="2" customFormat="1" ht="13.95" customHeight="1" x14ac:dyDescent="0.25">
      <c r="A86" s="90" t="str">
        <f t="shared" si="6"/>
        <v>7.1</v>
      </c>
      <c r="B86" s="35">
        <v>3</v>
      </c>
      <c r="C86" s="45" t="s">
        <v>32</v>
      </c>
      <c r="D86" s="67"/>
      <c r="E86" s="35" t="s">
        <v>40</v>
      </c>
      <c r="F86" s="64"/>
      <c r="G86" s="92">
        <f t="shared" si="5"/>
        <v>0</v>
      </c>
      <c r="H86" s="21"/>
    </row>
    <row r="87" spans="1:8" s="2" customFormat="1" ht="13.95" customHeight="1" x14ac:dyDescent="0.25">
      <c r="A87" s="90" t="str">
        <f t="shared" si="6"/>
        <v>7.1</v>
      </c>
      <c r="B87" s="35">
        <v>4</v>
      </c>
      <c r="C87" s="45" t="s">
        <v>37</v>
      </c>
      <c r="D87" s="67"/>
      <c r="E87" s="35" t="s">
        <v>40</v>
      </c>
      <c r="F87" s="64"/>
      <c r="G87" s="92">
        <f t="shared" si="5"/>
        <v>0</v>
      </c>
      <c r="H87" s="21"/>
    </row>
    <row r="88" spans="1:8" s="2" customFormat="1" ht="13.95" customHeight="1" x14ac:dyDescent="0.25">
      <c r="A88" s="90" t="str">
        <f t="shared" si="6"/>
        <v>7.1</v>
      </c>
      <c r="B88" s="35">
        <v>5</v>
      </c>
      <c r="C88" s="36" t="s">
        <v>33</v>
      </c>
      <c r="D88" s="67"/>
      <c r="E88" s="35" t="s">
        <v>40</v>
      </c>
      <c r="F88" s="64"/>
      <c r="G88" s="92">
        <f t="shared" si="5"/>
        <v>0</v>
      </c>
      <c r="H88" s="21"/>
    </row>
    <row r="89" spans="1:8" s="2" customFormat="1" ht="13.95" customHeight="1" x14ac:dyDescent="0.25">
      <c r="A89" s="90" t="str">
        <f t="shared" si="6"/>
        <v>7.1</v>
      </c>
      <c r="B89" s="35">
        <v>6</v>
      </c>
      <c r="C89" s="36" t="s">
        <v>25</v>
      </c>
      <c r="D89" s="67"/>
      <c r="E89" s="35" t="s">
        <v>40</v>
      </c>
      <c r="F89" s="64"/>
      <c r="G89" s="92">
        <f t="shared" si="5"/>
        <v>0</v>
      </c>
      <c r="H89" s="21"/>
    </row>
    <row r="90" spans="1:8" s="2" customFormat="1" ht="13.95" customHeight="1" x14ac:dyDescent="0.25">
      <c r="A90" s="90" t="str">
        <f t="shared" si="6"/>
        <v>7.1</v>
      </c>
      <c r="B90" s="35">
        <v>7</v>
      </c>
      <c r="C90" s="36" t="s">
        <v>30</v>
      </c>
      <c r="D90" s="67"/>
      <c r="E90" s="35" t="s">
        <v>46</v>
      </c>
      <c r="F90" s="64"/>
      <c r="G90" s="92">
        <f t="shared" si="5"/>
        <v>0</v>
      </c>
      <c r="H90" s="21"/>
    </row>
    <row r="91" spans="1:8" s="2" customFormat="1" ht="13.95" customHeight="1" x14ac:dyDescent="0.25">
      <c r="A91" s="90" t="str">
        <f t="shared" si="6"/>
        <v>7.1</v>
      </c>
      <c r="B91" s="35">
        <v>8</v>
      </c>
      <c r="C91" s="36" t="s">
        <v>23</v>
      </c>
      <c r="D91" s="67"/>
      <c r="E91" s="35" t="s">
        <v>40</v>
      </c>
      <c r="F91" s="64"/>
      <c r="G91" s="92">
        <f t="shared" si="5"/>
        <v>0</v>
      </c>
      <c r="H91" s="21"/>
    </row>
    <row r="92" spans="1:8" s="2" customFormat="1" ht="13.95" customHeight="1" x14ac:dyDescent="0.25">
      <c r="A92" s="90" t="str">
        <f t="shared" si="6"/>
        <v>7.1</v>
      </c>
      <c r="B92" s="35">
        <v>9</v>
      </c>
      <c r="C92" s="45" t="s">
        <v>49</v>
      </c>
      <c r="D92" s="67"/>
      <c r="E92" s="35" t="s">
        <v>40</v>
      </c>
      <c r="F92" s="64"/>
      <c r="G92" s="92">
        <f t="shared" si="5"/>
        <v>0</v>
      </c>
      <c r="H92" s="21"/>
    </row>
    <row r="93" spans="1:8" s="9" customFormat="1" ht="13.95" customHeight="1" x14ac:dyDescent="0.25">
      <c r="A93" s="85"/>
      <c r="B93" s="68"/>
      <c r="C93" s="69" t="s">
        <v>21</v>
      </c>
      <c r="D93" s="73"/>
      <c r="E93" s="68"/>
      <c r="F93" s="74"/>
      <c r="G93" s="83">
        <f>SUM(G84:G92)</f>
        <v>0</v>
      </c>
      <c r="H93" s="23"/>
    </row>
    <row r="94" spans="1:8" ht="13.95" customHeight="1" thickBot="1" x14ac:dyDescent="0.3">
      <c r="A94" s="93"/>
      <c r="B94" s="94"/>
      <c r="C94" s="95" t="s">
        <v>115</v>
      </c>
      <c r="D94" s="96"/>
      <c r="E94" s="94"/>
      <c r="F94" s="97"/>
      <c r="G94" s="98">
        <f>SUM(G40,G51,G72,G78,G44,G93,G82)</f>
        <v>250000</v>
      </c>
      <c r="H94" s="19"/>
    </row>
    <row r="95" spans="1:8" ht="13.95" customHeight="1" x14ac:dyDescent="0.25">
      <c r="D95" s="51"/>
      <c r="G95" s="15"/>
      <c r="H95" s="19"/>
    </row>
    <row r="96" spans="1:8" ht="13.95" customHeight="1" x14ac:dyDescent="0.25">
      <c r="D96" s="51"/>
      <c r="G96" s="15"/>
      <c r="H96" s="19"/>
    </row>
    <row r="97" spans="1:8" ht="13.95" customHeight="1" thickBot="1" x14ac:dyDescent="0.3">
      <c r="A97" s="16"/>
      <c r="B97" s="6"/>
      <c r="C97" s="5"/>
      <c r="D97" s="52"/>
      <c r="E97" s="6"/>
      <c r="F97" s="14"/>
      <c r="G97" s="17"/>
      <c r="H97" s="19"/>
    </row>
    <row r="98" spans="1:8" s="4" customFormat="1" ht="13.95" customHeight="1" x14ac:dyDescent="0.25">
      <c r="A98" s="131" t="s">
        <v>22</v>
      </c>
      <c r="B98" s="132"/>
      <c r="C98" s="132"/>
      <c r="D98" s="132"/>
      <c r="E98" s="132"/>
      <c r="F98" s="132"/>
      <c r="G98" s="133"/>
      <c r="H98" s="20"/>
    </row>
    <row r="99" spans="1:8" s="4" customFormat="1" ht="13.95" customHeight="1" x14ac:dyDescent="0.25">
      <c r="A99" s="124" t="s">
        <v>112</v>
      </c>
      <c r="B99" s="125"/>
      <c r="C99" s="125"/>
      <c r="D99" s="125"/>
      <c r="E99" s="126"/>
      <c r="F99" s="101" t="s">
        <v>34</v>
      </c>
      <c r="G99" s="103" t="s">
        <v>113</v>
      </c>
      <c r="H99" s="20"/>
    </row>
    <row r="100" spans="1:8" s="4" customFormat="1" ht="13.95" customHeight="1" x14ac:dyDescent="0.25">
      <c r="A100" s="104" t="s">
        <v>2</v>
      </c>
      <c r="B100" s="62"/>
      <c r="C100" s="127" t="str">
        <f>C5</f>
        <v xml:space="preserve">VRTÁNÍ  A  ODKRYVNÉ  PRÁCE </v>
      </c>
      <c r="D100" s="128"/>
      <c r="E100" s="102">
        <f>G40</f>
        <v>250000</v>
      </c>
      <c r="F100" s="102">
        <f>E100*0.21</f>
        <v>52500</v>
      </c>
      <c r="G100" s="105">
        <f>SUM(E100:F100)</f>
        <v>302500</v>
      </c>
      <c r="H100" s="20"/>
    </row>
    <row r="101" spans="1:8" s="4" customFormat="1" ht="13.95" customHeight="1" x14ac:dyDescent="0.25">
      <c r="A101" s="106" t="s">
        <v>36</v>
      </c>
      <c r="B101" s="62"/>
      <c r="C101" s="127" t="s">
        <v>39</v>
      </c>
      <c r="D101" s="128"/>
      <c r="E101" s="102">
        <f>G44</f>
        <v>0</v>
      </c>
      <c r="F101" s="102">
        <f t="shared" ref="F101:F106" si="7">E101*0.21</f>
        <v>0</v>
      </c>
      <c r="G101" s="105">
        <f t="shared" ref="G101:G106" si="8">SUM(E101:F101)</f>
        <v>0</v>
      </c>
      <c r="H101" s="20"/>
    </row>
    <row r="102" spans="1:8" s="4" customFormat="1" ht="13.95" customHeight="1" x14ac:dyDescent="0.25">
      <c r="A102" s="104" t="s">
        <v>9</v>
      </c>
      <c r="B102" s="62"/>
      <c r="C102" s="129" t="str">
        <f>C45</f>
        <v>HYDROGEOLOGICKÉ PRÁCE</v>
      </c>
      <c r="D102" s="130"/>
      <c r="E102" s="102">
        <f>G51</f>
        <v>0</v>
      </c>
      <c r="F102" s="102">
        <f t="shared" si="7"/>
        <v>0</v>
      </c>
      <c r="G102" s="105">
        <f t="shared" si="8"/>
        <v>0</v>
      </c>
      <c r="H102" s="20"/>
    </row>
    <row r="103" spans="1:8" s="4" customFormat="1" ht="13.95" customHeight="1" x14ac:dyDescent="0.25">
      <c r="A103" s="104" t="s">
        <v>14</v>
      </c>
      <c r="B103" s="62"/>
      <c r="C103" s="127" t="str">
        <f>C52</f>
        <v>LABORATORNÍ PRÁCE</v>
      </c>
      <c r="D103" s="128"/>
      <c r="E103" s="102">
        <f>G72</f>
        <v>0</v>
      </c>
      <c r="F103" s="102">
        <f t="shared" si="7"/>
        <v>0</v>
      </c>
      <c r="G103" s="105">
        <f t="shared" si="8"/>
        <v>0</v>
      </c>
      <c r="H103" s="20"/>
    </row>
    <row r="104" spans="1:8" s="4" customFormat="1" ht="13.95" customHeight="1" x14ac:dyDescent="0.25">
      <c r="A104" s="106" t="s">
        <v>15</v>
      </c>
      <c r="B104" s="62"/>
      <c r="C104" s="127" t="str">
        <f>C73</f>
        <v>GEODETICKÉ PRÁCE, OVĚŘENÍ PODZEMNÍCH INŽENÝRSKÝCH SÍTÍ, INŽENÝRING</v>
      </c>
      <c r="D104" s="128"/>
      <c r="E104" s="102">
        <f>G78</f>
        <v>0</v>
      </c>
      <c r="F104" s="102">
        <f t="shared" si="7"/>
        <v>0</v>
      </c>
      <c r="G104" s="105">
        <f t="shared" si="8"/>
        <v>0</v>
      </c>
      <c r="H104" s="20"/>
    </row>
    <row r="105" spans="1:8" s="4" customFormat="1" ht="13.95" customHeight="1" x14ac:dyDescent="0.25">
      <c r="A105" s="104" t="s">
        <v>17</v>
      </c>
      <c r="B105" s="62"/>
      <c r="C105" s="127" t="str">
        <f>C79</f>
        <v>GEOFYZIKÁLNÍ PRŮZKUM</v>
      </c>
      <c r="D105" s="128"/>
      <c r="E105" s="102">
        <f>G82</f>
        <v>0</v>
      </c>
      <c r="F105" s="102">
        <f t="shared" si="7"/>
        <v>0</v>
      </c>
      <c r="G105" s="105">
        <f t="shared" si="8"/>
        <v>0</v>
      </c>
      <c r="H105" s="20"/>
    </row>
    <row r="106" spans="1:8" ht="13.95" customHeight="1" x14ac:dyDescent="0.25">
      <c r="A106" s="106" t="s">
        <v>20</v>
      </c>
      <c r="B106" s="62"/>
      <c r="C106" s="129" t="str">
        <f>C83</f>
        <v xml:space="preserve">VÝKONY GEOLOGICKÉ SLUŽBY </v>
      </c>
      <c r="D106" s="130"/>
      <c r="E106" s="102">
        <f>G93</f>
        <v>0</v>
      </c>
      <c r="F106" s="102">
        <f t="shared" si="7"/>
        <v>0</v>
      </c>
      <c r="G106" s="105">
        <f t="shared" si="8"/>
        <v>0</v>
      </c>
      <c r="H106" s="19"/>
    </row>
    <row r="107" spans="1:8" ht="13.95" customHeight="1" thickBot="1" x14ac:dyDescent="0.3">
      <c r="A107" s="122" t="s">
        <v>114</v>
      </c>
      <c r="B107" s="123"/>
      <c r="C107" s="123"/>
      <c r="D107" s="123"/>
      <c r="E107" s="107">
        <f>SUM(E100:E106)</f>
        <v>250000</v>
      </c>
      <c r="F107" s="107">
        <f>SUM(F100:F106)</f>
        <v>52500</v>
      </c>
      <c r="G107" s="108">
        <f>SUM(G100:G106)</f>
        <v>302500</v>
      </c>
      <c r="H107" s="19"/>
    </row>
    <row r="108" spans="1:8" x14ac:dyDescent="0.25">
      <c r="D108" s="51"/>
      <c r="H108" s="19"/>
    </row>
    <row r="109" spans="1:8" x14ac:dyDescent="0.25">
      <c r="D109" s="51"/>
      <c r="H109" s="19"/>
    </row>
    <row r="110" spans="1:8" x14ac:dyDescent="0.25">
      <c r="D110" s="51"/>
      <c r="H110" s="19"/>
    </row>
    <row r="111" spans="1:8" x14ac:dyDescent="0.25">
      <c r="D111" s="51"/>
      <c r="H111" s="19"/>
    </row>
    <row r="112" spans="1:8" x14ac:dyDescent="0.25">
      <c r="D112" s="51"/>
      <c r="H112" s="19"/>
    </row>
    <row r="113" spans="3:8" x14ac:dyDescent="0.25">
      <c r="D113" s="51"/>
      <c r="H113" s="19"/>
    </row>
    <row r="114" spans="3:8" x14ac:dyDescent="0.25">
      <c r="D114" s="51"/>
      <c r="H114" s="19"/>
    </row>
    <row r="115" spans="3:8" ht="13.8" x14ac:dyDescent="0.25">
      <c r="C115" s="11"/>
      <c r="D115" s="58"/>
      <c r="E115"/>
      <c r="F115" s="15"/>
      <c r="H115" s="19"/>
    </row>
    <row r="116" spans="3:8" ht="13.8" x14ac:dyDescent="0.25">
      <c r="C116" s="12"/>
      <c r="D116" s="59"/>
      <c r="E116" s="111"/>
      <c r="F116" s="115"/>
      <c r="H116" s="19"/>
    </row>
    <row r="117" spans="3:8" ht="13.8" x14ac:dyDescent="0.25">
      <c r="C117" s="12"/>
      <c r="D117" s="58"/>
      <c r="E117" s="111"/>
      <c r="F117" s="111"/>
      <c r="H117" s="19"/>
    </row>
    <row r="118" spans="3:8" x14ac:dyDescent="0.25">
      <c r="D118" s="51"/>
      <c r="H118" s="19"/>
    </row>
    <row r="119" spans="3:8" x14ac:dyDescent="0.25">
      <c r="D119" s="51"/>
      <c r="H119" s="19"/>
    </row>
    <row r="120" spans="3:8" x14ac:dyDescent="0.25">
      <c r="D120" s="51"/>
      <c r="H120" s="19"/>
    </row>
    <row r="121" spans="3:8" x14ac:dyDescent="0.25">
      <c r="D121" s="51"/>
      <c r="H121" s="19"/>
    </row>
    <row r="122" spans="3:8" x14ac:dyDescent="0.25">
      <c r="D122" s="51"/>
      <c r="H122" s="19"/>
    </row>
    <row r="123" spans="3:8" x14ac:dyDescent="0.25">
      <c r="D123" s="51"/>
      <c r="H123" s="19"/>
    </row>
    <row r="124" spans="3:8" x14ac:dyDescent="0.25">
      <c r="D124" s="51"/>
      <c r="H124" s="19"/>
    </row>
    <row r="125" spans="3:8" x14ac:dyDescent="0.25">
      <c r="D125" s="51"/>
      <c r="H125" s="19"/>
    </row>
    <row r="126" spans="3:8" x14ac:dyDescent="0.25">
      <c r="D126" s="51"/>
      <c r="H126" s="19"/>
    </row>
    <row r="127" spans="3:8" x14ac:dyDescent="0.25">
      <c r="D127" s="51"/>
      <c r="H127" s="19"/>
    </row>
    <row r="128" spans="3:8" x14ac:dyDescent="0.25">
      <c r="D128" s="51"/>
      <c r="H128" s="19"/>
    </row>
    <row r="129" spans="4:8" x14ac:dyDescent="0.25">
      <c r="D129" s="51"/>
      <c r="H129" s="19"/>
    </row>
    <row r="130" spans="4:8" x14ac:dyDescent="0.25">
      <c r="D130" s="51"/>
      <c r="H130" s="19"/>
    </row>
    <row r="131" spans="4:8" x14ac:dyDescent="0.25">
      <c r="D131" s="51"/>
      <c r="H131" s="19"/>
    </row>
    <row r="132" spans="4:8" x14ac:dyDescent="0.25">
      <c r="D132" s="51"/>
      <c r="H132" s="19"/>
    </row>
    <row r="133" spans="4:8" x14ac:dyDescent="0.25">
      <c r="D133" s="51"/>
      <c r="H133" s="19"/>
    </row>
    <row r="134" spans="4:8" x14ac:dyDescent="0.25">
      <c r="D134" s="51"/>
      <c r="H134" s="19"/>
    </row>
    <row r="135" spans="4:8" x14ac:dyDescent="0.25">
      <c r="D135" s="51"/>
      <c r="H135" s="19"/>
    </row>
    <row r="136" spans="4:8" x14ac:dyDescent="0.25">
      <c r="D136" s="51"/>
      <c r="H136" s="19"/>
    </row>
    <row r="137" spans="4:8" x14ac:dyDescent="0.25">
      <c r="D137" s="51"/>
      <c r="H137" s="19"/>
    </row>
    <row r="138" spans="4:8" x14ac:dyDescent="0.25">
      <c r="D138" s="51"/>
      <c r="H138" s="19"/>
    </row>
    <row r="139" spans="4:8" x14ac:dyDescent="0.25">
      <c r="D139" s="51"/>
      <c r="H139" s="19"/>
    </row>
    <row r="140" spans="4:8" x14ac:dyDescent="0.25">
      <c r="D140" s="51"/>
      <c r="H140" s="19"/>
    </row>
    <row r="141" spans="4:8" x14ac:dyDescent="0.25">
      <c r="D141" s="51"/>
      <c r="H141" s="19"/>
    </row>
    <row r="142" spans="4:8" x14ac:dyDescent="0.25">
      <c r="D142" s="51"/>
      <c r="H142" s="19"/>
    </row>
    <row r="143" spans="4:8" x14ac:dyDescent="0.25">
      <c r="D143" s="51"/>
      <c r="H143" s="19"/>
    </row>
    <row r="144" spans="4:8" x14ac:dyDescent="0.25">
      <c r="D144" s="51"/>
      <c r="H144" s="19"/>
    </row>
    <row r="145" spans="4:8" x14ac:dyDescent="0.25">
      <c r="D145" s="51"/>
      <c r="H145" s="19"/>
    </row>
    <row r="146" spans="4:8" x14ac:dyDescent="0.25">
      <c r="D146" s="51"/>
      <c r="H146" s="19"/>
    </row>
    <row r="147" spans="4:8" x14ac:dyDescent="0.25">
      <c r="D147" s="51"/>
      <c r="H147" s="19"/>
    </row>
    <row r="148" spans="4:8" x14ac:dyDescent="0.25">
      <c r="D148" s="51"/>
      <c r="H148" s="19"/>
    </row>
    <row r="149" spans="4:8" x14ac:dyDescent="0.25">
      <c r="D149" s="51"/>
      <c r="H149" s="19"/>
    </row>
    <row r="150" spans="4:8" x14ac:dyDescent="0.25">
      <c r="D150" s="51"/>
      <c r="H150" s="19"/>
    </row>
    <row r="151" spans="4:8" x14ac:dyDescent="0.25">
      <c r="D151" s="51"/>
      <c r="H151" s="19"/>
    </row>
    <row r="152" spans="4:8" x14ac:dyDescent="0.25">
      <c r="D152" s="51"/>
      <c r="H152" s="19"/>
    </row>
    <row r="153" spans="4:8" x14ac:dyDescent="0.25">
      <c r="D153" s="51"/>
      <c r="H153" s="19"/>
    </row>
    <row r="154" spans="4:8" x14ac:dyDescent="0.25">
      <c r="D154" s="51"/>
      <c r="H154" s="19"/>
    </row>
    <row r="155" spans="4:8" x14ac:dyDescent="0.25">
      <c r="D155" s="51"/>
      <c r="H155" s="19"/>
    </row>
    <row r="156" spans="4:8" x14ac:dyDescent="0.25">
      <c r="D156" s="51"/>
      <c r="H156" s="19"/>
    </row>
    <row r="157" spans="4:8" x14ac:dyDescent="0.25">
      <c r="D157" s="51"/>
      <c r="H157" s="19"/>
    </row>
    <row r="158" spans="4:8" x14ac:dyDescent="0.25">
      <c r="D158" s="51"/>
      <c r="H158" s="19"/>
    </row>
    <row r="159" spans="4:8" x14ac:dyDescent="0.25">
      <c r="D159" s="51"/>
      <c r="H159" s="19"/>
    </row>
    <row r="160" spans="4:8" x14ac:dyDescent="0.25">
      <c r="D160" s="51"/>
      <c r="H160" s="19"/>
    </row>
    <row r="161" spans="4:8" x14ac:dyDescent="0.25">
      <c r="D161" s="51"/>
      <c r="H161" s="19"/>
    </row>
    <row r="162" spans="4:8" x14ac:dyDescent="0.25">
      <c r="D162" s="51"/>
      <c r="H162" s="19"/>
    </row>
    <row r="163" spans="4:8" x14ac:dyDescent="0.25">
      <c r="D163" s="51"/>
      <c r="H163" s="19"/>
    </row>
    <row r="164" spans="4:8" x14ac:dyDescent="0.25">
      <c r="D164" s="51"/>
      <c r="H164" s="19"/>
    </row>
    <row r="165" spans="4:8" x14ac:dyDescent="0.25">
      <c r="D165" s="51"/>
      <c r="H165" s="19"/>
    </row>
    <row r="166" spans="4:8" x14ac:dyDescent="0.25">
      <c r="D166" s="51"/>
      <c r="H166" s="19"/>
    </row>
    <row r="167" spans="4:8" x14ac:dyDescent="0.25">
      <c r="D167" s="51"/>
      <c r="H167" s="19"/>
    </row>
    <row r="168" spans="4:8" x14ac:dyDescent="0.25">
      <c r="D168" s="51"/>
      <c r="H168" s="19"/>
    </row>
    <row r="169" spans="4:8" x14ac:dyDescent="0.25">
      <c r="D169" s="51"/>
      <c r="H169" s="19"/>
    </row>
    <row r="170" spans="4:8" x14ac:dyDescent="0.25">
      <c r="D170" s="51"/>
      <c r="H170" s="19"/>
    </row>
    <row r="171" spans="4:8" x14ac:dyDescent="0.25">
      <c r="D171" s="51"/>
      <c r="H171" s="19"/>
    </row>
    <row r="172" spans="4:8" x14ac:dyDescent="0.25">
      <c r="D172" s="51"/>
      <c r="H172" s="19"/>
    </row>
    <row r="173" spans="4:8" x14ac:dyDescent="0.25">
      <c r="D173" s="51"/>
      <c r="H173" s="19"/>
    </row>
    <row r="174" spans="4:8" x14ac:dyDescent="0.25">
      <c r="D174" s="51"/>
      <c r="H174" s="19"/>
    </row>
    <row r="175" spans="4:8" x14ac:dyDescent="0.25">
      <c r="D175" s="51"/>
      <c r="H175" s="19"/>
    </row>
    <row r="176" spans="4:8" x14ac:dyDescent="0.25">
      <c r="D176" s="51"/>
      <c r="H176" s="19"/>
    </row>
    <row r="177" spans="4:8" x14ac:dyDescent="0.25">
      <c r="D177" s="51"/>
      <c r="H177" s="19"/>
    </row>
    <row r="178" spans="4:8" x14ac:dyDescent="0.25">
      <c r="D178" s="51"/>
      <c r="H178" s="19"/>
    </row>
    <row r="179" spans="4:8" x14ac:dyDescent="0.25">
      <c r="D179" s="51"/>
      <c r="H179" s="19"/>
    </row>
    <row r="180" spans="4:8" x14ac:dyDescent="0.25">
      <c r="D180" s="51"/>
      <c r="H180" s="19"/>
    </row>
    <row r="181" spans="4:8" x14ac:dyDescent="0.25">
      <c r="D181" s="51"/>
      <c r="H181" s="19"/>
    </row>
    <row r="182" spans="4:8" x14ac:dyDescent="0.25">
      <c r="D182" s="51"/>
      <c r="H182" s="19"/>
    </row>
    <row r="183" spans="4:8" x14ac:dyDescent="0.25">
      <c r="D183" s="51"/>
      <c r="H183" s="19"/>
    </row>
    <row r="184" spans="4:8" x14ac:dyDescent="0.25">
      <c r="D184" s="51"/>
      <c r="H184" s="19"/>
    </row>
    <row r="185" spans="4:8" x14ac:dyDescent="0.25">
      <c r="D185" s="51"/>
      <c r="H185" s="19"/>
    </row>
    <row r="186" spans="4:8" x14ac:dyDescent="0.25">
      <c r="D186" s="51"/>
      <c r="H186" s="19"/>
    </row>
    <row r="187" spans="4:8" x14ac:dyDescent="0.25">
      <c r="D187" s="51"/>
      <c r="H187" s="19"/>
    </row>
    <row r="188" spans="4:8" x14ac:dyDescent="0.25">
      <c r="D188" s="51"/>
      <c r="H188" s="19"/>
    </row>
    <row r="189" spans="4:8" x14ac:dyDescent="0.25">
      <c r="D189" s="51"/>
      <c r="H189" s="19"/>
    </row>
    <row r="190" spans="4:8" x14ac:dyDescent="0.25">
      <c r="D190" s="51"/>
      <c r="H190" s="19"/>
    </row>
    <row r="191" spans="4:8" x14ac:dyDescent="0.25">
      <c r="D191" s="51"/>
      <c r="H191" s="19"/>
    </row>
    <row r="192" spans="4:8" x14ac:dyDescent="0.25">
      <c r="D192" s="51"/>
      <c r="H192" s="19"/>
    </row>
    <row r="193" spans="4:8" x14ac:dyDescent="0.25">
      <c r="D193" s="51"/>
      <c r="H193" s="19"/>
    </row>
    <row r="194" spans="4:8" x14ac:dyDescent="0.25">
      <c r="D194" s="51"/>
      <c r="H194" s="19"/>
    </row>
    <row r="195" spans="4:8" x14ac:dyDescent="0.25">
      <c r="D195" s="51"/>
      <c r="H195" s="19"/>
    </row>
    <row r="196" spans="4:8" x14ac:dyDescent="0.25">
      <c r="D196" s="51"/>
      <c r="H196" s="19"/>
    </row>
    <row r="197" spans="4:8" x14ac:dyDescent="0.25">
      <c r="D197" s="51"/>
      <c r="H197" s="19"/>
    </row>
    <row r="198" spans="4:8" x14ac:dyDescent="0.25">
      <c r="D198" s="51"/>
    </row>
  </sheetData>
  <mergeCells count="19">
    <mergeCell ref="G3:G4"/>
    <mergeCell ref="A3:B4"/>
    <mergeCell ref="C3:C4"/>
    <mergeCell ref="E117:F117"/>
    <mergeCell ref="A1:G1"/>
    <mergeCell ref="E116:F116"/>
    <mergeCell ref="D3:D4"/>
    <mergeCell ref="E3:E4"/>
    <mergeCell ref="F3:F4"/>
    <mergeCell ref="A107:D107"/>
    <mergeCell ref="A99:E99"/>
    <mergeCell ref="C100:D100"/>
    <mergeCell ref="C101:D101"/>
    <mergeCell ref="C102:D102"/>
    <mergeCell ref="A98:G98"/>
    <mergeCell ref="C103:D103"/>
    <mergeCell ref="C104:D104"/>
    <mergeCell ref="C105:D105"/>
    <mergeCell ref="C106:D106"/>
  </mergeCells>
  <phoneticPr fontId="27" type="noConversion"/>
  <printOptions horizontalCentered="1"/>
  <pageMargins left="0.25" right="0.25" top="0.75" bottom="0.75" header="0.3" footer="0.3"/>
  <pageSetup paperSize="8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2025-03-19T14:30:23Z</dcterms:modified>
</cp:coreProperties>
</file>