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OneDrive - SZ\Dokumenty\data 2025\Chodník Doubí\26.5.25\"/>
    </mc:Choice>
  </mc:AlternateContent>
  <bookViews>
    <workbookView xWindow="0" yWindow="0" windowWidth="0" windowHeight="0"/>
  </bookViews>
  <sheets>
    <sheet name="Rekapitulace" sheetId="5" r:id="rId1"/>
    <sheet name="SO 11-20-01" sheetId="2" r:id="rId2"/>
    <sheet name="SO 11-50-01" sheetId="3" r:id="rId3"/>
    <sheet name="SO 98-98" sheetId="4" r:id="rId4"/>
  </sheets>
  <calcPr/>
</workbook>
</file>

<file path=xl/calcChain.xml><?xml version="1.0" encoding="utf-8"?>
<calcChain xmlns="http://schemas.openxmlformats.org/spreadsheetml/2006/main">
  <c i="4" l="1" r="M3"/>
  <c i="3" r="M3"/>
  <c i="2" r="M3"/>
  <c i="5" r="C7"/>
  <c r="C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4" r="T7"/>
  <c r="M8"/>
  <c r="L8"/>
  <c r="M22"/>
  <c r="L22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" r="T7"/>
  <c r="M8"/>
  <c r="L8"/>
  <c r="M87"/>
  <c r="L87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82"/>
  <c r="L82"/>
  <c r="AA83"/>
  <c r="O83"/>
  <c r="M83"/>
  <c r="I83"/>
  <c r="M77"/>
  <c r="L77"/>
  <c r="AA78"/>
  <c r="O78"/>
  <c r="M78"/>
  <c r="I78"/>
  <c r="M44"/>
  <c r="L44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1"/>
  <c r="L31"/>
  <c r="AA40"/>
  <c r="O40"/>
  <c r="M40"/>
  <c r="I40"/>
  <c r="AA36"/>
  <c r="O36"/>
  <c r="M36"/>
  <c r="I36"/>
  <c r="AA32"/>
  <c r="O32"/>
  <c r="M32"/>
  <c r="I32"/>
  <c r="M22"/>
  <c r="L22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" r="T7"/>
  <c r="M8"/>
  <c r="L8"/>
  <c r="M67"/>
  <c r="L67"/>
  <c r="AA68"/>
  <c r="O68"/>
  <c r="M68"/>
  <c r="I68"/>
  <c r="M54"/>
  <c r="L54"/>
  <c r="AA63"/>
  <c r="O63"/>
  <c r="M63"/>
  <c r="I63"/>
  <c r="AA59"/>
  <c r="O59"/>
  <c r="M59"/>
  <c r="I59"/>
  <c r="AA55"/>
  <c r="O55"/>
  <c r="M55"/>
  <c r="I55"/>
  <c r="M41"/>
  <c r="L41"/>
  <c r="AA50"/>
  <c r="O50"/>
  <c r="M50"/>
  <c r="I50"/>
  <c r="AA46"/>
  <c r="O46"/>
  <c r="M46"/>
  <c r="I46"/>
  <c r="AA42"/>
  <c r="O42"/>
  <c r="M42"/>
  <c r="I42"/>
  <c r="M36"/>
  <c r="L36"/>
  <c r="AA37"/>
  <c r="O37"/>
  <c r="M37"/>
  <c r="I37"/>
  <c r="M31"/>
  <c r="L31"/>
  <c r="AA32"/>
  <c r="O32"/>
  <c r="M32"/>
  <c r="I32"/>
  <c r="M18"/>
  <c r="L18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<sst xmlns="http://schemas.openxmlformats.org/spreadsheetml/2006/main">
  <si>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</si>
  <si>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5313710005</t>
  </si>
  <si>
    <t>Moder tr. Veselí n.L. - Tábor - II.část, Doubí u Tábora, 2. etapa Soběslav – Doubí - chodník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</si>
  <si>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</si>
  <si>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</si>
  <si>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</si>
  <si>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</si>
  <si>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</si>
  <si>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</si>
  <si>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</si>
  <si>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</si>
  <si>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</si>
  <si>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</si>
  <si>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propustky, zdi</t>
  </si>
  <si>
    <t xml:space="preserve">  SO 11-20-01</t>
  </si>
  <si>
    <t>Gabionové zdi</t>
  </si>
  <si>
    <t>D.2.1.8</t>
  </si>
  <si>
    <t>Pozemní komunikace</t>
  </si>
  <si>
    <t xml:space="preserve">  SO 11-50-01</t>
  </si>
  <si>
    <t>Chodníky pro pěší</t>
  </si>
  <si>
    <t>D.9.8</t>
  </si>
  <si>
    <t>Všeobecný objekt</t>
  </si>
  <si>
    <t xml:space="preserve">  SO 98-98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</si>
  <si>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</si>
  <si>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</si>
  <si>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</si>
  <si>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</si>
  <si>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</si>
  <si>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</si>
  <si>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</si>
  <si>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</si>
  <si>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</si>
  <si>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</si>
  <si>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</si>
  <si>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</si>
  <si>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</si>
  <si>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</si>
  <si>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</si>
  <si>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</si>
  <si>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</si>
  <si>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</si>
  <si>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</si>
  <si>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</si>
  <si>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</si>
  <si>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11-20-01</t>
  </si>
  <si>
    <t>SD</t>
  </si>
  <si>
    <t>0</t>
  </si>
  <si>
    <t>Všeobecné konstrukce a práce</t>
  </si>
  <si>
    <t>P</t>
  </si>
  <si>
    <t>R015111</t>
  </si>
  <si>
    <t>901</t>
  </si>
  <si>
    <t xml:space="preserve">POPLATKY ZA LIKVIDACŮ ODPADŮ NEKONTAMINOVANÝCH - 17 05 04  VYTĚŽENÉ ZEMINY A HORNINY -  I. TŘÍDA TĚŽITELNOSTI - VČETNĚ DOPRAVY</t>
  </si>
  <si>
    <t>T</t>
  </si>
  <si>
    <t/>
  </si>
  <si>
    <t>PP</t>
  </si>
  <si>
    <t>VV</t>
  </si>
  <si>
    <t>(751,5-519,8)*2=463,400 [A] _x000d_
Celkem 463,4 = 463,400_x000d_</t>
  </si>
  <si>
    <t>TS</t>
  </si>
  <si>
    <t xml:space="preserve">1. Položka obsahuje: 
– veškeré poplatky provozovateli skládky, recyklační linky nebo jiného zařízení na zpracování nebo likvidaci odpadů související s převzetím, uložením, zpracováním nebo likvidací odpadu 
-  náklady spojené s dopravou   odpadu z místa stavby na místo převzetí provozovatelem skládky, recyklační linky nebo jiného zařízení  na zpracování nebo likvidaci odpadů 
- náklady spojené s vyložením a manipulací s materiálem v místě skládky 
2. Položka neobsahuje: 
3. Způsob měření: 
Tunou se rozumí hmotnost odpadu vytříděného v souladu se zákonem č. 541/2020 Sb., o nakládání s odpady, v platném znění. 
Poznámka: 
*)  U nebezpečných odpadů musí být v doplňujícím popisu položky uvedeno upřesnění  nebezpečných vlastností v rozsahu a typu koncentrace nebezpečných látek</t>
  </si>
  <si>
    <t>03100</t>
  </si>
  <si>
    <t>ZAŘÍZENÍ STAVENIŠTĚ - ZŘÍZENÍ, PROVOZ, DEMONTÁŽ</t>
  </si>
  <si>
    <t>KPL</t>
  </si>
  <si>
    <t xml:space="preserve">Položka zahrnuje:  
 objednatelem povolené náklady na pořízení (event. pronájem), provozování, udržování a likvidaci zhotovitelova zařízení  
Položka nezahrnuje:  
- x</t>
  </si>
  <si>
    <t>1</t>
  </si>
  <si>
    <t>Zemní práce</t>
  </si>
  <si>
    <t>12273</t>
  </si>
  <si>
    <t>ODKOPÁVKY A PROKOPÁVKY OBECNÉ TŘ. I</t>
  </si>
  <si>
    <t>M3</t>
  </si>
  <si>
    <t xml:space="preserve">část 1  4,3*97=417,100 [A] 
část 2  3,8*88=334,400 [B] 
Celkem: A+B=751,500 [C] _x000d_
Celkem 751,5 = 751,500_x000d_</t>
  </si>
  <si>
    <t xml:space="preserve"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</si>
  <si>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17411</t>
  </si>
  <si>
    <t>ZÁSYP JAM A RÝH ZEMINOU SE ZHUTNĚNÍM</t>
  </si>
  <si>
    <t xml:space="preserve">část 1  3*97=291,000 [A] 
část 2  2,6*88=228,800 [B] 
Celkem: A+B=519,800 [C] _x000d_
Celkem 519,8 = 519,800_x000d_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</si>
  <si>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</si>
  <si>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18110</t>
  </si>
  <si>
    <t>ÚPRAVA PLÁNĚ SE ZHUTNĚNÍM V HORNINĚ TŘ. I</t>
  </si>
  <si>
    <t>M2</t>
  </si>
  <si>
    <t xml:space="preserve">Zhutnění základové spáry  min. na 90% PS  
1,3*200,5=260,650 [A] _x000d_
Celkem 260,65 = 260,650_x000d_</t>
  </si>
  <si>
    <t xml:space="preserve">Položka zahrnuje:  
- úpravu pláně včetně vyrovnání výškových rozdílů. Míru zhutnění určuje projekt.  
Položka nezahrnuje:  
- x</t>
  </si>
  <si>
    <t>2</t>
  </si>
  <si>
    <t>Základy</t>
  </si>
  <si>
    <t>21461F</t>
  </si>
  <si>
    <t>SEPARAČNÍ GEOTEXTILIE DO 600G/M2</t>
  </si>
  <si>
    <t>po obvodu gabionové zdi 
 493,72=493,720 [A] _x000d_
Celkem 493,72 = 493,720_x000d_</t>
  </si>
  <si>
    <t xml:space="preserve">Položka zahrnuje:  
- dodávku předepsané geotextilie  
- úpravu, očištění a ochranu podkladu  
- přichycení k podkladu, případně zatížení  
- úpravy spojů a zajištění okrajů  
- úpravy pro odvodnění  
- nutné přesahy (nezapočítávají se do výměry)  
- mimostaveništní a vnitrostaveništní dopravu  
Položka nezahrnuje:  
- x</t>
  </si>
  <si>
    <t>3</t>
  </si>
  <si>
    <t>Svislé konstrukce</t>
  </si>
  <si>
    <t>3272A7</t>
  </si>
  <si>
    <t>ZDI OPĚR, ZÁRUB, NÁBŘEŽ Z GABIONŮ RUČNĚ ROVNANÝCH, DRÁT O4,0MM, POVRCHOVÁ ÚPRAVA Zn + Al</t>
  </si>
  <si>
    <t xml:space="preserve">Gabionový koše s oky 50x100 mm  kamenivem  ideálně 50-200 mm a větší (minimálně 63-125 mm) 
Gabion malý (0,5x1x1,5) 65 Ks 
Gabion velký (1x1x1,5)          166 Ks 
(65*0,75)+(166*1,5)=297,750 [A] _x000d_
Celkem 297,75 = 297,750_x000d_</t>
  </si>
  <si>
    <t xml:space="preserve">Položka zahrnuje:  
- dodávku a osazení drátěných košů s výplní lomovým kamenem.  
Položka nezahrnuje:  
- gabionové matrace se vykazují v pol.č.2722**.</t>
  </si>
  <si>
    <t>4</t>
  </si>
  <si>
    <t>Vodorovné konstrukce</t>
  </si>
  <si>
    <t>45157</t>
  </si>
  <si>
    <t>PODKLADNÍ A VÝPLŇOVÉ VRSTVY Z KAMENIVA TĚŽENÉHO</t>
  </si>
  <si>
    <t>pískový podsyp pod odtokové trubky DN 150 - celková délka 52,5 
52,5*0,05=2,625 [A] _x000d_
Celkem 2,625 = 2,625_x000d_</t>
  </si>
  <si>
    <t xml:space="preserve">Položka zahrnuje:  
- dodávku předepsaného kameniva  
- mimostaveništní a vnitrostaveništní dopravu a jeho uložení  
- není-li v zadávací dokumentaci uvedeno jinak, jedná se o nakupovaný materiál  
Položka nezahrnuje:  
- x</t>
  </si>
  <si>
    <t>45152</t>
  </si>
  <si>
    <t>PODKLADNÍ A VÝPLŇOVÉ VRSTVY Z KAMENIVA DRCENÉHO</t>
  </si>
  <si>
    <t>Vrstva ŠD pro založení gabionů 
(96+87)*0,4=73,200 [A] _x000d_
Celkem 73,2 = 73,200_x000d_</t>
  </si>
  <si>
    <t>R45152</t>
  </si>
  <si>
    <t xml:space="preserve">štěrk (drenáž ) fr 16*32 do korugovaných trubek  
14*1,3=18,200 [A] _x000d_
Celkem 18,2 = 18,200_x000d_</t>
  </si>
  <si>
    <t>8</t>
  </si>
  <si>
    <t>Potrubí</t>
  </si>
  <si>
    <t>87533</t>
  </si>
  <si>
    <t>POTRUBÍ DREN Z TRUB PLAST DN DO 150MM</t>
  </si>
  <si>
    <t>M</t>
  </si>
  <si>
    <t xml:space="preserve">Odtoková trubka DN 150  
52,5=52,500 [A] _x000d_
Celkem 52,5 = 52,500_x000d_</t>
  </si>
  <si>
    <t xml:space="preserve"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x</t>
  </si>
  <si>
    <t>87645</t>
  </si>
  <si>
    <t>CHRÁNIČKY Z TRUB PLASTOVÝCH DN DO 300MM</t>
  </si>
  <si>
    <t xml:space="preserve">Chránička DN 300 pro základ v gabionu      
(64+58)*0,5=61,000 [A] _x000d_
Celkem 61 = 61,000_x000d_</t>
  </si>
  <si>
    <t xml:space="preserve"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</si>
  <si>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87446</t>
  </si>
  <si>
    <t>POTRUBÍ Z TRUB PLASTOVÝCH ODPADNÍCH DN DO 400MM</t>
  </si>
  <si>
    <t>korugovaná plastová roura</t>
  </si>
  <si>
    <t>korugovaná plastová roura 
14*1=14,000 [A] _x000d_
Celkem 14 = 14,000_x000d_</t>
  </si>
  <si>
    <t xml:space="preserve"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</si>
  <si>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9</t>
  </si>
  <si>
    <t>Ostatní konstrukce a práce</t>
  </si>
  <si>
    <t>R9111A1</t>
  </si>
  <si>
    <t>ZÁBRADLÍ SILNIČNÍ S VODOR MADLY - DODÁVKA A MONTÁŽ vč. VTD</t>
  </si>
  <si>
    <t>vč. VTD</t>
  </si>
  <si>
    <t xml:space="preserve">tři madlové pozinkované zabradlí  tr. 50x3 mm , vč. Výrobně technické dokumentace 
200,5=200,500 [A] _x000d_
Celkem 200,5 = 200,500_x000d_</t>
  </si>
  <si>
    <t xml:space="preserve"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 
 - výrobní technická dokumentace  
Položka nezahrnuje: 
- x</t>
  </si>
  <si>
    <t>SO 11-50-01</t>
  </si>
  <si>
    <t>50*2=100,000 [A] _x000d_
Celkem 100 = 100,000_x000d_</t>
  </si>
  <si>
    <t>R015140</t>
  </si>
  <si>
    <t>906</t>
  </si>
  <si>
    <t xml:space="preserve">POPLATKY ZA LIKVIDACŮ ODPADŮ NEKONTAMINOVANÝCH - 17 01 01  BETON Z DEMOLIC OBJEKTŮ, ZÁKLADŮ TV - VČETNĚ DOPRAVY</t>
  </si>
  <si>
    <t xml:space="preserve">beton ze zakladů značky a sloupu veřejného osvětlení  
1*2,5=2,500 [A] _x000d_
Celkem 2,5 = 2,500_x000d_</t>
  </si>
  <si>
    <t xml:space="preserve">1. Položka obsahuje: 
- veškeré poplatky provozovateli skládky, recyklační linky nebo jiného zařízení na zpracování nebo likvidaci odpadů související s převzetím, uložením, zpracováním nebo likvidací odpadu 
-  náklady spojené s dopravou   odpadu z místa stavby na místo převzetí provozovatelem skládky, recyklační linky nebo jiného zařízení na zpracování nebo likvidaci odpadů 
- náklady spojené s vyložením a manipulací s materiálem v místě skládky 
 2. Položka neobsahuje: 
3. Způsob měření: 
Tunou se rozumí hmotnost odpadu vytříděného v souladu se zákonem č. 541/2020 Sb., o nakládání s odpady, v platném znění. 
Poznámka: 
*)  U nebezpečných odpadů musí být v doplňujícím popisu položky uvedeno upřesnění  nebezpečných vlastností v rozsahu a typu koncentrace nebezpečných látek</t>
  </si>
  <si>
    <t>12273A</t>
  </si>
  <si>
    <t>ODKOPÁVKY A PROKOPÁVKY OBECNÉ TŘ. I - BEZ DOPRAVY</t>
  </si>
  <si>
    <t>200*0,5*0,5=50,000 [A] _x000d_
Celkem 50 = 50,000_x000d_</t>
  </si>
  <si>
    <t xml:space="preserve"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nezahrnuje uložení zeminy (na skládku, do násypu) ani poplatky za skládku, vykazují se v položce č.0141**</t>
  </si>
  <si>
    <t>18241</t>
  </si>
  <si>
    <t>ZALOŽENÍ TRÁVNÍKU RUČNÍM VÝSEVEM</t>
  </si>
  <si>
    <t>445=445,000 [A] _x000d_
Celkem 445 = 445,000_x000d_</t>
  </si>
  <si>
    <t xml:space="preserve">Položka zahrnuje:  
- dodání předepsané travní směsi, její výsev na ornici, zalévání, první pokosení, to vše bez ohledu na sklon terénu  
Položka nezahrnuje:  
- x</t>
  </si>
  <si>
    <t>465512</t>
  </si>
  <si>
    <t>DLAŽBY Z LOMOVÉHO KAMENE NA MC</t>
  </si>
  <si>
    <t xml:space="preserve">dlažby z lomového kamene tl. 200 mm  
1,5*0,2=0,300 [A] _x000d_
Celkem 0,3 = 0,300_x000d_</t>
  </si>
  <si>
    <t xml:space="preserve"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</si>
  <si>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45131A</t>
  </si>
  <si>
    <t>PODKLADNÍ A VÝPLŇOVÉ VRSTVY Z PROSTÉHO BETONU C20/25</t>
  </si>
  <si>
    <t xml:space="preserve">podkladní beton C20/25n  pro dlažbu z lomového kamene tl. 100 mm 
1,5*0,1=0,150 [A] _x000d_
Celkem 0,15 = 0,150_x000d_</t>
  </si>
  <si>
    <t xml:space="preserve"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</si>
  <si>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46321</t>
  </si>
  <si>
    <t>ROVNANINA Z LOMOVÉHO KAMENE</t>
  </si>
  <si>
    <t xml:space="preserve">tl. 300 mm  
4*0,3=1,200 [A] _x000d_
Celkem 1,2 = 1,200_x000d_</t>
  </si>
  <si>
    <t xml:space="preserve">Položka zahrnuje:  
- dodávku a vyrovnání lomového kamene předepsané frakce do předepsaného tvaru  
-  včetně mimostaveništní a vnitrostaveništní dopravy  
- není-li v zadávací dokumentaci uvedeno jinak, jedná se o nakupovaný materiál  
Položka nezahrnuje:  
- x</t>
  </si>
  <si>
    <t>5</t>
  </si>
  <si>
    <t>Komunikace</t>
  </si>
  <si>
    <t>582611</t>
  </si>
  <si>
    <t>KRYTY Z BETON DLAŽDIC SE ZÁMKEM ŠEDÝCH TL 60MM DO LOŽE Z KAM</t>
  </si>
  <si>
    <t xml:space="preserve">kladečské lože  tl 40 mm , frakce 4-8 
měřeno digitálně  
197+223=420,000 [A] _x000d_
Celkem 420 = 420,000_x000d_</t>
  </si>
  <si>
    <t xml:space="preserve"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</si>
  <si>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</si>
  <si>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</si>
  <si>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 xml:space="preserve">kladečské lože  tl 40 mm, frakce 4-8 
měřeno digitálně  
1,2+0,8=2,000 [A] _x000d_
Celkem 2 = 2,000_x000d_</t>
  </si>
  <si>
    <t>56333</t>
  </si>
  <si>
    <t>VOZOVKOVÉ VRSTVY ZE ŠTĚRKODRTI TL. DO 150MM</t>
  </si>
  <si>
    <t xml:space="preserve">plocha pod zámkovou dlažbou  
197+223+1,2+0,8=422,000 [A] _x000d_
Celkem 422 = 422,000_x000d_</t>
  </si>
  <si>
    <t xml:space="preserve"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</si>
  <si>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574A33</t>
  </si>
  <si>
    <t>ASFALTOVÝ BETON PRO OBRUSNÉ VRSTVY ACO 11 TL. 40MM</t>
  </si>
  <si>
    <t xml:space="preserve">přístupový chodník na nástupiiště  
18=18,000 [A] _x000d_
Celkem 18 = 18,000_x000d_</t>
  </si>
  <si>
    <t xml:space="preserve"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</si>
  <si>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574C55</t>
  </si>
  <si>
    <t>ASFALTOVÝ BETON PRO LOŽNÍ VRSTVY ACL 16 TL. 60MM</t>
  </si>
  <si>
    <t>572211</t>
  </si>
  <si>
    <t>SPOJOVACÍ POSTŘIK Z ASFALTU DO 0,5KG/M2</t>
  </si>
  <si>
    <t>18=18,000 [A] _x000d_
Celkem 18 = 18,000_x000d_</t>
  </si>
  <si>
    <t xml:space="preserve"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</si>
  <si>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58920</t>
  </si>
  <si>
    <t>VÝPLŇ SPAR MODIFIKOVANÝM ASFALTEM</t>
  </si>
  <si>
    <t>2=2,000 [A] _x000d_
Celkem 2 = 2,000_x000d_</t>
  </si>
  <si>
    <t xml:space="preserve">Položka zahrnuje:   
- dodávku předepsaného materiálu  
- vyčištění a výplň spar tímto materiálem  
Položka nezahrnuje:  
- x</t>
  </si>
  <si>
    <t>572111</t>
  </si>
  <si>
    <t>INFILTRAČNÍ POSTŘIK ASFALTOVÝ DO 0,5KG/M2</t>
  </si>
  <si>
    <t>7</t>
  </si>
  <si>
    <t>Přidružená stavební výroba</t>
  </si>
  <si>
    <t>R74310</t>
  </si>
  <si>
    <t>PŘEMÍSTĚNÍ OSVĚTLOVACÍHO STOŽÁRU</t>
  </si>
  <si>
    <t>KUS</t>
  </si>
  <si>
    <t xml:space="preserve">1. Položka obsahuje: 
-  demontáž stávajícího osvětlení a patky  
 – základovou konstrukci pro nové umístění  a veškeré příslušenství 
 –prodloužení kabelového vedení ke svíditdlu cca 3 m  
 zemní práce a základ pro nové svitidlo  
- montáž demontovaného svítidla  
2. Položka neobsahuje: 
 –  
3. Způsob měření: 
Udává se počet kusů kompletní konstrukce nebo práce.</t>
  </si>
  <si>
    <t>87445</t>
  </si>
  <si>
    <t>POTRUBÍ Z TRUB PLASTOVÝCH ODPADNÍCH DN DO 300MM</t>
  </si>
  <si>
    <t xml:space="preserve">Korugovaná trubka DN 300, SN 12  
4,3=4,300 [A] _x000d_
Celkem 4,3 = 4,300_x000d_</t>
  </si>
  <si>
    <t>917212</t>
  </si>
  <si>
    <t>ZÁHONOVÉ OBRUBY Z BETONOVÝCH OBRUBNÍKŮ ŠÍŘ 80MM</t>
  </si>
  <si>
    <t>podkladní beton C16/20 
12+8+2=22,000 [A] _x000d_
Celkem 22 = 22,000_x000d_</t>
  </si>
  <si>
    <t xml:space="preserve">Položka zahrnuje:  
- dodání a pokládku betonových obrubníků o rozměrech předepsaných zadávací dokumentací  
- betonové lože i boční betonovou opěrku  
Položka nezahrnuje:  
- x</t>
  </si>
  <si>
    <t>917223</t>
  </si>
  <si>
    <t>SILNIČNÍ A CHODNÍKOVÉ OBRUBY Z BETONOVÝCH OBRUBNÍKŮ ŠÍŘ 100MM</t>
  </si>
  <si>
    <t>podkladní beton C16/20 
2+103+108=213,000 [A] _x000d_
Celkem 213 = 213,000_x000d_</t>
  </si>
  <si>
    <t>917224</t>
  </si>
  <si>
    <t>SILNIČNÍ A CHODNÍKOVÉ OBRUBY Z BETONOVÝCH OBRUBNÍKŮ ŠÍŘ 150MM</t>
  </si>
  <si>
    <t xml:space="preserve">podkladní beton C16/20, obrubník osazený naležato  
2+103+108=213,000 [A] _x000d_
Celkem 213 = 213,000_x000d_</t>
  </si>
  <si>
    <t>9113B3</t>
  </si>
  <si>
    <t>SVODIDLO OCEL SILNIČ JEDNOSTR, ÚROVEŇ ZADRŽ H1 - DEMONTÁŽ S PŘESUNEM</t>
  </si>
  <si>
    <t>82+96,5=178,500 [A] _x000d_
Celkem 178,5 = 178,500_x000d_</t>
  </si>
  <si>
    <t xml:space="preserve">Položka zahrnuje:  
- demontáž a odstranění zařízení  
- jeho odvoz na předepsané místo  
Položka nezahrnuje:  
- x  
Způsob měření:  
- vykazuje se délka svodidla v základní výšce, délka náběhů se nezapočítává</t>
  </si>
  <si>
    <t>9113B2</t>
  </si>
  <si>
    <t>SVODIDLO OCEL SILNIČ JEDNOSTR, ÚROVEŇ ZADRŽ H1 - MONTÁŽ S PŘESUNEM (BEZ DODÁVKY)</t>
  </si>
  <si>
    <t xml:space="preserve">Položka zahrnuje:  
- dopravu zařízení   
- jeho montáž a osazení na určeném místě včetně všech nutných konstrukcí a prací  
- nutnou opravu poškozených částí, opravu nátěrů  
- případnou náhradu zničených částí  
Položka nezahrnuje:  
- kompletní novou PKO  
Způsob měření:  
- vykazuje se délka svodidla v základní výšce, délka náběhů se nezapočítává</t>
  </si>
  <si>
    <t>R914A0</t>
  </si>
  <si>
    <t>EV ČÍSLO MOSTU OCEL S FÓLIÍ TŘ.1 -PŘEMÍSTĚNÍ</t>
  </si>
  <si>
    <t>přemístění ev. čísla mostu na sloupek k dopravní značce A2a</t>
  </si>
  <si>
    <t xml:space="preserve">Položka zahrnuje:  
- odstranění, demontáž a odklizení materiálu s odvozem na předepsané místo  
Položka nezahrnuje:  
- x</t>
  </si>
  <si>
    <t>914913</t>
  </si>
  <si>
    <t>SLOUPKY A STOJKY DZ Z OCEL TRUBEK ZABETON DEMONTÁŽ</t>
  </si>
  <si>
    <t>odstranění sloupku po evidenčním čísle mostu. _x000d_
Celkem 1 = 1,000_x000d_</t>
  </si>
  <si>
    <t>R999</t>
  </si>
  <si>
    <t>DIO</t>
  </si>
  <si>
    <t xml:space="preserve">návrh DIO , viz příloha 2.001 
Z4b    27 ks  nájemné 60 dní  
Z2+ světlo + baterie  4 ks  
C4a    4 ks  
soustava SSZ vč napájení    1 ks 
A10    2 ks  
A15+Světlo+baterie   2 ks  
1=1,000 [A] _x000d_
Celkem 1 = 1,000_x000d_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</si>
  <si>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</si>
  <si>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</si>
  <si>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</si>
  <si>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</si>
  <si>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</si>
  <si>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</si>
  <si>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</si>
  <si>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</si>
  <si>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</si>
  <si>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</si>
  <si>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</si>
  <si>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</si>
  <si>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kompletní elketroniké dokumentace skutečného provedení dle SOD na zhotovení stavby a v rozsahu a souladu vyhlášky č. 499/2006 Sb. a směrnice SŽ SM011, v platném znění a dle požadavků VTP a ZTP.</t>
  </si>
  <si>
    <t>Ostatní</t>
  </si>
  <si>
    <t>VSEOB008</t>
  </si>
  <si>
    <t>Geodetické práce v rámci geodetické vytyčovací sítě stavby</t>
  </si>
  <si>
    <t>Souhrn geodetických činností při zřizování a vedení bodů geodetické vytyčovací sítě stavby</t>
  </si>
  <si>
    <t>"Položka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
Zřízení a vedení bodů geodetických mikrosíti je součástí nákladů příslušných stavebních objektů, pro které je v projektu stanoveno jejich vybudování a není součástní nákladu této položky."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</si>
</sst>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3.2"/>
  <cols>
    <col min="1" max="1" width="25.21875" style="1" customWidth="1"/>
    <col min="2" max="2" width="63" style="1" customWidth="1"/>
    <col min="3" max="3" width="22" style="1" customWidth="1"/>
    <col min="4" max="4" width="22" style="1" customWidth="1"/>
    <col min="5" max="5" width="22" style="1" customWidth="1"/>
    <col min="6" max="6" width="31.44141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</f>
        <v>0</v>
      </c>
    </row>
    <row r="7">
      <c r="B7" s="7" t="s">
        <v>5</v>
      </c>
      <c r="C7" s="8">
        <f>E10+E12+E14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'SO 11-20-01'!M8</f>
        <v>0</v>
      </c>
      <c r="D11" s="11">
        <f>SUMIFS('SO 11-20-01'!O:O,'SO 11-20-01'!A:A,"P")</f>
        <v>0</v>
      </c>
      <c r="E11" s="11">
        <f>C11+D11</f>
        <v>0</v>
      </c>
      <c r="F11" s="12">
        <f>'SO 11-20-01'!T7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11-50-01'!M8</f>
        <v>0</v>
      </c>
      <c r="D13" s="11">
        <f>SUMIFS('SO 11-50-01'!O:O,'SO 11-50-01'!A:A,"P")</f>
        <v>0</v>
      </c>
      <c r="E13" s="11">
        <f>C13+D13</f>
        <v>0</v>
      </c>
      <c r="F13" s="12">
        <f>'SO 11-50-01'!T7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21</v>
      </c>
      <c r="C15" s="11">
        <f>'SO 98-98'!M8</f>
        <v>0</v>
      </c>
      <c r="D15" s="11">
        <f>SUMIFS('SO 98-98'!O:O,'SO 98-98'!A:A,"P")</f>
        <v>0</v>
      </c>
      <c r="E15" s="11">
        <f>C15+D15</f>
        <v>0</v>
      </c>
      <c r="F15" s="12">
        <f>'SO 98-98'!T7</f>
        <v>0</v>
      </c>
    </row>
    <row r="16">
      <c r="A16" s="13"/>
      <c r="B16" s="13"/>
      <c r="C16" s="14"/>
      <c r="D16" s="14"/>
      <c r="E16" s="14"/>
      <c r="F16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23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24</v>
      </c>
      <c r="B3" s="17" t="s">
        <v>25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26</v>
      </c>
      <c r="B4" s="17" t="s">
        <v>27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28</v>
      </c>
      <c r="B5" s="9" t="s">
        <v>29</v>
      </c>
      <c r="C5" s="9" t="s">
        <v>30</v>
      </c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21"/>
      <c r="K5" s="21"/>
      <c r="L5" s="9" t="s">
        <v>37</v>
      </c>
      <c r="M5" s="21"/>
      <c r="N5" s="9" t="s">
        <v>38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39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40</v>
      </c>
      <c r="K7" s="9" t="s">
        <v>41</v>
      </c>
      <c r="L7" s="9" t="s">
        <v>40</v>
      </c>
      <c r="M7" s="9" t="s">
        <v>41</v>
      </c>
      <c r="N7" s="9"/>
      <c r="S7" s="1" t="s">
        <v>42</v>
      </c>
      <c r="T7">
        <f>COUNTIFS(L8:L72,"=0",A8:A72,"P")+COUNTIFS(L8:L72,"",A8:A72,"P")+SUM(Q8:Q72)</f>
        <v>0</v>
      </c>
    </row>
    <row r="8">
      <c r="A8" s="1" t="s">
        <v>43</v>
      </c>
      <c r="C8" s="22" t="s">
        <v>44</v>
      </c>
      <c r="E8" s="23" t="s">
        <v>15</v>
      </c>
      <c r="L8" s="24">
        <f>L9+L18+L31+L36+L41+L54+L67</f>
        <v>0</v>
      </c>
      <c r="M8" s="24">
        <f>M9+M18+M31+M36+M41+M54+M67</f>
        <v>0</v>
      </c>
      <c r="N8" s="25"/>
    </row>
    <row r="9">
      <c r="A9" s="1" t="s">
        <v>45</v>
      </c>
      <c r="C9" s="22" t="s">
        <v>46</v>
      </c>
      <c r="E9" s="23" t="s">
        <v>47</v>
      </c>
      <c r="L9" s="24">
        <f>SUMIFS(L10:L17,A10:A17,"P")</f>
        <v>0</v>
      </c>
      <c r="M9" s="24">
        <f>SUMIFS(M10:M17,A10:A17,"P")</f>
        <v>0</v>
      </c>
      <c r="N9" s="25"/>
    </row>
    <row r="10" ht="26.4">
      <c r="A10" s="1" t="s">
        <v>48</v>
      </c>
      <c r="B10" s="1">
        <v>13</v>
      </c>
      <c r="C10" s="26" t="s">
        <v>49</v>
      </c>
      <c r="D10" t="s">
        <v>50</v>
      </c>
      <c r="E10" s="27" t="s">
        <v>51</v>
      </c>
      <c r="F10" s="28" t="s">
        <v>52</v>
      </c>
      <c r="G10" s="29">
        <v>463.39999999999998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53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54</v>
      </c>
      <c r="E11" s="27" t="s">
        <v>53</v>
      </c>
    </row>
    <row r="12" ht="26.4">
      <c r="A12" s="1" t="s">
        <v>55</v>
      </c>
      <c r="E12" s="32" t="s">
        <v>56</v>
      </c>
    </row>
    <row r="13" ht="250.8">
      <c r="A13" s="1" t="s">
        <v>57</v>
      </c>
      <c r="E13" s="27" t="s">
        <v>58</v>
      </c>
    </row>
    <row r="14">
      <c r="A14" s="1" t="s">
        <v>48</v>
      </c>
      <c r="B14" s="1">
        <v>17</v>
      </c>
      <c r="C14" s="26" t="s">
        <v>59</v>
      </c>
      <c r="D14" t="s">
        <v>53</v>
      </c>
      <c r="E14" s="27" t="s">
        <v>60</v>
      </c>
      <c r="F14" s="28" t="s">
        <v>61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53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54</v>
      </c>
      <c r="E15" s="27" t="s">
        <v>53</v>
      </c>
    </row>
    <row r="16">
      <c r="A16" s="1" t="s">
        <v>55</v>
      </c>
    </row>
    <row r="17" ht="66">
      <c r="A17" s="1" t="s">
        <v>57</v>
      </c>
      <c r="E17" s="27" t="s">
        <v>62</v>
      </c>
    </row>
    <row r="18">
      <c r="A18" s="1" t="s">
        <v>45</v>
      </c>
      <c r="C18" s="22" t="s">
        <v>63</v>
      </c>
      <c r="E18" s="23" t="s">
        <v>64</v>
      </c>
      <c r="L18" s="24">
        <f>SUMIFS(L19:L30,A19:A30,"P")</f>
        <v>0</v>
      </c>
      <c r="M18" s="24">
        <f>SUMIFS(M19:M30,A19:A30,"P")</f>
        <v>0</v>
      </c>
      <c r="N18" s="25"/>
    </row>
    <row r="19">
      <c r="A19" s="1" t="s">
        <v>48</v>
      </c>
      <c r="B19" s="1">
        <v>2</v>
      </c>
      <c r="C19" s="26" t="s">
        <v>65</v>
      </c>
      <c r="D19" t="s">
        <v>53</v>
      </c>
      <c r="E19" s="27" t="s">
        <v>66</v>
      </c>
      <c r="F19" s="28" t="s">
        <v>67</v>
      </c>
      <c r="G19" s="29">
        <v>751.5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53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54</v>
      </c>
      <c r="E20" s="27" t="s">
        <v>53</v>
      </c>
    </row>
    <row r="21" ht="52.8">
      <c r="A21" s="1" t="s">
        <v>55</v>
      </c>
      <c r="E21" s="32" t="s">
        <v>68</v>
      </c>
    </row>
    <row r="22" ht="409.2">
      <c r="A22" s="1" t="s">
        <v>57</v>
      </c>
      <c r="E22" s="27" t="s">
        <v>69</v>
      </c>
    </row>
    <row r="23">
      <c r="A23" s="1" t="s">
        <v>48</v>
      </c>
      <c r="B23" s="1">
        <v>3</v>
      </c>
      <c r="C23" s="26" t="s">
        <v>70</v>
      </c>
      <c r="D23" t="s">
        <v>53</v>
      </c>
      <c r="E23" s="27" t="s">
        <v>71</v>
      </c>
      <c r="F23" s="28" t="s">
        <v>67</v>
      </c>
      <c r="G23" s="29">
        <v>519.79999999999995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53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54</v>
      </c>
      <c r="E24" s="27" t="s">
        <v>53</v>
      </c>
    </row>
    <row r="25" ht="52.8">
      <c r="A25" s="1" t="s">
        <v>55</v>
      </c>
      <c r="E25" s="32" t="s">
        <v>72</v>
      </c>
    </row>
    <row r="26" ht="264">
      <c r="A26" s="1" t="s">
        <v>57</v>
      </c>
      <c r="E26" s="27" t="s">
        <v>73</v>
      </c>
    </row>
    <row r="27">
      <c r="A27" s="1" t="s">
        <v>48</v>
      </c>
      <c r="B27" s="1">
        <v>16</v>
      </c>
      <c r="C27" s="26" t="s">
        <v>74</v>
      </c>
      <c r="D27" t="s">
        <v>53</v>
      </c>
      <c r="E27" s="27" t="s">
        <v>75</v>
      </c>
      <c r="F27" s="28" t="s">
        <v>76</v>
      </c>
      <c r="G27" s="29">
        <v>260.64999999999998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53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54</v>
      </c>
      <c r="E28" s="27" t="s">
        <v>53</v>
      </c>
    </row>
    <row r="29" ht="39.6">
      <c r="A29" s="1" t="s">
        <v>55</v>
      </c>
      <c r="E29" s="32" t="s">
        <v>77</v>
      </c>
    </row>
    <row r="30" ht="52.8">
      <c r="A30" s="1" t="s">
        <v>57</v>
      </c>
      <c r="E30" s="27" t="s">
        <v>78</v>
      </c>
    </row>
    <row r="31">
      <c r="A31" s="1" t="s">
        <v>45</v>
      </c>
      <c r="C31" s="22" t="s">
        <v>79</v>
      </c>
      <c r="E31" s="23" t="s">
        <v>80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48</v>
      </c>
      <c r="B32" s="1">
        <v>11</v>
      </c>
      <c r="C32" s="26" t="s">
        <v>81</v>
      </c>
      <c r="D32" t="s">
        <v>53</v>
      </c>
      <c r="E32" s="27" t="s">
        <v>82</v>
      </c>
      <c r="F32" s="28" t="s">
        <v>76</v>
      </c>
      <c r="G32" s="29">
        <v>493.72000000000003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53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54</v>
      </c>
      <c r="E33" s="27" t="s">
        <v>53</v>
      </c>
    </row>
    <row r="34" ht="39.6">
      <c r="A34" s="1" t="s">
        <v>55</v>
      </c>
      <c r="E34" s="32" t="s">
        <v>83</v>
      </c>
    </row>
    <row r="35" ht="132">
      <c r="A35" s="1" t="s">
        <v>57</v>
      </c>
      <c r="E35" s="27" t="s">
        <v>84</v>
      </c>
    </row>
    <row r="36">
      <c r="A36" s="1" t="s">
        <v>45</v>
      </c>
      <c r="C36" s="22" t="s">
        <v>85</v>
      </c>
      <c r="E36" s="23" t="s">
        <v>86</v>
      </c>
      <c r="L36" s="24">
        <f>SUMIFS(L37:L40,A37:A40,"P")</f>
        <v>0</v>
      </c>
      <c r="M36" s="24">
        <f>SUMIFS(M37:M40,A37:A40,"P")</f>
        <v>0</v>
      </c>
      <c r="N36" s="25"/>
    </row>
    <row r="37" ht="26.4">
      <c r="A37" s="1" t="s">
        <v>48</v>
      </c>
      <c r="B37" s="1">
        <v>1</v>
      </c>
      <c r="C37" s="26" t="s">
        <v>87</v>
      </c>
      <c r="D37" t="s">
        <v>53</v>
      </c>
      <c r="E37" s="27" t="s">
        <v>88</v>
      </c>
      <c r="F37" s="28" t="s">
        <v>67</v>
      </c>
      <c r="G37" s="29">
        <v>297.75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53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54</v>
      </c>
      <c r="E38" s="27" t="s">
        <v>53</v>
      </c>
    </row>
    <row r="39" ht="79.2">
      <c r="A39" s="1" t="s">
        <v>55</v>
      </c>
      <c r="E39" s="32" t="s">
        <v>89</v>
      </c>
    </row>
    <row r="40" ht="52.8">
      <c r="A40" s="1" t="s">
        <v>57</v>
      </c>
      <c r="E40" s="27" t="s">
        <v>90</v>
      </c>
    </row>
    <row r="41">
      <c r="A41" s="1" t="s">
        <v>45</v>
      </c>
      <c r="C41" s="22" t="s">
        <v>91</v>
      </c>
      <c r="E41" s="23" t="s">
        <v>92</v>
      </c>
      <c r="L41" s="24">
        <f>SUMIFS(L42:L53,A42:A53,"P")</f>
        <v>0</v>
      </c>
      <c r="M41" s="24">
        <f>SUMIFS(M42:M53,A42:A53,"P")</f>
        <v>0</v>
      </c>
      <c r="N41" s="25"/>
    </row>
    <row r="42">
      <c r="A42" s="1" t="s">
        <v>48</v>
      </c>
      <c r="B42" s="1">
        <v>8</v>
      </c>
      <c r="C42" s="26" t="s">
        <v>93</v>
      </c>
      <c r="D42" t="s">
        <v>53</v>
      </c>
      <c r="E42" s="27" t="s">
        <v>94</v>
      </c>
      <c r="F42" s="28" t="s">
        <v>67</v>
      </c>
      <c r="G42" s="29">
        <v>2.625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53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54</v>
      </c>
      <c r="E43" s="27" t="s">
        <v>53</v>
      </c>
    </row>
    <row r="44" ht="39.6">
      <c r="A44" s="1" t="s">
        <v>55</v>
      </c>
      <c r="E44" s="32" t="s">
        <v>95</v>
      </c>
    </row>
    <row r="45" ht="79.2">
      <c r="A45" s="1" t="s">
        <v>57</v>
      </c>
      <c r="E45" s="27" t="s">
        <v>96</v>
      </c>
    </row>
    <row r="46">
      <c r="A46" s="1" t="s">
        <v>48</v>
      </c>
      <c r="B46" s="1">
        <v>10</v>
      </c>
      <c r="C46" s="26" t="s">
        <v>97</v>
      </c>
      <c r="D46" t="s">
        <v>53</v>
      </c>
      <c r="E46" s="27" t="s">
        <v>98</v>
      </c>
      <c r="F46" s="28" t="s">
        <v>67</v>
      </c>
      <c r="G46" s="29">
        <v>73.200000000000003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53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54</v>
      </c>
      <c r="E47" s="27" t="s">
        <v>53</v>
      </c>
    </row>
    <row r="48" ht="39.6">
      <c r="A48" s="1" t="s">
        <v>55</v>
      </c>
      <c r="E48" s="32" t="s">
        <v>99</v>
      </c>
    </row>
    <row r="49" ht="79.2">
      <c r="A49" s="1" t="s">
        <v>57</v>
      </c>
      <c r="E49" s="27" t="s">
        <v>96</v>
      </c>
    </row>
    <row r="50">
      <c r="A50" s="1" t="s">
        <v>48</v>
      </c>
      <c r="B50" s="1">
        <v>15</v>
      </c>
      <c r="C50" s="26" t="s">
        <v>100</v>
      </c>
      <c r="D50" t="s">
        <v>63</v>
      </c>
      <c r="E50" s="27" t="s">
        <v>98</v>
      </c>
      <c r="F50" s="28" t="s">
        <v>67</v>
      </c>
      <c r="G50" s="29">
        <v>18.199999999999999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53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54</v>
      </c>
      <c r="E51" s="27" t="s">
        <v>53</v>
      </c>
    </row>
    <row r="52" ht="39.6">
      <c r="A52" s="1" t="s">
        <v>55</v>
      </c>
      <c r="E52" s="32" t="s">
        <v>101</v>
      </c>
    </row>
    <row r="53" ht="79.2">
      <c r="A53" s="1" t="s">
        <v>57</v>
      </c>
      <c r="E53" s="27" t="s">
        <v>96</v>
      </c>
    </row>
    <row r="54">
      <c r="A54" s="1" t="s">
        <v>45</v>
      </c>
      <c r="C54" s="22" t="s">
        <v>102</v>
      </c>
      <c r="E54" s="23" t="s">
        <v>103</v>
      </c>
      <c r="L54" s="24">
        <f>SUMIFS(L55:L66,A55:A66,"P")</f>
        <v>0</v>
      </c>
      <c r="M54" s="24">
        <f>SUMIFS(M55:M66,A55:A66,"P")</f>
        <v>0</v>
      </c>
      <c r="N54" s="25"/>
    </row>
    <row r="55">
      <c r="A55" s="1" t="s">
        <v>48</v>
      </c>
      <c r="B55" s="1">
        <v>4</v>
      </c>
      <c r="C55" s="26" t="s">
        <v>104</v>
      </c>
      <c r="D55" t="s">
        <v>53</v>
      </c>
      <c r="E55" s="27" t="s">
        <v>105</v>
      </c>
      <c r="F55" s="28" t="s">
        <v>106</v>
      </c>
      <c r="G55" s="29">
        <v>52.5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53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54</v>
      </c>
      <c r="E56" s="27" t="s">
        <v>53</v>
      </c>
    </row>
    <row r="57" ht="39.6">
      <c r="A57" s="1" t="s">
        <v>55</v>
      </c>
      <c r="E57" s="32" t="s">
        <v>107</v>
      </c>
    </row>
    <row r="58" ht="264">
      <c r="A58" s="1" t="s">
        <v>57</v>
      </c>
      <c r="E58" s="27" t="s">
        <v>108</v>
      </c>
    </row>
    <row r="59">
      <c r="A59" s="1" t="s">
        <v>48</v>
      </c>
      <c r="B59" s="1">
        <v>5</v>
      </c>
      <c r="C59" s="26" t="s">
        <v>109</v>
      </c>
      <c r="D59" t="s">
        <v>53</v>
      </c>
      <c r="E59" s="27" t="s">
        <v>110</v>
      </c>
      <c r="F59" s="28" t="s">
        <v>106</v>
      </c>
      <c r="G59" s="29">
        <v>61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53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54</v>
      </c>
      <c r="E60" s="27" t="s">
        <v>53</v>
      </c>
    </row>
    <row r="61" ht="39.6">
      <c r="A61" s="1" t="s">
        <v>55</v>
      </c>
      <c r="E61" s="32" t="s">
        <v>111</v>
      </c>
    </row>
    <row r="62" ht="264">
      <c r="A62" s="1" t="s">
        <v>57</v>
      </c>
      <c r="E62" s="27" t="s">
        <v>112</v>
      </c>
    </row>
    <row r="63">
      <c r="A63" s="1" t="s">
        <v>48</v>
      </c>
      <c r="B63" s="1">
        <v>7</v>
      </c>
      <c r="C63" s="26" t="s">
        <v>113</v>
      </c>
      <c r="D63" t="s">
        <v>53</v>
      </c>
      <c r="E63" s="27" t="s">
        <v>114</v>
      </c>
      <c r="F63" s="28" t="s">
        <v>106</v>
      </c>
      <c r="G63" s="29">
        <v>14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53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54</v>
      </c>
      <c r="E64" s="27" t="s">
        <v>115</v>
      </c>
    </row>
    <row r="65" ht="39.6">
      <c r="A65" s="1" t="s">
        <v>55</v>
      </c>
      <c r="E65" s="32" t="s">
        <v>116</v>
      </c>
    </row>
    <row r="66" ht="264">
      <c r="A66" s="1" t="s">
        <v>57</v>
      </c>
      <c r="E66" s="27" t="s">
        <v>117</v>
      </c>
    </row>
    <row r="67">
      <c r="A67" s="1" t="s">
        <v>45</v>
      </c>
      <c r="C67" s="22" t="s">
        <v>118</v>
      </c>
      <c r="E67" s="23" t="s">
        <v>119</v>
      </c>
      <c r="L67" s="24">
        <f>SUMIFS(L68:L71,A68:A71,"P")</f>
        <v>0</v>
      </c>
      <c r="M67" s="24">
        <f>SUMIFS(M68:M71,A68:A71,"P")</f>
        <v>0</v>
      </c>
      <c r="N67" s="25"/>
    </row>
    <row r="68">
      <c r="A68" s="1" t="s">
        <v>48</v>
      </c>
      <c r="B68" s="1">
        <v>14</v>
      </c>
      <c r="C68" s="26" t="s">
        <v>120</v>
      </c>
      <c r="D68" t="s">
        <v>53</v>
      </c>
      <c r="E68" s="27" t="s">
        <v>121</v>
      </c>
      <c r="F68" s="28" t="s">
        <v>106</v>
      </c>
      <c r="G68" s="29">
        <v>200.5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53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54</v>
      </c>
      <c r="E69" s="27" t="s">
        <v>122</v>
      </c>
    </row>
    <row r="70" ht="39.6">
      <c r="A70" s="1" t="s">
        <v>55</v>
      </c>
      <c r="E70" s="32" t="s">
        <v>123</v>
      </c>
    </row>
    <row r="71" ht="105.6">
      <c r="A71" s="1" t="s">
        <v>57</v>
      </c>
      <c r="E71" s="27" t="s">
        <v>124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23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24</v>
      </c>
      <c r="B3" s="17" t="s">
        <v>25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26</v>
      </c>
      <c r="B4" s="17" t="s">
        <v>27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28</v>
      </c>
      <c r="B5" s="9" t="s">
        <v>29</v>
      </c>
      <c r="C5" s="9" t="s">
        <v>30</v>
      </c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21"/>
      <c r="K5" s="21"/>
      <c r="L5" s="9" t="s">
        <v>37</v>
      </c>
      <c r="M5" s="21"/>
      <c r="N5" s="9" t="s">
        <v>38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39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40</v>
      </c>
      <c r="K7" s="9" t="s">
        <v>41</v>
      </c>
      <c r="L7" s="9" t="s">
        <v>40</v>
      </c>
      <c r="M7" s="9" t="s">
        <v>41</v>
      </c>
      <c r="N7" s="9"/>
      <c r="S7" s="1" t="s">
        <v>42</v>
      </c>
      <c r="T7">
        <f>COUNTIFS(L8:L120,"=0",A8:A120,"P")+COUNTIFS(L8:L120,"",A8:A120,"P")+SUM(Q8:Q120)</f>
        <v>0</v>
      </c>
    </row>
    <row r="8">
      <c r="A8" s="1" t="s">
        <v>43</v>
      </c>
      <c r="C8" s="22" t="s">
        <v>125</v>
      </c>
      <c r="E8" s="23" t="s">
        <v>19</v>
      </c>
      <c r="L8" s="24">
        <f>L9+L22+L31+L44+L77+L82+L87</f>
        <v>0</v>
      </c>
      <c r="M8" s="24">
        <f>M9+M22+M31+M44+M77+M82+M87</f>
        <v>0</v>
      </c>
      <c r="N8" s="25"/>
    </row>
    <row r="9">
      <c r="A9" s="1" t="s">
        <v>45</v>
      </c>
      <c r="C9" s="22" t="s">
        <v>46</v>
      </c>
      <c r="E9" s="23" t="s">
        <v>47</v>
      </c>
      <c r="L9" s="24">
        <f>SUMIFS(L10:L21,A10:A21,"P")</f>
        <v>0</v>
      </c>
      <c r="M9" s="24">
        <f>SUMIFS(M10:M21,A10:A21,"P")</f>
        <v>0</v>
      </c>
      <c r="N9" s="25"/>
    </row>
    <row r="10" ht="26.4">
      <c r="A10" s="1" t="s">
        <v>48</v>
      </c>
      <c r="B10" s="1">
        <v>34</v>
      </c>
      <c r="C10" s="26" t="s">
        <v>49</v>
      </c>
      <c r="D10" t="s">
        <v>50</v>
      </c>
      <c r="E10" s="27" t="s">
        <v>51</v>
      </c>
      <c r="F10" s="28" t="s">
        <v>52</v>
      </c>
      <c r="G10" s="29">
        <v>100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53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54</v>
      </c>
      <c r="E11" s="27" t="s">
        <v>53</v>
      </c>
    </row>
    <row r="12" ht="26.4">
      <c r="A12" s="1" t="s">
        <v>55</v>
      </c>
      <c r="E12" s="32" t="s">
        <v>126</v>
      </c>
    </row>
    <row r="13" ht="250.8">
      <c r="A13" s="1" t="s">
        <v>57</v>
      </c>
      <c r="E13" s="27" t="s">
        <v>58</v>
      </c>
    </row>
    <row r="14" ht="26.4">
      <c r="A14" s="1" t="s">
        <v>48</v>
      </c>
      <c r="B14" s="1">
        <v>35</v>
      </c>
      <c r="C14" s="26" t="s">
        <v>127</v>
      </c>
      <c r="D14" t="s">
        <v>128</v>
      </c>
      <c r="E14" s="27" t="s">
        <v>129</v>
      </c>
      <c r="F14" s="28" t="s">
        <v>52</v>
      </c>
      <c r="G14" s="29">
        <v>2.5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53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54</v>
      </c>
      <c r="E15" s="27" t="s">
        <v>53</v>
      </c>
    </row>
    <row r="16" ht="39.6">
      <c r="A16" s="1" t="s">
        <v>55</v>
      </c>
      <c r="E16" s="32" t="s">
        <v>130</v>
      </c>
    </row>
    <row r="17" ht="237.6">
      <c r="A17" s="1" t="s">
        <v>57</v>
      </c>
      <c r="E17" s="27" t="s">
        <v>131</v>
      </c>
    </row>
    <row r="18">
      <c r="A18" s="1" t="s">
        <v>48</v>
      </c>
      <c r="B18" s="1">
        <v>37</v>
      </c>
      <c r="C18" s="26" t="s">
        <v>59</v>
      </c>
      <c r="D18" t="s">
        <v>53</v>
      </c>
      <c r="E18" s="27" t="s">
        <v>60</v>
      </c>
      <c r="F18" s="28" t="s">
        <v>61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53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54</v>
      </c>
      <c r="E19" s="27" t="s">
        <v>53</v>
      </c>
    </row>
    <row r="20">
      <c r="A20" s="1" t="s">
        <v>55</v>
      </c>
    </row>
    <row r="21" ht="66">
      <c r="A21" s="1" t="s">
        <v>57</v>
      </c>
      <c r="E21" s="27" t="s">
        <v>62</v>
      </c>
    </row>
    <row r="22">
      <c r="A22" s="1" t="s">
        <v>45</v>
      </c>
      <c r="C22" s="22" t="s">
        <v>63</v>
      </c>
      <c r="E22" s="23" t="s">
        <v>64</v>
      </c>
      <c r="L22" s="24">
        <f>SUMIFS(L23:L30,A23:A30,"P")</f>
        <v>0</v>
      </c>
      <c r="M22" s="24">
        <f>SUMIFS(M23:M30,A23:A30,"P")</f>
        <v>0</v>
      </c>
      <c r="N22" s="25"/>
    </row>
    <row r="23">
      <c r="A23" s="1" t="s">
        <v>48</v>
      </c>
      <c r="B23" s="1">
        <v>26</v>
      </c>
      <c r="C23" s="26" t="s">
        <v>132</v>
      </c>
      <c r="D23" t="s">
        <v>53</v>
      </c>
      <c r="E23" s="27" t="s">
        <v>133</v>
      </c>
      <c r="F23" s="28" t="s">
        <v>67</v>
      </c>
      <c r="G23" s="29">
        <v>50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53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54</v>
      </c>
      <c r="E24" s="27" t="s">
        <v>53</v>
      </c>
    </row>
    <row r="25" ht="26.4">
      <c r="A25" s="1" t="s">
        <v>55</v>
      </c>
      <c r="E25" s="32" t="s">
        <v>134</v>
      </c>
    </row>
    <row r="26" ht="409.5">
      <c r="A26" s="1" t="s">
        <v>57</v>
      </c>
      <c r="E26" s="27" t="s">
        <v>135</v>
      </c>
    </row>
    <row r="27">
      <c r="A27" s="1" t="s">
        <v>48</v>
      </c>
      <c r="B27" s="1">
        <v>33</v>
      </c>
      <c r="C27" s="26" t="s">
        <v>136</v>
      </c>
      <c r="D27" t="s">
        <v>53</v>
      </c>
      <c r="E27" s="27" t="s">
        <v>137</v>
      </c>
      <c r="F27" s="28" t="s">
        <v>76</v>
      </c>
      <c r="G27" s="29">
        <v>445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53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54</v>
      </c>
      <c r="E28" s="27" t="s">
        <v>53</v>
      </c>
    </row>
    <row r="29" ht="26.4">
      <c r="A29" s="1" t="s">
        <v>55</v>
      </c>
      <c r="E29" s="32" t="s">
        <v>138</v>
      </c>
    </row>
    <row r="30" ht="66">
      <c r="A30" s="1" t="s">
        <v>57</v>
      </c>
      <c r="E30" s="27" t="s">
        <v>139</v>
      </c>
    </row>
    <row r="31">
      <c r="A31" s="1" t="s">
        <v>45</v>
      </c>
      <c r="C31" s="22" t="s">
        <v>91</v>
      </c>
      <c r="E31" s="23" t="s">
        <v>92</v>
      </c>
      <c r="L31" s="24">
        <f>SUMIFS(L32:L43,A32:A43,"P")</f>
        <v>0</v>
      </c>
      <c r="M31" s="24">
        <f>SUMIFS(M32:M43,A32:A43,"P")</f>
        <v>0</v>
      </c>
      <c r="N31" s="25"/>
    </row>
    <row r="32">
      <c r="A32" s="1" t="s">
        <v>48</v>
      </c>
      <c r="B32" s="1">
        <v>22</v>
      </c>
      <c r="C32" s="26" t="s">
        <v>140</v>
      </c>
      <c r="D32" t="s">
        <v>53</v>
      </c>
      <c r="E32" s="27" t="s">
        <v>141</v>
      </c>
      <c r="F32" s="28" t="s">
        <v>67</v>
      </c>
      <c r="G32" s="29">
        <v>0.29999999999999999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53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54</v>
      </c>
      <c r="E33" s="27" t="s">
        <v>53</v>
      </c>
    </row>
    <row r="34" ht="39.6">
      <c r="A34" s="1" t="s">
        <v>55</v>
      </c>
      <c r="E34" s="32" t="s">
        <v>142</v>
      </c>
    </row>
    <row r="35" ht="118.8">
      <c r="A35" s="1" t="s">
        <v>57</v>
      </c>
      <c r="E35" s="27" t="s">
        <v>143</v>
      </c>
    </row>
    <row r="36">
      <c r="A36" s="1" t="s">
        <v>48</v>
      </c>
      <c r="B36" s="1">
        <v>23</v>
      </c>
      <c r="C36" s="26" t="s">
        <v>144</v>
      </c>
      <c r="D36" t="s">
        <v>53</v>
      </c>
      <c r="E36" s="27" t="s">
        <v>145</v>
      </c>
      <c r="F36" s="28" t="s">
        <v>67</v>
      </c>
      <c r="G36" s="29">
        <v>0.14999999999999999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53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54</v>
      </c>
      <c r="E37" s="27" t="s">
        <v>53</v>
      </c>
    </row>
    <row r="38" ht="39.6">
      <c r="A38" s="1" t="s">
        <v>55</v>
      </c>
      <c r="E38" s="32" t="s">
        <v>146</v>
      </c>
    </row>
    <row r="39" ht="382.8">
      <c r="A39" s="1" t="s">
        <v>57</v>
      </c>
      <c r="E39" s="27" t="s">
        <v>147</v>
      </c>
    </row>
    <row r="40">
      <c r="A40" s="1" t="s">
        <v>48</v>
      </c>
      <c r="B40" s="1">
        <v>27</v>
      </c>
      <c r="C40" s="26" t="s">
        <v>148</v>
      </c>
      <c r="D40" t="s">
        <v>53</v>
      </c>
      <c r="E40" s="27" t="s">
        <v>149</v>
      </c>
      <c r="F40" s="28" t="s">
        <v>67</v>
      </c>
      <c r="G40" s="29">
        <v>1.2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53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54</v>
      </c>
      <c r="E41" s="27" t="s">
        <v>53</v>
      </c>
    </row>
    <row r="42" ht="39.6">
      <c r="A42" s="1" t="s">
        <v>55</v>
      </c>
      <c r="E42" s="32" t="s">
        <v>150</v>
      </c>
    </row>
    <row r="43" ht="79.2">
      <c r="A43" s="1" t="s">
        <v>57</v>
      </c>
      <c r="E43" s="27" t="s">
        <v>151</v>
      </c>
    </row>
    <row r="44">
      <c r="A44" s="1" t="s">
        <v>45</v>
      </c>
      <c r="C44" s="22" t="s">
        <v>152</v>
      </c>
      <c r="E44" s="23" t="s">
        <v>153</v>
      </c>
      <c r="L44" s="24">
        <f>SUMIFS(L45:L76,A45:A76,"P")</f>
        <v>0</v>
      </c>
      <c r="M44" s="24">
        <f>SUMIFS(M45:M76,A45:A76,"P")</f>
        <v>0</v>
      </c>
      <c r="N44" s="25"/>
    </row>
    <row r="45">
      <c r="A45" s="1" t="s">
        <v>48</v>
      </c>
      <c r="B45" s="1">
        <v>1</v>
      </c>
      <c r="C45" s="26" t="s">
        <v>154</v>
      </c>
      <c r="D45" t="s">
        <v>53</v>
      </c>
      <c r="E45" s="27" t="s">
        <v>155</v>
      </c>
      <c r="F45" s="28" t="s">
        <v>76</v>
      </c>
      <c r="G45" s="29">
        <v>420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53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54</v>
      </c>
      <c r="E46" s="27" t="s">
        <v>53</v>
      </c>
    </row>
    <row r="47" ht="52.8">
      <c r="A47" s="1" t="s">
        <v>55</v>
      </c>
      <c r="E47" s="32" t="s">
        <v>156</v>
      </c>
    </row>
    <row r="48" ht="171.6">
      <c r="A48" s="1" t="s">
        <v>57</v>
      </c>
      <c r="E48" s="27" t="s">
        <v>157</v>
      </c>
    </row>
    <row r="49">
      <c r="A49" s="1" t="s">
        <v>48</v>
      </c>
      <c r="B49" s="1">
        <v>2</v>
      </c>
      <c r="C49" s="26" t="s">
        <v>158</v>
      </c>
      <c r="D49" t="s">
        <v>53</v>
      </c>
      <c r="E49" s="27" t="s">
        <v>159</v>
      </c>
      <c r="F49" s="28" t="s">
        <v>76</v>
      </c>
      <c r="G49" s="29">
        <v>2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53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54</v>
      </c>
      <c r="E50" s="27" t="s">
        <v>53</v>
      </c>
    </row>
    <row r="51" ht="52.8">
      <c r="A51" s="1" t="s">
        <v>55</v>
      </c>
      <c r="E51" s="32" t="s">
        <v>160</v>
      </c>
    </row>
    <row r="52" ht="171.6">
      <c r="A52" s="1" t="s">
        <v>57</v>
      </c>
      <c r="E52" s="27" t="s">
        <v>157</v>
      </c>
    </row>
    <row r="53">
      <c r="A53" s="1" t="s">
        <v>48</v>
      </c>
      <c r="B53" s="1">
        <v>6</v>
      </c>
      <c r="C53" s="26" t="s">
        <v>161</v>
      </c>
      <c r="D53" t="s">
        <v>53</v>
      </c>
      <c r="E53" s="27" t="s">
        <v>162</v>
      </c>
      <c r="F53" s="28" t="s">
        <v>76</v>
      </c>
      <c r="G53" s="29">
        <v>422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53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54</v>
      </c>
      <c r="E54" s="27" t="s">
        <v>53</v>
      </c>
    </row>
    <row r="55" ht="39.6">
      <c r="A55" s="1" t="s">
        <v>55</v>
      </c>
      <c r="E55" s="32" t="s">
        <v>163</v>
      </c>
    </row>
    <row r="56" ht="79.2">
      <c r="A56" s="1" t="s">
        <v>57</v>
      </c>
      <c r="E56" s="27" t="s">
        <v>164</v>
      </c>
    </row>
    <row r="57">
      <c r="A57" s="1" t="s">
        <v>48</v>
      </c>
      <c r="B57" s="1">
        <v>7</v>
      </c>
      <c r="C57" s="26" t="s">
        <v>165</v>
      </c>
      <c r="D57" t="s">
        <v>53</v>
      </c>
      <c r="E57" s="27" t="s">
        <v>166</v>
      </c>
      <c r="F57" s="28" t="s">
        <v>76</v>
      </c>
      <c r="G57" s="29">
        <v>18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53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54</v>
      </c>
      <c r="E58" s="27" t="s">
        <v>53</v>
      </c>
    </row>
    <row r="59" ht="39.6">
      <c r="A59" s="1" t="s">
        <v>55</v>
      </c>
      <c r="E59" s="32" t="s">
        <v>167</v>
      </c>
    </row>
    <row r="60" ht="171.6">
      <c r="A60" s="1" t="s">
        <v>57</v>
      </c>
      <c r="E60" s="27" t="s">
        <v>168</v>
      </c>
    </row>
    <row r="61">
      <c r="A61" s="1" t="s">
        <v>48</v>
      </c>
      <c r="B61" s="1">
        <v>8</v>
      </c>
      <c r="C61" s="26" t="s">
        <v>169</v>
      </c>
      <c r="D61" t="s">
        <v>53</v>
      </c>
      <c r="E61" s="27" t="s">
        <v>170</v>
      </c>
      <c r="F61" s="28" t="s">
        <v>76</v>
      </c>
      <c r="G61" s="29">
        <v>18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53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54</v>
      </c>
      <c r="E62" s="27" t="s">
        <v>53</v>
      </c>
    </row>
    <row r="63" ht="39.6">
      <c r="A63" s="1" t="s">
        <v>55</v>
      </c>
      <c r="E63" s="32" t="s">
        <v>167</v>
      </c>
    </row>
    <row r="64" ht="171.6">
      <c r="A64" s="1" t="s">
        <v>57</v>
      </c>
      <c r="E64" s="27" t="s">
        <v>168</v>
      </c>
    </row>
    <row r="65">
      <c r="A65" s="1" t="s">
        <v>48</v>
      </c>
      <c r="B65" s="1">
        <v>16</v>
      </c>
      <c r="C65" s="26" t="s">
        <v>171</v>
      </c>
      <c r="D65" t="s">
        <v>53</v>
      </c>
      <c r="E65" s="27" t="s">
        <v>172</v>
      </c>
      <c r="F65" s="28" t="s">
        <v>76</v>
      </c>
      <c r="G65" s="29">
        <v>18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53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54</v>
      </c>
      <c r="E66" s="27" t="s">
        <v>53</v>
      </c>
    </row>
    <row r="67" ht="26.4">
      <c r="A67" s="1" t="s">
        <v>55</v>
      </c>
      <c r="E67" s="32" t="s">
        <v>173</v>
      </c>
    </row>
    <row r="68" ht="92.4">
      <c r="A68" s="1" t="s">
        <v>57</v>
      </c>
      <c r="E68" s="27" t="s">
        <v>174</v>
      </c>
    </row>
    <row r="69">
      <c r="A69" s="1" t="s">
        <v>48</v>
      </c>
      <c r="B69" s="1">
        <v>20</v>
      </c>
      <c r="C69" s="26" t="s">
        <v>175</v>
      </c>
      <c r="D69" t="s">
        <v>53</v>
      </c>
      <c r="E69" s="27" t="s">
        <v>176</v>
      </c>
      <c r="F69" s="28" t="s">
        <v>106</v>
      </c>
      <c r="G69" s="29">
        <v>2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53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54</v>
      </c>
      <c r="E70" s="27" t="s">
        <v>53</v>
      </c>
    </row>
    <row r="71" ht="26.4">
      <c r="A71" s="1" t="s">
        <v>55</v>
      </c>
      <c r="E71" s="32" t="s">
        <v>177</v>
      </c>
    </row>
    <row r="72" ht="66">
      <c r="A72" s="1" t="s">
        <v>57</v>
      </c>
      <c r="E72" s="27" t="s">
        <v>178</v>
      </c>
    </row>
    <row r="73">
      <c r="A73" s="1" t="s">
        <v>48</v>
      </c>
      <c r="B73" s="1">
        <v>21</v>
      </c>
      <c r="C73" s="26" t="s">
        <v>179</v>
      </c>
      <c r="D73" t="s">
        <v>53</v>
      </c>
      <c r="E73" s="27" t="s">
        <v>180</v>
      </c>
      <c r="F73" s="28" t="s">
        <v>76</v>
      </c>
      <c r="G73" s="29">
        <v>18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53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54</v>
      </c>
      <c r="E74" s="27" t="s">
        <v>53</v>
      </c>
    </row>
    <row r="75" ht="26.4">
      <c r="A75" s="1" t="s">
        <v>55</v>
      </c>
      <c r="E75" s="32" t="s">
        <v>173</v>
      </c>
    </row>
    <row r="76" ht="92.4">
      <c r="A76" s="1" t="s">
        <v>57</v>
      </c>
      <c r="E76" s="27" t="s">
        <v>174</v>
      </c>
    </row>
    <row r="77">
      <c r="A77" s="1" t="s">
        <v>45</v>
      </c>
      <c r="C77" s="22" t="s">
        <v>181</v>
      </c>
      <c r="E77" s="23" t="s">
        <v>182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48</v>
      </c>
      <c r="B78" s="1">
        <v>29</v>
      </c>
      <c r="C78" s="26" t="s">
        <v>183</v>
      </c>
      <c r="D78" t="s">
        <v>53</v>
      </c>
      <c r="E78" s="27" t="s">
        <v>184</v>
      </c>
      <c r="F78" s="28" t="s">
        <v>185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53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54</v>
      </c>
      <c r="E79" s="27" t="s">
        <v>53</v>
      </c>
    </row>
    <row r="80">
      <c r="A80" s="1" t="s">
        <v>55</v>
      </c>
    </row>
    <row r="81" ht="132">
      <c r="A81" s="1" t="s">
        <v>57</v>
      </c>
      <c r="E81" s="27" t="s">
        <v>186</v>
      </c>
    </row>
    <row r="82">
      <c r="A82" s="1" t="s">
        <v>45</v>
      </c>
      <c r="C82" s="22" t="s">
        <v>102</v>
      </c>
      <c r="E82" s="23" t="s">
        <v>103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48</v>
      </c>
      <c r="B83" s="1">
        <v>36</v>
      </c>
      <c r="C83" s="26" t="s">
        <v>187</v>
      </c>
      <c r="D83" t="s">
        <v>53</v>
      </c>
      <c r="E83" s="27" t="s">
        <v>188</v>
      </c>
      <c r="F83" s="28" t="s">
        <v>106</v>
      </c>
      <c r="G83" s="29">
        <v>4.2999999999999998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53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54</v>
      </c>
      <c r="E84" s="27" t="s">
        <v>53</v>
      </c>
    </row>
    <row r="85" ht="39.6">
      <c r="A85" s="1" t="s">
        <v>55</v>
      </c>
      <c r="E85" s="32" t="s">
        <v>189</v>
      </c>
    </row>
    <row r="86" ht="264">
      <c r="A86" s="1" t="s">
        <v>57</v>
      </c>
      <c r="E86" s="27" t="s">
        <v>117</v>
      </c>
    </row>
    <row r="87">
      <c r="A87" s="1" t="s">
        <v>45</v>
      </c>
      <c r="C87" s="22" t="s">
        <v>118</v>
      </c>
      <c r="E87" s="23" t="s">
        <v>119</v>
      </c>
      <c r="L87" s="24">
        <f>SUMIFS(L88:L119,A88:A119,"P")</f>
        <v>0</v>
      </c>
      <c r="M87" s="24">
        <f>SUMIFS(M88:M119,A88:A119,"P")</f>
        <v>0</v>
      </c>
      <c r="N87" s="25"/>
    </row>
    <row r="88">
      <c r="A88" s="1" t="s">
        <v>48</v>
      </c>
      <c r="B88" s="1">
        <v>3</v>
      </c>
      <c r="C88" s="26" t="s">
        <v>190</v>
      </c>
      <c r="D88" t="s">
        <v>53</v>
      </c>
      <c r="E88" s="27" t="s">
        <v>191</v>
      </c>
      <c r="F88" s="28" t="s">
        <v>106</v>
      </c>
      <c r="G88" s="29">
        <v>22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53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54</v>
      </c>
      <c r="E89" s="27" t="s">
        <v>53</v>
      </c>
    </row>
    <row r="90" ht="39.6">
      <c r="A90" s="1" t="s">
        <v>55</v>
      </c>
      <c r="E90" s="32" t="s">
        <v>192</v>
      </c>
    </row>
    <row r="91" ht="79.2">
      <c r="A91" s="1" t="s">
        <v>57</v>
      </c>
      <c r="E91" s="27" t="s">
        <v>193</v>
      </c>
    </row>
    <row r="92">
      <c r="A92" s="1" t="s">
        <v>48</v>
      </c>
      <c r="B92" s="1">
        <v>4</v>
      </c>
      <c r="C92" s="26" t="s">
        <v>194</v>
      </c>
      <c r="D92" t="s">
        <v>53</v>
      </c>
      <c r="E92" s="27" t="s">
        <v>195</v>
      </c>
      <c r="F92" s="28" t="s">
        <v>106</v>
      </c>
      <c r="G92" s="29">
        <v>213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53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54</v>
      </c>
      <c r="E93" s="27" t="s">
        <v>53</v>
      </c>
    </row>
    <row r="94" ht="39.6">
      <c r="A94" s="1" t="s">
        <v>55</v>
      </c>
      <c r="E94" s="32" t="s">
        <v>196</v>
      </c>
    </row>
    <row r="95" ht="79.2">
      <c r="A95" s="1" t="s">
        <v>57</v>
      </c>
      <c r="E95" s="27" t="s">
        <v>193</v>
      </c>
    </row>
    <row r="96">
      <c r="A96" s="1" t="s">
        <v>48</v>
      </c>
      <c r="B96" s="1">
        <v>5</v>
      </c>
      <c r="C96" s="26" t="s">
        <v>197</v>
      </c>
      <c r="D96" t="s">
        <v>53</v>
      </c>
      <c r="E96" s="27" t="s">
        <v>198</v>
      </c>
      <c r="F96" s="28" t="s">
        <v>106</v>
      </c>
      <c r="G96" s="29">
        <v>213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53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54</v>
      </c>
      <c r="E97" s="27" t="s">
        <v>53</v>
      </c>
    </row>
    <row r="98" ht="39.6">
      <c r="A98" s="1" t="s">
        <v>55</v>
      </c>
      <c r="E98" s="32" t="s">
        <v>199</v>
      </c>
    </row>
    <row r="99" ht="79.2">
      <c r="A99" s="1" t="s">
        <v>57</v>
      </c>
      <c r="E99" s="27" t="s">
        <v>193</v>
      </c>
    </row>
    <row r="100" ht="26.4">
      <c r="A100" s="1" t="s">
        <v>48</v>
      </c>
      <c r="B100" s="1">
        <v>24</v>
      </c>
      <c r="C100" s="26" t="s">
        <v>200</v>
      </c>
      <c r="D100" t="s">
        <v>53</v>
      </c>
      <c r="E100" s="27" t="s">
        <v>201</v>
      </c>
      <c r="F100" s="28" t="s">
        <v>106</v>
      </c>
      <c r="G100" s="29">
        <v>178.5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53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54</v>
      </c>
      <c r="E101" s="27" t="s">
        <v>53</v>
      </c>
    </row>
    <row r="102" ht="26.4">
      <c r="A102" s="1" t="s">
        <v>55</v>
      </c>
      <c r="E102" s="32" t="s">
        <v>202</v>
      </c>
    </row>
    <row r="103" ht="92.4">
      <c r="A103" s="1" t="s">
        <v>57</v>
      </c>
      <c r="E103" s="27" t="s">
        <v>203</v>
      </c>
    </row>
    <row r="104" ht="26.4">
      <c r="A104" s="1" t="s">
        <v>48</v>
      </c>
      <c r="B104" s="1">
        <v>25</v>
      </c>
      <c r="C104" s="26" t="s">
        <v>204</v>
      </c>
      <c r="D104" t="s">
        <v>53</v>
      </c>
      <c r="E104" s="27" t="s">
        <v>205</v>
      </c>
      <c r="F104" s="28" t="s">
        <v>106</v>
      </c>
      <c r="G104" s="29">
        <v>178.5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53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54</v>
      </c>
      <c r="E105" s="27" t="s">
        <v>53</v>
      </c>
    </row>
    <row r="106" ht="26.4">
      <c r="A106" s="1" t="s">
        <v>55</v>
      </c>
      <c r="E106" s="32" t="s">
        <v>202</v>
      </c>
    </row>
    <row r="107" ht="118.8">
      <c r="A107" s="1" t="s">
        <v>57</v>
      </c>
      <c r="E107" s="27" t="s">
        <v>206</v>
      </c>
    </row>
    <row r="108">
      <c r="A108" s="1" t="s">
        <v>48</v>
      </c>
      <c r="B108" s="1">
        <v>30</v>
      </c>
      <c r="C108" s="26" t="s">
        <v>207</v>
      </c>
      <c r="D108" t="s">
        <v>53</v>
      </c>
      <c r="E108" s="27" t="s">
        <v>208</v>
      </c>
      <c r="F108" s="28" t="s">
        <v>185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53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54</v>
      </c>
      <c r="E109" s="27" t="s">
        <v>209</v>
      </c>
    </row>
    <row r="110">
      <c r="A110" s="1" t="s">
        <v>55</v>
      </c>
    </row>
    <row r="111" ht="52.8">
      <c r="A111" s="1" t="s">
        <v>57</v>
      </c>
      <c r="E111" s="27" t="s">
        <v>210</v>
      </c>
    </row>
    <row r="112">
      <c r="A112" s="1" t="s">
        <v>48</v>
      </c>
      <c r="B112" s="1">
        <v>31</v>
      </c>
      <c r="C112" s="26" t="s">
        <v>211</v>
      </c>
      <c r="D112" t="s">
        <v>53</v>
      </c>
      <c r="E112" s="27" t="s">
        <v>212</v>
      </c>
      <c r="F112" s="28" t="s">
        <v>185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53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54</v>
      </c>
      <c r="E113" s="27" t="s">
        <v>53</v>
      </c>
    </row>
    <row r="114" ht="26.4">
      <c r="A114" s="1" t="s">
        <v>55</v>
      </c>
      <c r="E114" s="32" t="s">
        <v>213</v>
      </c>
    </row>
    <row r="115" ht="52.8">
      <c r="A115" s="1" t="s">
        <v>57</v>
      </c>
      <c r="E115" s="27" t="s">
        <v>210</v>
      </c>
    </row>
    <row r="116">
      <c r="A116" s="1" t="s">
        <v>48</v>
      </c>
      <c r="B116" s="1">
        <v>32</v>
      </c>
      <c r="C116" s="26" t="s">
        <v>214</v>
      </c>
      <c r="D116" t="s">
        <v>53</v>
      </c>
      <c r="E116" s="27" t="s">
        <v>215</v>
      </c>
      <c r="F116" s="28" t="s">
        <v>61</v>
      </c>
      <c r="G116" s="29">
        <v>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53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54</v>
      </c>
      <c r="E117" s="27" t="s">
        <v>53</v>
      </c>
    </row>
    <row r="118" ht="132">
      <c r="A118" s="1" t="s">
        <v>55</v>
      </c>
      <c r="E118" s="32" t="s">
        <v>216</v>
      </c>
    </row>
    <row r="119">
      <c r="A119" s="1" t="s">
        <v>57</v>
      </c>
      <c r="E119" s="27" t="s">
        <v>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23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24</v>
      </c>
      <c r="B3" s="17" t="s">
        <v>25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26</v>
      </c>
      <c r="B4" s="17" t="s">
        <v>27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28</v>
      </c>
      <c r="B5" s="9" t="s">
        <v>29</v>
      </c>
      <c r="C5" s="9" t="s">
        <v>30</v>
      </c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21"/>
      <c r="K5" s="21"/>
      <c r="L5" s="9" t="s">
        <v>37</v>
      </c>
      <c r="M5" s="21"/>
      <c r="N5" s="9" t="s">
        <v>38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39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40</v>
      </c>
      <c r="K7" s="9" t="s">
        <v>41</v>
      </c>
      <c r="L7" s="9" t="s">
        <v>40</v>
      </c>
      <c r="M7" s="9" t="s">
        <v>41</v>
      </c>
      <c r="N7" s="9"/>
      <c r="S7" s="1" t="s">
        <v>42</v>
      </c>
      <c r="T7">
        <f>COUNTIFS(L8:L27,"=0",A8:A27,"P")+COUNTIFS(L8:L27,"",A8:A27,"P")+SUM(Q8:Q27)</f>
        <v>0</v>
      </c>
    </row>
    <row r="8">
      <c r="A8" s="1" t="s">
        <v>43</v>
      </c>
      <c r="C8" s="22" t="s">
        <v>217</v>
      </c>
      <c r="E8" s="23" t="s">
        <v>21</v>
      </c>
      <c r="L8" s="24">
        <f>L9+L22</f>
        <v>0</v>
      </c>
      <c r="M8" s="24">
        <f>M9+M22</f>
        <v>0</v>
      </c>
      <c r="N8" s="25"/>
    </row>
    <row r="9">
      <c r="A9" s="1" t="s">
        <v>45</v>
      </c>
      <c r="C9" s="22" t="s">
        <v>63</v>
      </c>
      <c r="E9" s="23" t="s">
        <v>218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48</v>
      </c>
      <c r="B10" s="1">
        <v>2</v>
      </c>
      <c r="C10" s="26" t="s">
        <v>219</v>
      </c>
      <c r="D10" t="s">
        <v>53</v>
      </c>
      <c r="E10" s="27" t="s">
        <v>220</v>
      </c>
      <c r="F10" s="28" t="s">
        <v>61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53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54</v>
      </c>
      <c r="E11" s="27" t="s">
        <v>221</v>
      </c>
    </row>
    <row r="12" ht="26.4">
      <c r="A12" s="1" t="s">
        <v>55</v>
      </c>
      <c r="E12" s="32" t="s">
        <v>222</v>
      </c>
    </row>
    <row r="13" ht="145.2">
      <c r="A13" s="1" t="s">
        <v>57</v>
      </c>
      <c r="E13" s="27" t="s">
        <v>223</v>
      </c>
    </row>
    <row r="14">
      <c r="A14" s="1" t="s">
        <v>48</v>
      </c>
      <c r="B14" s="1">
        <v>3</v>
      </c>
      <c r="C14" s="26" t="s">
        <v>224</v>
      </c>
      <c r="D14" t="s">
        <v>53</v>
      </c>
      <c r="E14" s="27" t="s">
        <v>225</v>
      </c>
      <c r="F14" s="28" t="s">
        <v>61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53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54</v>
      </c>
      <c r="E15" s="27" t="s">
        <v>221</v>
      </c>
    </row>
    <row r="16" ht="26.4">
      <c r="A16" s="1" t="s">
        <v>55</v>
      </c>
      <c r="E16" s="32" t="s">
        <v>222</v>
      </c>
    </row>
    <row r="17" ht="92.4">
      <c r="A17" s="1" t="s">
        <v>57</v>
      </c>
      <c r="E17" s="27" t="s">
        <v>226</v>
      </c>
    </row>
    <row r="18">
      <c r="A18" s="1" t="s">
        <v>48</v>
      </c>
      <c r="B18" s="1">
        <v>4</v>
      </c>
      <c r="C18" s="26" t="s">
        <v>227</v>
      </c>
      <c r="D18" t="s">
        <v>53</v>
      </c>
      <c r="E18" s="27" t="s">
        <v>228</v>
      </c>
      <c r="F18" s="28" t="s">
        <v>61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53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54</v>
      </c>
      <c r="E19" s="27" t="s">
        <v>221</v>
      </c>
    </row>
    <row r="20" ht="26.4">
      <c r="A20" s="1" t="s">
        <v>55</v>
      </c>
      <c r="E20" s="32" t="s">
        <v>222</v>
      </c>
    </row>
    <row r="21" ht="52.8">
      <c r="A21" s="1" t="s">
        <v>57</v>
      </c>
      <c r="E21" s="27" t="s">
        <v>229</v>
      </c>
    </row>
    <row r="22">
      <c r="A22" s="1" t="s">
        <v>45</v>
      </c>
      <c r="C22" s="22" t="s">
        <v>79</v>
      </c>
      <c r="E22" s="23" t="s">
        <v>230</v>
      </c>
      <c r="L22" s="24">
        <f>SUMIFS(L23:L26,A23:A26,"P")</f>
        <v>0</v>
      </c>
      <c r="M22" s="24">
        <f>SUMIFS(M23:M26,A23:A26,"P")</f>
        <v>0</v>
      </c>
      <c r="N22" s="25"/>
    </row>
    <row r="23">
      <c r="A23" s="1" t="s">
        <v>48</v>
      </c>
      <c r="B23" s="1">
        <v>7</v>
      </c>
      <c r="C23" s="26" t="s">
        <v>231</v>
      </c>
      <c r="D23" t="s">
        <v>53</v>
      </c>
      <c r="E23" s="27" t="s">
        <v>232</v>
      </c>
      <c r="F23" s="28" t="s">
        <v>61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53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6.4">
      <c r="A24" s="1" t="s">
        <v>54</v>
      </c>
      <c r="E24" s="27" t="s">
        <v>233</v>
      </c>
    </row>
    <row r="25" ht="26.4">
      <c r="A25" s="1" t="s">
        <v>55</v>
      </c>
      <c r="E25" s="32" t="s">
        <v>222</v>
      </c>
    </row>
    <row r="26" ht="92.4">
      <c r="A26" s="1" t="s">
        <v>57</v>
      </c>
      <c r="E26" s="27" t="s">
        <v>234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2025-05-26T09:19:06Z</dcterms:created>
  <dcterms:modified xsi:type="dcterms:W3CDTF">2025-05-26T09:19:06Z</dcterms:modified>
</cp:coreProperties>
</file>