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fs3\PD24\24-004-232-US_Sanace_Lidecko\Dotazy k soutezi\Odpovedi_projektanti\"/>
    </mc:Choice>
  </mc:AlternateContent>
  <xr:revisionPtr revIDLastSave="0" documentId="13_ncr:1_{B16A2B7B-D887-4D03-8126-8F3B91404AC6}" xr6:coauthVersionLast="47" xr6:coauthVersionMax="47" xr10:uidLastSave="{00000000-0000-0000-0000-000000000000}"/>
  <bookViews>
    <workbookView xWindow="-28920" yWindow="-120" windowWidth="29040" windowHeight="17520" activeTab="3" xr2:uid="{00000000-000D-0000-FFFF-FFFF00000000}"/>
  </bookViews>
  <sheets>
    <sheet name="Rekapitulace" sheetId="16" r:id="rId1"/>
    <sheet name="D.1D.1.2PS 11-05-11" sheetId="2" r:id="rId2"/>
    <sheet name="D.2D.2.1SO 11-10-01" sheetId="3" r:id="rId3"/>
    <sheet name="D.2D.2.1SO 11-11-01" sheetId="4" r:id="rId4"/>
    <sheet name="D.2D.2.1SO 11-14-01" sheetId="5" r:id="rId5"/>
    <sheet name="D.2D.2.1SO 11-20-01" sheetId="6" r:id="rId6"/>
    <sheet name="D.2D.2.1SO 11-21-01" sheetId="7" r:id="rId7"/>
    <sheet name="D.2D.2.3SO 11-81-01" sheetId="8" r:id="rId8"/>
    <sheet name="D.2D.2.3SO 11-81-02" sheetId="9" r:id="rId9"/>
    <sheet name="D.2D.2.3SO 11-86-03" sheetId="10" r:id="rId10"/>
    <sheet name="D.2D.2.3SO 11-87-01" sheetId="11" r:id="rId11"/>
    <sheet name="D.2D.2.4SO 11-91-01" sheetId="12" r:id="rId12"/>
    <sheet name="D.2D.2.4SO 11-96-01" sheetId="13" r:id="rId13"/>
    <sheet name="SO 90-90" sheetId="14" r:id="rId14"/>
    <sheet name="SO 98-98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0" i="15" l="1"/>
  <c r="I70" i="15"/>
  <c r="I66" i="15"/>
  <c r="O66" i="15" s="1"/>
  <c r="I62" i="15"/>
  <c r="O62" i="15" s="1"/>
  <c r="I58" i="15"/>
  <c r="O58" i="15" s="1"/>
  <c r="I54" i="15"/>
  <c r="O54" i="15" s="1"/>
  <c r="I50" i="15"/>
  <c r="O50" i="15" s="1"/>
  <c r="O46" i="15"/>
  <c r="I46" i="15"/>
  <c r="I42" i="15"/>
  <c r="O42" i="15" s="1"/>
  <c r="I38" i="15"/>
  <c r="O38" i="15" s="1"/>
  <c r="O34" i="15"/>
  <c r="I34" i="15"/>
  <c r="I30" i="15"/>
  <c r="O30" i="15" s="1"/>
  <c r="I26" i="15"/>
  <c r="O26" i="15" s="1"/>
  <c r="I22" i="15"/>
  <c r="O17" i="15"/>
  <c r="I17" i="15"/>
  <c r="I13" i="15"/>
  <c r="O13" i="15" s="1"/>
  <c r="O9" i="15"/>
  <c r="I9" i="15"/>
  <c r="I88" i="14"/>
  <c r="O88" i="14" s="1"/>
  <c r="O84" i="14"/>
  <c r="I84" i="14"/>
  <c r="O81" i="14"/>
  <c r="I81" i="14"/>
  <c r="I77" i="14"/>
  <c r="O77" i="14" s="1"/>
  <c r="O74" i="14"/>
  <c r="I74" i="14"/>
  <c r="O70" i="14"/>
  <c r="I70" i="14"/>
  <c r="I66" i="14"/>
  <c r="O66" i="14" s="1"/>
  <c r="O62" i="14"/>
  <c r="I62" i="14"/>
  <c r="O58" i="14"/>
  <c r="I58" i="14"/>
  <c r="I55" i="14"/>
  <c r="O55" i="14" s="1"/>
  <c r="O51" i="14"/>
  <c r="I51" i="14"/>
  <c r="O47" i="14"/>
  <c r="I47" i="14"/>
  <c r="I43" i="14"/>
  <c r="O43" i="14" s="1"/>
  <c r="O39" i="14"/>
  <c r="I39" i="14"/>
  <c r="O35" i="14"/>
  <c r="I35" i="14"/>
  <c r="I31" i="14"/>
  <c r="O31" i="14" s="1"/>
  <c r="O27" i="14"/>
  <c r="I27" i="14"/>
  <c r="O24" i="14"/>
  <c r="I24" i="14"/>
  <c r="I20" i="14"/>
  <c r="O20" i="14" s="1"/>
  <c r="O17" i="14"/>
  <c r="I17" i="14"/>
  <c r="O13" i="14"/>
  <c r="I13" i="14"/>
  <c r="I9" i="14"/>
  <c r="O63" i="13"/>
  <c r="I63" i="13"/>
  <c r="I59" i="13"/>
  <c r="O59" i="13" s="1"/>
  <c r="O55" i="13"/>
  <c r="I55" i="13"/>
  <c r="O51" i="13"/>
  <c r="I51" i="13"/>
  <c r="I47" i="13"/>
  <c r="O47" i="13" s="1"/>
  <c r="O43" i="13"/>
  <c r="I43" i="13"/>
  <c r="O39" i="13"/>
  <c r="I39" i="13"/>
  <c r="I35" i="13"/>
  <c r="O35" i="13" s="1"/>
  <c r="O31" i="13"/>
  <c r="I31" i="13"/>
  <c r="O27" i="13"/>
  <c r="I27" i="13"/>
  <c r="I23" i="13"/>
  <c r="O23" i="13" s="1"/>
  <c r="O19" i="13"/>
  <c r="I19" i="13"/>
  <c r="O15" i="13"/>
  <c r="I15" i="13"/>
  <c r="I11" i="13"/>
  <c r="I3" i="12"/>
  <c r="C20" i="16" s="1"/>
  <c r="O23" i="12"/>
  <c r="I23" i="12"/>
  <c r="I19" i="12"/>
  <c r="O19" i="12" s="1"/>
  <c r="O15" i="12"/>
  <c r="I15" i="12"/>
  <c r="I10" i="12" s="1"/>
  <c r="O11" i="12"/>
  <c r="D20" i="16" s="1"/>
  <c r="I11" i="12"/>
  <c r="I56" i="11"/>
  <c r="O81" i="11"/>
  <c r="I81" i="11"/>
  <c r="O77" i="11"/>
  <c r="I77" i="11"/>
  <c r="I73" i="11"/>
  <c r="O73" i="11" s="1"/>
  <c r="O69" i="11"/>
  <c r="I69" i="11"/>
  <c r="O65" i="11"/>
  <c r="I65" i="11"/>
  <c r="I61" i="11"/>
  <c r="O61" i="11" s="1"/>
  <c r="O57" i="11"/>
  <c r="I57" i="11"/>
  <c r="I51" i="11"/>
  <c r="I52" i="11"/>
  <c r="O52" i="11" s="1"/>
  <c r="O47" i="11"/>
  <c r="I47" i="11"/>
  <c r="O43" i="11"/>
  <c r="I43" i="11"/>
  <c r="I39" i="11"/>
  <c r="O39" i="11" s="1"/>
  <c r="O35" i="11"/>
  <c r="I35" i="11"/>
  <c r="O31" i="11"/>
  <c r="I31" i="11"/>
  <c r="I27" i="11"/>
  <c r="O27" i="11" s="1"/>
  <c r="O23" i="11"/>
  <c r="I23" i="11"/>
  <c r="O19" i="11"/>
  <c r="I19" i="11"/>
  <c r="I15" i="11"/>
  <c r="O15" i="11" s="1"/>
  <c r="D19" i="16" s="1"/>
  <c r="O11" i="11"/>
  <c r="I11" i="11"/>
  <c r="I184" i="10"/>
  <c r="O184" i="10" s="1"/>
  <c r="O180" i="10"/>
  <c r="I180" i="10"/>
  <c r="O176" i="10"/>
  <c r="I176" i="10"/>
  <c r="I171" i="10"/>
  <c r="O171" i="10" s="1"/>
  <c r="I167" i="10"/>
  <c r="O167" i="10" s="1"/>
  <c r="I163" i="10"/>
  <c r="O163" i="10" s="1"/>
  <c r="O159" i="10"/>
  <c r="I159" i="10"/>
  <c r="O154" i="10"/>
  <c r="I154" i="10"/>
  <c r="I150" i="10"/>
  <c r="I80" i="10"/>
  <c r="I145" i="10"/>
  <c r="O145" i="10" s="1"/>
  <c r="I141" i="10"/>
  <c r="O141" i="10" s="1"/>
  <c r="I137" i="10"/>
  <c r="O137" i="10" s="1"/>
  <c r="I133" i="10"/>
  <c r="O133" i="10" s="1"/>
  <c r="I129" i="10"/>
  <c r="O129" i="10" s="1"/>
  <c r="O125" i="10"/>
  <c r="I125" i="10"/>
  <c r="I121" i="10"/>
  <c r="O121" i="10" s="1"/>
  <c r="I117" i="10"/>
  <c r="O117" i="10" s="1"/>
  <c r="I113" i="10"/>
  <c r="O113" i="10" s="1"/>
  <c r="I109" i="10"/>
  <c r="O109" i="10" s="1"/>
  <c r="I105" i="10"/>
  <c r="O105" i="10" s="1"/>
  <c r="I101" i="10"/>
  <c r="O101" i="10" s="1"/>
  <c r="I97" i="10"/>
  <c r="O97" i="10" s="1"/>
  <c r="I93" i="10"/>
  <c r="O93" i="10" s="1"/>
  <c r="O89" i="10"/>
  <c r="I89" i="10"/>
  <c r="I85" i="10"/>
  <c r="O85" i="10" s="1"/>
  <c r="I81" i="10"/>
  <c r="O81" i="10" s="1"/>
  <c r="I71" i="10"/>
  <c r="O76" i="10"/>
  <c r="I76" i="10"/>
  <c r="O72" i="10"/>
  <c r="I72" i="10"/>
  <c r="O67" i="10"/>
  <c r="I67" i="10"/>
  <c r="I63" i="10"/>
  <c r="O63" i="10" s="1"/>
  <c r="I59" i="10"/>
  <c r="O59" i="10" s="1"/>
  <c r="I55" i="10"/>
  <c r="O55" i="10" s="1"/>
  <c r="I51" i="10"/>
  <c r="O51" i="10" s="1"/>
  <c r="I47" i="10"/>
  <c r="O47" i="10" s="1"/>
  <c r="O43" i="10"/>
  <c r="I43" i="10"/>
  <c r="I39" i="10"/>
  <c r="O39" i="10" s="1"/>
  <c r="I35" i="10"/>
  <c r="O35" i="10" s="1"/>
  <c r="O31" i="10"/>
  <c r="I31" i="10"/>
  <c r="I27" i="10"/>
  <c r="O27" i="10" s="1"/>
  <c r="I23" i="10"/>
  <c r="O23" i="10" s="1"/>
  <c r="I19" i="10"/>
  <c r="O19" i="10" s="1"/>
  <c r="I15" i="10"/>
  <c r="O15" i="10" s="1"/>
  <c r="I11" i="10"/>
  <c r="O11" i="10" s="1"/>
  <c r="I60" i="9"/>
  <c r="O60" i="9" s="1"/>
  <c r="I56" i="9"/>
  <c r="O56" i="9" s="1"/>
  <c r="O52" i="9"/>
  <c r="I52" i="9"/>
  <c r="I48" i="9"/>
  <c r="O48" i="9" s="1"/>
  <c r="I44" i="9"/>
  <c r="O44" i="9" s="1"/>
  <c r="O39" i="9"/>
  <c r="I39" i="9"/>
  <c r="O35" i="9"/>
  <c r="I35" i="9"/>
  <c r="I31" i="9"/>
  <c r="O31" i="9" s="1"/>
  <c r="O27" i="9"/>
  <c r="I27" i="9"/>
  <c r="O23" i="9"/>
  <c r="I23" i="9"/>
  <c r="I19" i="9"/>
  <c r="O19" i="9" s="1"/>
  <c r="O15" i="9"/>
  <c r="I15" i="9"/>
  <c r="O11" i="9"/>
  <c r="D17" i="16" s="1"/>
  <c r="I11" i="9"/>
  <c r="O477" i="8"/>
  <c r="I477" i="8"/>
  <c r="O473" i="8"/>
  <c r="I473" i="8"/>
  <c r="I469" i="8"/>
  <c r="O469" i="8" s="1"/>
  <c r="O465" i="8"/>
  <c r="I465" i="8"/>
  <c r="O461" i="8"/>
  <c r="I461" i="8"/>
  <c r="I457" i="8"/>
  <c r="O457" i="8" s="1"/>
  <c r="O453" i="8"/>
  <c r="I453" i="8"/>
  <c r="O449" i="8"/>
  <c r="I449" i="8"/>
  <c r="I445" i="8"/>
  <c r="O445" i="8" s="1"/>
  <c r="O441" i="8"/>
  <c r="I441" i="8"/>
  <c r="O437" i="8"/>
  <c r="I437" i="8"/>
  <c r="I433" i="8"/>
  <c r="O433" i="8" s="1"/>
  <c r="I428" i="8"/>
  <c r="O428" i="8" s="1"/>
  <c r="I424" i="8"/>
  <c r="O424" i="8" s="1"/>
  <c r="I420" i="8"/>
  <c r="O420" i="8" s="1"/>
  <c r="I416" i="8"/>
  <c r="O416" i="8" s="1"/>
  <c r="I412" i="8"/>
  <c r="O412" i="8" s="1"/>
  <c r="O407" i="8"/>
  <c r="I407" i="8"/>
  <c r="O403" i="8"/>
  <c r="I403" i="8"/>
  <c r="I399" i="8"/>
  <c r="O399" i="8" s="1"/>
  <c r="O395" i="8"/>
  <c r="I395" i="8"/>
  <c r="O391" i="8"/>
  <c r="I391" i="8"/>
  <c r="I387" i="8"/>
  <c r="O387" i="8" s="1"/>
  <c r="O383" i="8"/>
  <c r="I383" i="8"/>
  <c r="O379" i="8"/>
  <c r="I379" i="8"/>
  <c r="I375" i="8"/>
  <c r="O375" i="8" s="1"/>
  <c r="O371" i="8"/>
  <c r="I371" i="8"/>
  <c r="O367" i="8"/>
  <c r="I367" i="8"/>
  <c r="I363" i="8"/>
  <c r="O363" i="8" s="1"/>
  <c r="O359" i="8"/>
  <c r="I359" i="8"/>
  <c r="O355" i="8"/>
  <c r="I355" i="8"/>
  <c r="I351" i="8"/>
  <c r="O351" i="8" s="1"/>
  <c r="O347" i="8"/>
  <c r="I347" i="8"/>
  <c r="O343" i="8"/>
  <c r="I343" i="8"/>
  <c r="I339" i="8"/>
  <c r="O339" i="8" s="1"/>
  <c r="O335" i="8"/>
  <c r="I335" i="8"/>
  <c r="O331" i="8"/>
  <c r="I331" i="8"/>
  <c r="I327" i="8"/>
  <c r="O327" i="8" s="1"/>
  <c r="O323" i="8"/>
  <c r="I323" i="8"/>
  <c r="O319" i="8"/>
  <c r="I319" i="8"/>
  <c r="I315" i="8"/>
  <c r="O315" i="8" s="1"/>
  <c r="O311" i="8"/>
  <c r="I311" i="8"/>
  <c r="O307" i="8"/>
  <c r="I307" i="8"/>
  <c r="I303" i="8"/>
  <c r="O303" i="8" s="1"/>
  <c r="O299" i="8"/>
  <c r="I299" i="8"/>
  <c r="O295" i="8"/>
  <c r="I295" i="8"/>
  <c r="I290" i="8"/>
  <c r="I289" i="8" s="1"/>
  <c r="O285" i="8"/>
  <c r="I285" i="8"/>
  <c r="I281" i="8"/>
  <c r="O281" i="8" s="1"/>
  <c r="O277" i="8"/>
  <c r="I277" i="8"/>
  <c r="O273" i="8"/>
  <c r="I273" i="8"/>
  <c r="I269" i="8"/>
  <c r="O269" i="8" s="1"/>
  <c r="O265" i="8"/>
  <c r="I265" i="8"/>
  <c r="O261" i="8"/>
  <c r="I261" i="8"/>
  <c r="I257" i="8"/>
  <c r="O257" i="8" s="1"/>
  <c r="O253" i="8"/>
  <c r="I253" i="8"/>
  <c r="O249" i="8"/>
  <c r="I249" i="8"/>
  <c r="I245" i="8"/>
  <c r="O245" i="8" s="1"/>
  <c r="O241" i="8"/>
  <c r="I241" i="8"/>
  <c r="O237" i="8"/>
  <c r="I237" i="8"/>
  <c r="I233" i="8"/>
  <c r="O233" i="8" s="1"/>
  <c r="O229" i="8"/>
  <c r="I229" i="8"/>
  <c r="O225" i="8"/>
  <c r="I225" i="8"/>
  <c r="I221" i="8"/>
  <c r="O221" i="8" s="1"/>
  <c r="O217" i="8"/>
  <c r="I217" i="8"/>
  <c r="O213" i="8"/>
  <c r="I213" i="8"/>
  <c r="I209" i="8"/>
  <c r="O209" i="8" s="1"/>
  <c r="O205" i="8"/>
  <c r="I205" i="8"/>
  <c r="O201" i="8"/>
  <c r="I201" i="8"/>
  <c r="I197" i="8"/>
  <c r="O197" i="8" s="1"/>
  <c r="O193" i="8"/>
  <c r="I193" i="8"/>
  <c r="O189" i="8"/>
  <c r="I189" i="8"/>
  <c r="O185" i="8"/>
  <c r="I185" i="8"/>
  <c r="O181" i="8"/>
  <c r="I181" i="8"/>
  <c r="O177" i="8"/>
  <c r="I177" i="8"/>
  <c r="O173" i="8"/>
  <c r="I173" i="8"/>
  <c r="O169" i="8"/>
  <c r="I169" i="8"/>
  <c r="O165" i="8"/>
  <c r="I165" i="8"/>
  <c r="O161" i="8"/>
  <c r="I161" i="8"/>
  <c r="O157" i="8"/>
  <c r="I157" i="8"/>
  <c r="O153" i="8"/>
  <c r="I153" i="8"/>
  <c r="O149" i="8"/>
  <c r="I149" i="8"/>
  <c r="O145" i="8"/>
  <c r="I145" i="8"/>
  <c r="O141" i="8"/>
  <c r="I141" i="8"/>
  <c r="O137" i="8"/>
  <c r="I137" i="8"/>
  <c r="O133" i="8"/>
  <c r="I133" i="8"/>
  <c r="O129" i="8"/>
  <c r="I129" i="8"/>
  <c r="O125" i="8"/>
  <c r="I125" i="8"/>
  <c r="O121" i="8"/>
  <c r="I121" i="8"/>
  <c r="O117" i="8"/>
  <c r="I117" i="8"/>
  <c r="I116" i="8" s="1"/>
  <c r="I112" i="8"/>
  <c r="O112" i="8" s="1"/>
  <c r="I108" i="8"/>
  <c r="O108" i="8" s="1"/>
  <c r="I104" i="8"/>
  <c r="O104" i="8" s="1"/>
  <c r="O100" i="8"/>
  <c r="I100" i="8"/>
  <c r="I96" i="8"/>
  <c r="O96" i="8" s="1"/>
  <c r="I92" i="8"/>
  <c r="O92" i="8" s="1"/>
  <c r="O88" i="8"/>
  <c r="I88" i="8"/>
  <c r="I84" i="8"/>
  <c r="O84" i="8" s="1"/>
  <c r="I80" i="8"/>
  <c r="O80" i="8" s="1"/>
  <c r="O75" i="8"/>
  <c r="I75" i="8"/>
  <c r="O71" i="8"/>
  <c r="I71" i="8"/>
  <c r="O67" i="8"/>
  <c r="I67" i="8"/>
  <c r="O63" i="8"/>
  <c r="I63" i="8"/>
  <c r="O59" i="8"/>
  <c r="I59" i="8"/>
  <c r="O55" i="8"/>
  <c r="I55" i="8"/>
  <c r="O51" i="8"/>
  <c r="I51" i="8"/>
  <c r="O47" i="8"/>
  <c r="I47" i="8"/>
  <c r="O43" i="8"/>
  <c r="I43" i="8"/>
  <c r="O39" i="8"/>
  <c r="I39" i="8"/>
  <c r="O35" i="8"/>
  <c r="I35" i="8"/>
  <c r="O31" i="8"/>
  <c r="I31" i="8"/>
  <c r="O27" i="8"/>
  <c r="I27" i="8"/>
  <c r="O23" i="8"/>
  <c r="I23" i="8"/>
  <c r="O19" i="8"/>
  <c r="I19" i="8"/>
  <c r="I10" i="8" s="1"/>
  <c r="O15" i="8"/>
  <c r="I15" i="8"/>
  <c r="O11" i="8"/>
  <c r="I11" i="8"/>
  <c r="I125" i="7"/>
  <c r="O130" i="7"/>
  <c r="I130" i="7"/>
  <c r="O126" i="7"/>
  <c r="I126" i="7"/>
  <c r="I121" i="7"/>
  <c r="O121" i="7" s="1"/>
  <c r="I117" i="7"/>
  <c r="O117" i="7" s="1"/>
  <c r="I113" i="7"/>
  <c r="O113" i="7" s="1"/>
  <c r="I99" i="7"/>
  <c r="O108" i="7"/>
  <c r="I108" i="7"/>
  <c r="O104" i="7"/>
  <c r="I104" i="7"/>
  <c r="I100" i="7"/>
  <c r="O100" i="7" s="1"/>
  <c r="I95" i="7"/>
  <c r="O95" i="7" s="1"/>
  <c r="I91" i="7"/>
  <c r="O91" i="7" s="1"/>
  <c r="O86" i="7"/>
  <c r="I86" i="7"/>
  <c r="O82" i="7"/>
  <c r="I82" i="7"/>
  <c r="I78" i="7"/>
  <c r="O78" i="7" s="1"/>
  <c r="O74" i="7"/>
  <c r="I74" i="7"/>
  <c r="O70" i="7"/>
  <c r="I70" i="7"/>
  <c r="O65" i="7"/>
  <c r="I65" i="7"/>
  <c r="I61" i="7"/>
  <c r="O61" i="7" s="1"/>
  <c r="O56" i="7"/>
  <c r="I56" i="7"/>
  <c r="O52" i="7"/>
  <c r="I52" i="7"/>
  <c r="O48" i="7"/>
  <c r="I48" i="7"/>
  <c r="O44" i="7"/>
  <c r="I44" i="7"/>
  <c r="O40" i="7"/>
  <c r="I40" i="7"/>
  <c r="O36" i="7"/>
  <c r="I36" i="7"/>
  <c r="I35" i="7" s="1"/>
  <c r="I31" i="7"/>
  <c r="O31" i="7" s="1"/>
  <c r="I27" i="7"/>
  <c r="O27" i="7" s="1"/>
  <c r="I23" i="7"/>
  <c r="O23" i="7" s="1"/>
  <c r="O19" i="7"/>
  <c r="D15" i="16" s="1"/>
  <c r="I19" i="7"/>
  <c r="I15" i="7"/>
  <c r="O15" i="7" s="1"/>
  <c r="I11" i="7"/>
  <c r="O11" i="7" s="1"/>
  <c r="I94" i="6"/>
  <c r="O94" i="6" s="1"/>
  <c r="O89" i="6"/>
  <c r="I89" i="6"/>
  <c r="I88" i="6" s="1"/>
  <c r="I84" i="6"/>
  <c r="O84" i="6" s="1"/>
  <c r="I80" i="6"/>
  <c r="O80" i="6" s="1"/>
  <c r="I70" i="6"/>
  <c r="O75" i="6"/>
  <c r="I75" i="6"/>
  <c r="O71" i="6"/>
  <c r="I71" i="6"/>
  <c r="O66" i="6"/>
  <c r="I66" i="6"/>
  <c r="I61" i="6" s="1"/>
  <c r="I62" i="6"/>
  <c r="O62" i="6" s="1"/>
  <c r="I57" i="6"/>
  <c r="O57" i="6" s="1"/>
  <c r="O53" i="6"/>
  <c r="I53" i="6"/>
  <c r="O49" i="6"/>
  <c r="I49" i="6"/>
  <c r="I43" i="6"/>
  <c r="O44" i="6"/>
  <c r="I44" i="6"/>
  <c r="O39" i="6"/>
  <c r="I39" i="6"/>
  <c r="I35" i="6"/>
  <c r="O35" i="6" s="1"/>
  <c r="O31" i="6"/>
  <c r="I31" i="6"/>
  <c r="O27" i="6"/>
  <c r="I27" i="6"/>
  <c r="I23" i="6"/>
  <c r="O23" i="6" s="1"/>
  <c r="O19" i="6"/>
  <c r="I19" i="6"/>
  <c r="O15" i="6"/>
  <c r="I15" i="6"/>
  <c r="I11" i="6"/>
  <c r="I10" i="6" s="1"/>
  <c r="O46" i="5"/>
  <c r="I46" i="5"/>
  <c r="O42" i="5"/>
  <c r="I42" i="5"/>
  <c r="O38" i="5"/>
  <c r="I38" i="5"/>
  <c r="I37" i="5" s="1"/>
  <c r="I33" i="5"/>
  <c r="O33" i="5" s="1"/>
  <c r="O29" i="5"/>
  <c r="I29" i="5"/>
  <c r="I28" i="5" s="1"/>
  <c r="O24" i="5"/>
  <c r="I24" i="5"/>
  <c r="I20" i="5"/>
  <c r="O20" i="5" s="1"/>
  <c r="O16" i="5"/>
  <c r="I16" i="5"/>
  <c r="I11" i="5"/>
  <c r="O11" i="5" s="1"/>
  <c r="I522" i="4"/>
  <c r="O522" i="4" s="1"/>
  <c r="I518" i="4"/>
  <c r="O518" i="4" s="1"/>
  <c r="I514" i="4"/>
  <c r="O514" i="4" s="1"/>
  <c r="I510" i="4"/>
  <c r="O510" i="4" s="1"/>
  <c r="I506" i="4"/>
  <c r="O506" i="4" s="1"/>
  <c r="O502" i="4"/>
  <c r="I502" i="4"/>
  <c r="O497" i="4"/>
  <c r="I497" i="4"/>
  <c r="I493" i="4"/>
  <c r="I492" i="4" s="1"/>
  <c r="I488" i="4"/>
  <c r="O488" i="4" s="1"/>
  <c r="I484" i="4"/>
  <c r="O484" i="4" s="1"/>
  <c r="O479" i="4"/>
  <c r="I479" i="4"/>
  <c r="O475" i="4"/>
  <c r="I475" i="4"/>
  <c r="I471" i="4"/>
  <c r="O471" i="4" s="1"/>
  <c r="O467" i="4"/>
  <c r="I467" i="4"/>
  <c r="O463" i="4"/>
  <c r="I463" i="4"/>
  <c r="I459" i="4"/>
  <c r="O459" i="4" s="1"/>
  <c r="O455" i="4"/>
  <c r="I455" i="4"/>
  <c r="O451" i="4"/>
  <c r="I451" i="4"/>
  <c r="I447" i="4"/>
  <c r="O447" i="4" s="1"/>
  <c r="O443" i="4"/>
  <c r="I443" i="4"/>
  <c r="O439" i="4"/>
  <c r="I439" i="4"/>
  <c r="I435" i="4"/>
  <c r="O435" i="4" s="1"/>
  <c r="O431" i="4"/>
  <c r="I431" i="4"/>
  <c r="O427" i="4"/>
  <c r="I427" i="4"/>
  <c r="I423" i="4"/>
  <c r="O423" i="4" s="1"/>
  <c r="O419" i="4"/>
  <c r="I419" i="4"/>
  <c r="O415" i="4"/>
  <c r="I415" i="4"/>
  <c r="I411" i="4"/>
  <c r="O411" i="4" s="1"/>
  <c r="O407" i="4"/>
  <c r="I407" i="4"/>
  <c r="O403" i="4"/>
  <c r="I403" i="4"/>
  <c r="I399" i="4"/>
  <c r="O399" i="4" s="1"/>
  <c r="O395" i="4"/>
  <c r="I395" i="4"/>
  <c r="O391" i="4"/>
  <c r="I391" i="4"/>
  <c r="I387" i="4"/>
  <c r="O387" i="4" s="1"/>
  <c r="O383" i="4"/>
  <c r="I383" i="4"/>
  <c r="O379" i="4"/>
  <c r="I379" i="4"/>
  <c r="I375" i="4"/>
  <c r="O375" i="4" s="1"/>
  <c r="O371" i="4"/>
  <c r="I371" i="4"/>
  <c r="O367" i="4"/>
  <c r="I367" i="4"/>
  <c r="I363" i="4"/>
  <c r="O363" i="4" s="1"/>
  <c r="O359" i="4"/>
  <c r="I359" i="4"/>
  <c r="O355" i="4"/>
  <c r="I355" i="4"/>
  <c r="I351" i="4"/>
  <c r="O351" i="4" s="1"/>
  <c r="O347" i="4"/>
  <c r="I347" i="4"/>
  <c r="O343" i="4"/>
  <c r="I343" i="4"/>
  <c r="I339" i="4"/>
  <c r="O339" i="4" s="1"/>
  <c r="O335" i="4"/>
  <c r="I335" i="4"/>
  <c r="O331" i="4"/>
  <c r="I331" i="4"/>
  <c r="I327" i="4"/>
  <c r="O327" i="4" s="1"/>
  <c r="I322" i="4"/>
  <c r="O322" i="4" s="1"/>
  <c r="I318" i="4"/>
  <c r="O318" i="4" s="1"/>
  <c r="I314" i="4"/>
  <c r="O314" i="4" s="1"/>
  <c r="I310" i="4"/>
  <c r="O310" i="4" s="1"/>
  <c r="I305" i="4"/>
  <c r="O305" i="4" s="1"/>
  <c r="O301" i="4"/>
  <c r="I301" i="4"/>
  <c r="O297" i="4"/>
  <c r="I297" i="4"/>
  <c r="I293" i="4"/>
  <c r="I292" i="4" s="1"/>
  <c r="I288" i="4"/>
  <c r="O288" i="4" s="1"/>
  <c r="I284" i="4"/>
  <c r="O284" i="4" s="1"/>
  <c r="I246" i="4"/>
  <c r="O279" i="4"/>
  <c r="I279" i="4"/>
  <c r="O275" i="4"/>
  <c r="I275" i="4"/>
  <c r="I271" i="4"/>
  <c r="O271" i="4" s="1"/>
  <c r="O267" i="4"/>
  <c r="I267" i="4"/>
  <c r="O263" i="4"/>
  <c r="I263" i="4"/>
  <c r="I259" i="4"/>
  <c r="O259" i="4" s="1"/>
  <c r="O255" i="4"/>
  <c r="I255" i="4"/>
  <c r="O251" i="4"/>
  <c r="I251" i="4"/>
  <c r="I247" i="4"/>
  <c r="O247" i="4" s="1"/>
  <c r="I242" i="4"/>
  <c r="O242" i="4" s="1"/>
  <c r="O237" i="4"/>
  <c r="I237" i="4"/>
  <c r="O233" i="4"/>
  <c r="I233" i="4"/>
  <c r="O229" i="4"/>
  <c r="I229" i="4"/>
  <c r="I228" i="4" s="1"/>
  <c r="I224" i="4"/>
  <c r="O224" i="4" s="1"/>
  <c r="I220" i="4"/>
  <c r="O220" i="4" s="1"/>
  <c r="I215" i="4"/>
  <c r="I210" i="4" s="1"/>
  <c r="O211" i="4"/>
  <c r="I211" i="4"/>
  <c r="I206" i="4"/>
  <c r="O206" i="4" s="1"/>
  <c r="I202" i="4"/>
  <c r="O202" i="4" s="1"/>
  <c r="I198" i="4"/>
  <c r="O198" i="4" s="1"/>
  <c r="I194" i="4"/>
  <c r="O194" i="4" s="1"/>
  <c r="I190" i="4"/>
  <c r="O190" i="4" s="1"/>
  <c r="I186" i="4"/>
  <c r="O186" i="4" s="1"/>
  <c r="I182" i="4"/>
  <c r="O182" i="4" s="1"/>
  <c r="O178" i="4"/>
  <c r="I178" i="4"/>
  <c r="I174" i="4"/>
  <c r="O174" i="4" s="1"/>
  <c r="O169" i="4"/>
  <c r="I169" i="4"/>
  <c r="I164" i="4" s="1"/>
  <c r="O165" i="4"/>
  <c r="I165" i="4"/>
  <c r="I160" i="4"/>
  <c r="O160" i="4" s="1"/>
  <c r="O156" i="4"/>
  <c r="I156" i="4"/>
  <c r="I152" i="4"/>
  <c r="O152" i="4" s="1"/>
  <c r="I148" i="4"/>
  <c r="O148" i="4" s="1"/>
  <c r="I144" i="4"/>
  <c r="O144" i="4" s="1"/>
  <c r="I140" i="4"/>
  <c r="O140" i="4" s="1"/>
  <c r="I136" i="4"/>
  <c r="O136" i="4" s="1"/>
  <c r="O132" i="4"/>
  <c r="I132" i="4"/>
  <c r="I128" i="4"/>
  <c r="O128" i="4" s="1"/>
  <c r="I124" i="4"/>
  <c r="O124" i="4" s="1"/>
  <c r="O120" i="4"/>
  <c r="I120" i="4"/>
  <c r="I116" i="4"/>
  <c r="O116" i="4" s="1"/>
  <c r="I112" i="4"/>
  <c r="O112" i="4" s="1"/>
  <c r="I108" i="4"/>
  <c r="O108" i="4" s="1"/>
  <c r="I104" i="4"/>
  <c r="O104" i="4" s="1"/>
  <c r="I100" i="4"/>
  <c r="O100" i="4" s="1"/>
  <c r="O96" i="4"/>
  <c r="I96" i="4"/>
  <c r="I95" i="4" s="1"/>
  <c r="O91" i="4"/>
  <c r="I91" i="4"/>
  <c r="O87" i="4"/>
  <c r="I87" i="4"/>
  <c r="O83" i="4"/>
  <c r="I83" i="4"/>
  <c r="O79" i="4"/>
  <c r="I79" i="4"/>
  <c r="O75" i="4"/>
  <c r="I75" i="4"/>
  <c r="O71" i="4"/>
  <c r="I71" i="4"/>
  <c r="O67" i="4"/>
  <c r="I67" i="4"/>
  <c r="O63" i="4"/>
  <c r="I63" i="4"/>
  <c r="O59" i="4"/>
  <c r="I59" i="4"/>
  <c r="O55" i="4"/>
  <c r="I55" i="4"/>
  <c r="O51" i="4"/>
  <c r="I51" i="4"/>
  <c r="O47" i="4"/>
  <c r="I47" i="4"/>
  <c r="O43" i="4"/>
  <c r="I43" i="4"/>
  <c r="O39" i="4"/>
  <c r="I39" i="4"/>
  <c r="O35" i="4"/>
  <c r="I35" i="4"/>
  <c r="O31" i="4"/>
  <c r="I31" i="4"/>
  <c r="O27" i="4"/>
  <c r="I27" i="4"/>
  <c r="O23" i="4"/>
  <c r="I23" i="4"/>
  <c r="O19" i="4"/>
  <c r="I19" i="4"/>
  <c r="O15" i="4"/>
  <c r="I15" i="4"/>
  <c r="O11" i="4"/>
  <c r="I11" i="4"/>
  <c r="I180" i="3"/>
  <c r="O180" i="3" s="1"/>
  <c r="O176" i="3"/>
  <c r="I176" i="3"/>
  <c r="O172" i="3"/>
  <c r="I172" i="3"/>
  <c r="I168" i="3"/>
  <c r="O168" i="3" s="1"/>
  <c r="O164" i="3"/>
  <c r="I164" i="3"/>
  <c r="O160" i="3"/>
  <c r="I160" i="3"/>
  <c r="I156" i="3"/>
  <c r="I155" i="3" s="1"/>
  <c r="I151" i="3"/>
  <c r="O151" i="3" s="1"/>
  <c r="I147" i="3"/>
  <c r="O147" i="3" s="1"/>
  <c r="I143" i="3"/>
  <c r="O143" i="3" s="1"/>
  <c r="I139" i="3"/>
  <c r="O139" i="3" s="1"/>
  <c r="I135" i="3"/>
  <c r="O135" i="3" s="1"/>
  <c r="O131" i="3"/>
  <c r="I131" i="3"/>
  <c r="I127" i="3"/>
  <c r="O127" i="3" s="1"/>
  <c r="I123" i="3"/>
  <c r="O123" i="3" s="1"/>
  <c r="I97" i="3"/>
  <c r="O118" i="3"/>
  <c r="I118" i="3"/>
  <c r="O114" i="3"/>
  <c r="I114" i="3"/>
  <c r="I110" i="3"/>
  <c r="O110" i="3" s="1"/>
  <c r="O106" i="3"/>
  <c r="I106" i="3"/>
  <c r="O102" i="3"/>
  <c r="I102" i="3"/>
  <c r="I98" i="3"/>
  <c r="O98" i="3" s="1"/>
  <c r="I93" i="3"/>
  <c r="O93" i="3" s="1"/>
  <c r="I89" i="3"/>
  <c r="O89" i="3" s="1"/>
  <c r="O84" i="3"/>
  <c r="I84" i="3"/>
  <c r="O80" i="3"/>
  <c r="I80" i="3"/>
  <c r="O76" i="3"/>
  <c r="I76" i="3"/>
  <c r="I71" i="3" s="1"/>
  <c r="O72" i="3"/>
  <c r="I72" i="3"/>
  <c r="I67" i="3"/>
  <c r="O67" i="3" s="1"/>
  <c r="O63" i="3"/>
  <c r="I63" i="3"/>
  <c r="I59" i="3"/>
  <c r="O59" i="3" s="1"/>
  <c r="I55" i="3"/>
  <c r="O55" i="3" s="1"/>
  <c r="I51" i="3"/>
  <c r="O51" i="3" s="1"/>
  <c r="I47" i="3"/>
  <c r="O47" i="3" s="1"/>
  <c r="I43" i="3"/>
  <c r="O43" i="3" s="1"/>
  <c r="I39" i="3"/>
  <c r="O39" i="3" s="1"/>
  <c r="I35" i="3"/>
  <c r="O35" i="3" s="1"/>
  <c r="I31" i="3"/>
  <c r="O31" i="3" s="1"/>
  <c r="O27" i="3"/>
  <c r="I27" i="3"/>
  <c r="I23" i="3"/>
  <c r="O23" i="3" s="1"/>
  <c r="I19" i="3"/>
  <c r="O19" i="3" s="1"/>
  <c r="I15" i="3"/>
  <c r="I10" i="3" s="1"/>
  <c r="I11" i="3"/>
  <c r="O11" i="3" s="1"/>
  <c r="I165" i="2"/>
  <c r="O165" i="2" s="1"/>
  <c r="I161" i="2"/>
  <c r="O161" i="2" s="1"/>
  <c r="I157" i="2"/>
  <c r="O157" i="2" s="1"/>
  <c r="O153" i="2"/>
  <c r="I153" i="2"/>
  <c r="I149" i="2"/>
  <c r="O149" i="2" s="1"/>
  <c r="O144" i="2"/>
  <c r="I144" i="2"/>
  <c r="O140" i="2"/>
  <c r="I140" i="2"/>
  <c r="O136" i="2"/>
  <c r="I136" i="2"/>
  <c r="O132" i="2"/>
  <c r="I132" i="2"/>
  <c r="O128" i="2"/>
  <c r="I128" i="2"/>
  <c r="O124" i="2"/>
  <c r="I124" i="2"/>
  <c r="O120" i="2"/>
  <c r="I120" i="2"/>
  <c r="O116" i="2"/>
  <c r="I116" i="2"/>
  <c r="O112" i="2"/>
  <c r="I112" i="2"/>
  <c r="O108" i="2"/>
  <c r="I108" i="2"/>
  <c r="O104" i="2"/>
  <c r="I104" i="2"/>
  <c r="O100" i="2"/>
  <c r="I100" i="2"/>
  <c r="O96" i="2"/>
  <c r="I96" i="2"/>
  <c r="I95" i="2" s="1"/>
  <c r="I10" i="2"/>
  <c r="O91" i="2"/>
  <c r="I91" i="2"/>
  <c r="I87" i="2"/>
  <c r="O87" i="2" s="1"/>
  <c r="O83" i="2"/>
  <c r="I83" i="2"/>
  <c r="O79" i="2"/>
  <c r="I79" i="2"/>
  <c r="I75" i="2"/>
  <c r="O75" i="2" s="1"/>
  <c r="I71" i="2"/>
  <c r="O71" i="2" s="1"/>
  <c r="I67" i="2"/>
  <c r="O67" i="2" s="1"/>
  <c r="I63" i="2"/>
  <c r="O63" i="2" s="1"/>
  <c r="I59" i="2"/>
  <c r="O59" i="2" s="1"/>
  <c r="O55" i="2"/>
  <c r="I55" i="2"/>
  <c r="I51" i="2"/>
  <c r="O51" i="2" s="1"/>
  <c r="O47" i="2"/>
  <c r="I47" i="2"/>
  <c r="I43" i="2"/>
  <c r="O43" i="2" s="1"/>
  <c r="I39" i="2"/>
  <c r="O39" i="2" s="1"/>
  <c r="O35" i="2"/>
  <c r="I35" i="2"/>
  <c r="I31" i="2"/>
  <c r="O31" i="2" s="1"/>
  <c r="I27" i="2"/>
  <c r="O27" i="2" s="1"/>
  <c r="I23" i="2"/>
  <c r="O23" i="2" s="1"/>
  <c r="O19" i="2"/>
  <c r="I19" i="2"/>
  <c r="I15" i="2"/>
  <c r="O15" i="2" s="1"/>
  <c r="O11" i="2"/>
  <c r="I11" i="2"/>
  <c r="D10" i="16" l="1"/>
  <c r="D13" i="16"/>
  <c r="E20" i="16"/>
  <c r="O15" i="3"/>
  <c r="D11" i="16" s="1"/>
  <c r="I88" i="3"/>
  <c r="I122" i="3"/>
  <c r="I3" i="3" s="1"/>
  <c r="C11" i="16" s="1"/>
  <c r="E11" i="16" s="1"/>
  <c r="O215" i="4"/>
  <c r="D12" i="16" s="1"/>
  <c r="I241" i="4"/>
  <c r="O293" i="4"/>
  <c r="I309" i="4"/>
  <c r="O493" i="4"/>
  <c r="I93" i="6"/>
  <c r="O290" i="8"/>
  <c r="D16" i="16" s="1"/>
  <c r="I432" i="8"/>
  <c r="I149" i="10"/>
  <c r="O150" i="10"/>
  <c r="D18" i="16" s="1"/>
  <c r="I69" i="7"/>
  <c r="I501" i="4"/>
  <c r="I326" i="4"/>
  <c r="I173" i="4"/>
  <c r="I10" i="5"/>
  <c r="I3" i="5" s="1"/>
  <c r="C13" i="16" s="1"/>
  <c r="E13" i="16" s="1"/>
  <c r="I79" i="6"/>
  <c r="I60" i="7"/>
  <c r="I294" i="8"/>
  <c r="I10" i="11"/>
  <c r="I3" i="11" s="1"/>
  <c r="C19" i="16" s="1"/>
  <c r="E19" i="16" s="1"/>
  <c r="I10" i="13"/>
  <c r="I3" i="13" s="1"/>
  <c r="C21" i="16" s="1"/>
  <c r="O11" i="13"/>
  <c r="D21" i="16" s="1"/>
  <c r="I8" i="14"/>
  <c r="I3" i="14" s="1"/>
  <c r="C22" i="16" s="1"/>
  <c r="O9" i="14"/>
  <c r="D22" i="16" s="1"/>
  <c r="I21" i="15"/>
  <c r="I148" i="2"/>
  <c r="I3" i="2" s="1"/>
  <c r="C10" i="16" s="1"/>
  <c r="I15" i="5"/>
  <c r="O11" i="6"/>
  <c r="D14" i="16" s="1"/>
  <c r="I48" i="6"/>
  <c r="I3" i="6" s="1"/>
  <c r="C14" i="16" s="1"/>
  <c r="I411" i="8"/>
  <c r="I10" i="9"/>
  <c r="I3" i="9" s="1"/>
  <c r="C17" i="16" s="1"/>
  <c r="E17" i="16" s="1"/>
  <c r="I158" i="10"/>
  <c r="I175" i="10"/>
  <c r="I8" i="15"/>
  <c r="O22" i="15"/>
  <c r="O156" i="3"/>
  <c r="I10" i="4"/>
  <c r="I3" i="4" s="1"/>
  <c r="C12" i="16" s="1"/>
  <c r="I219" i="4"/>
  <c r="I283" i="4"/>
  <c r="I483" i="4"/>
  <c r="I10" i="7"/>
  <c r="I90" i="7"/>
  <c r="I112" i="7"/>
  <c r="I79" i="8"/>
  <c r="I3" i="8" s="1"/>
  <c r="C16" i="16" s="1"/>
  <c r="E16" i="16" s="1"/>
  <c r="I43" i="9"/>
  <c r="D23" i="16"/>
  <c r="I10" i="10"/>
  <c r="E10" i="16" l="1"/>
  <c r="I3" i="10"/>
  <c r="C18" i="16" s="1"/>
  <c r="E18" i="16" s="1"/>
  <c r="I3" i="7"/>
  <c r="C15" i="16" s="1"/>
  <c r="E15" i="16" s="1"/>
  <c r="E14" i="16"/>
  <c r="E22" i="16"/>
  <c r="E12" i="16"/>
  <c r="I3" i="15"/>
  <c r="C23" i="16" s="1"/>
  <c r="E23" i="16" s="1"/>
  <c r="E21" i="16"/>
  <c r="C7" i="16" l="1"/>
  <c r="C6" i="16"/>
</calcChain>
</file>

<file path=xl/sharedStrings.xml><?xml version="1.0" encoding="utf-8"?>
<sst xmlns="http://schemas.openxmlformats.org/spreadsheetml/2006/main" count="6771" uniqueCount="1705">
  <si>
    <t>EstiCon</t>
  </si>
  <si>
    <t xml:space="preserve">Firma: </t>
  </si>
  <si>
    <t>Rekapitulace ceny</t>
  </si>
  <si>
    <t>Stavba: 5003520231-zm01 - Sanace nestabilního úseku Valašská Polanka – Horní Lideč v km 20,019-21,248 (dotazy č.1-11)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</si>
  <si>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</si>
  <si>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</si>
  <si>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</si>
  <si>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</si>
  <si>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</si>
  <si>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</si>
  <si>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</si>
  <si>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PS 11-05-11</t>
  </si>
  <si>
    <t>Horní Lideč – Vsetín, dálkový kabel</t>
  </si>
  <si>
    <t>SO 11-10-01</t>
  </si>
  <si>
    <t>Horní Lideč - Vsetín, žel. svršek</t>
  </si>
  <si>
    <t>SO 11-11-01</t>
  </si>
  <si>
    <t>Horní Lideč - Vsetín, žel. spodek</t>
  </si>
  <si>
    <t>SO 11-14-01</t>
  </si>
  <si>
    <t>Výstroj trati</t>
  </si>
  <si>
    <t>SO 11-20-01</t>
  </si>
  <si>
    <t>Horní Lideč – Vsetín, žel. most v km 20,814</t>
  </si>
  <si>
    <t>SO 11-21-01</t>
  </si>
  <si>
    <t>Horní Lideč – Vsetín, propustek v km 20,385</t>
  </si>
  <si>
    <t>SO 11-81-01</t>
  </si>
  <si>
    <t>Horní Lideč – Vsetín, trakční vedení</t>
  </si>
  <si>
    <t>SO 11-81-02</t>
  </si>
  <si>
    <t>Horní Lideč – Vsetín, zavěšení kabelu 6kV na TV</t>
  </si>
  <si>
    <t>SO 11-86-03</t>
  </si>
  <si>
    <t>Horní Lideč - Vsetín, kabelový rozvod 6kV</t>
  </si>
  <si>
    <t>SO 11-87-01</t>
  </si>
  <si>
    <t>Horní Lideč – Vsetín, ukolejnění</t>
  </si>
  <si>
    <t>SO 11-91-01</t>
  </si>
  <si>
    <t>Kácení mimolesní zeleně</t>
  </si>
  <si>
    <t>SO 11-96-01</t>
  </si>
  <si>
    <t>Horní Lideč – Vsetín, náhradní výsadba</t>
  </si>
  <si>
    <t>SO 90-90</t>
  </si>
  <si>
    <t>Likvidace odpadů</t>
  </si>
  <si>
    <t>SO 98-98</t>
  </si>
  <si>
    <t>Všeobecný objekt</t>
  </si>
  <si>
    <t>Soupis prací objektu</t>
  </si>
  <si>
    <t>S</t>
  </si>
  <si>
    <t>Stavba:</t>
  </si>
  <si>
    <t>5003520231-zm01</t>
  </si>
  <si>
    <t>Sanace nestabilního úseku Valašská Polanka – Horní Lideč v km 20,019-21,248 (dotazy č.1-11)</t>
  </si>
  <si>
    <t>O</t>
  </si>
  <si>
    <t>Objekt:</t>
  </si>
  <si>
    <t>D.1</t>
  </si>
  <si>
    <t>Technická a technologická zařízení</t>
  </si>
  <si>
    <t>O1</t>
  </si>
  <si>
    <t>D.1.2</t>
  </si>
  <si>
    <t>Sdělovací zařízení</t>
  </si>
  <si>
    <t>O2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</si>
  <si>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</si>
  <si>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</si>
  <si>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</si>
  <si>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</si>
  <si>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</si>
  <si>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</si>
  <si>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</si>
  <si>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</si>
  <si>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</si>
  <si>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</si>
  <si>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</si>
  <si>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</si>
  <si>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</si>
  <si>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M02</t>
  </si>
  <si>
    <t>SLABOPROUD - SDĚLOVACÍ ZAŘÍZENÍ</t>
  </si>
  <si>
    <t>P</t>
  </si>
  <si>
    <t>702620</t>
  </si>
  <si>
    <t/>
  </si>
  <si>
    <t>ODKRYTÍ A ZAKRYTÍ KABELŮ KRYTÝCH FÓLIÍ, PÁSEM NEBO DESKOU</t>
  </si>
  <si>
    <t>M</t>
  </si>
  <si>
    <t>OTSKP 2024</t>
  </si>
  <si>
    <t>PP</t>
  </si>
  <si>
    <t>VV</t>
  </si>
  <si>
    <t>155 = 155,000 [A]</t>
  </si>
  <si>
    <t>TS</t>
  </si>
  <si>
    <t>1. Položka obsahuje:
 – pomocné mechanismy
2. Položka neobsahuje:
 – obnovu a výměnu poškozených krytů
3. Způsob měření:
Měří se metr délkový.</t>
  </si>
  <si>
    <t>742P17</t>
  </si>
  <si>
    <t>VYHLEDÁNÍ STÁVAJÍCÍHO KABELU (MĚŘENÍ, SONDA)</t>
  </si>
  <si>
    <t>KUS</t>
  </si>
  <si>
    <t>2 = 2,000 [A]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</si>
  <si>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</si>
  <si>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742Z23</t>
  </si>
  <si>
    <t>DEMONTÁŽ KABELOVÉHO VEDENÍ NN</t>
  </si>
  <si>
    <t>1510 = 1510,000 [A]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</si>
  <si>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</si>
  <si>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74665C</t>
  </si>
  <si>
    <t>PŘIPOJENÍ, OŽIVENÍ A ZPROVOZNĚNÍ PŘENOSOVÉ CESTY V OBJEKTU ŽST</t>
  </si>
  <si>
    <t>2,5XN - TKK8 = 1x TKK8 - 2,5XN = 1x 2,5XN - 25XN = 1x TKK8 - 25XN = 2x (HL + VP) 25XN - 2,5XN = 1x 6 = 6,000 [A]</t>
  </si>
  <si>
    <t>1. Položka obsahuje: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</si>
  <si>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746697</t>
  </si>
  <si>
    <t>PROVOZNÍ DOKUMENTACE</t>
  </si>
  <si>
    <t>1 = 1,000 [A]</t>
  </si>
  <si>
    <t>1. Položka obsahuje:
 – kompletní provozní dokumentaci obsahující úpravy a změny na dané technologii 
 – dokumentace  předána v požadované podobě (tištěná forma, digitální forma) a v požadovaném počtu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</si>
  <si>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747705</t>
  </si>
  <si>
    <t>MANIPULACE NA ZAŘÍZENÍCH PROVÁDĚNÉ PROVOZOVATELEM</t>
  </si>
  <si>
    <t>HOD</t>
  </si>
  <si>
    <t>Součinnost správce zařízení 80 = 80,000 [A]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</si>
  <si>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</si>
  <si>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75I723</t>
  </si>
  <si>
    <t>KABEL KLASICKÝ DÁLKOVÝ DVOUPLÁŠŤOVÝ S PANCÍŘEM DO 37 ČTYŘEK</t>
  </si>
  <si>
    <t>KMČTYŘKA</t>
  </si>
  <si>
    <t>nový TK25XN v dotčeném úseku 25x0,854=21,35km/č 21,35 = 21,350 [A]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</si>
  <si>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</si>
  <si>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75I72X</t>
  </si>
  <si>
    <t>KABEL KLASICKÝ DÁLKOVÝ DVOUPLÁŠŤOVÝ S PANCÍŘEM - MONTÁŽ</t>
  </si>
  <si>
    <t>854 = 854,000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</si>
  <si>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</si>
  <si>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75I91Y</t>
  </si>
  <si>
    <t>OPTOTRUBKA HDPE - DEMONTÁŽ</t>
  </si>
  <si>
    <t>1553 = 1553,000 [A]</t>
  </si>
  <si>
    <t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</si>
  <si>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75IF21</t>
  </si>
  <si>
    <t>ROZPOJOVACÍ SVORKOVNICE 2/10, 2/8 - DODÁVKA</t>
  </si>
  <si>
    <t>TKK = 2x Val.Pol + 1x Lužná 2,5XN = 1x Lužná + 1xLidečko zastávka 25XN = 10x Horní Lideč + Val.Pol 15 = 15,000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</si>
  <si>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</si>
  <si>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75IF2X</t>
  </si>
  <si>
    <t>ROZPOJOVACÍ SVORKOVNICE 2/10, 2/8 - MONTÁŽ</t>
  </si>
  <si>
    <t>15 = 15,000 [A]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</si>
  <si>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</si>
  <si>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75IH51</t>
  </si>
  <si>
    <t>UKONČENÍ KABELU DÁLKOVÉHO DO 20 ŽIL</t>
  </si>
  <si>
    <t>2,5XN 2x ukončení Horní Lideč + Lidečko zastávaka 2x úprava ukončení Lidečko zastávka, Lužná 2x úprava pro převedení na TKK Horní Lideč + Valašská Polanka 6 = 6,000 [A]</t>
  </si>
  <si>
    <t>1. Položka obsahuje:
 – kompletní ukončení specifikované kabelizace  specifikovaným způsobem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 Udává se počet kusů kompletní konstrukce nebo práce.</t>
  </si>
  <si>
    <t>75IH52</t>
  </si>
  <si>
    <t>UKONČENÍ KABELU DÁLKOVÉHO DO 100 ŽIL</t>
  </si>
  <si>
    <t>25XN 2x v šachtách + 2x úprava v Lidečku přistavek a Horní Lideč  TKK8 2x úprava pro převedení na TKK Horní Lideč + Valašská Polanka 6 = 6,000 [A]</t>
  </si>
  <si>
    <t>75IH91</t>
  </si>
  <si>
    <t>UKONČENÍ KABELU ŠTÍTEK KABELOVÝ - DODÁVKA</t>
  </si>
  <si>
    <t>8 = 8,000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</si>
  <si>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</si>
  <si>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75IH9X</t>
  </si>
  <si>
    <t>UKONČENÍ KABELU ŠTÍTEK KABELOVÝ - MONTÁŽ</t>
  </si>
  <si>
    <t>75II31</t>
  </si>
  <si>
    <t>SPOJKA DÁLKOVÉHO KABELU DO 100 ŽIL - DODÁVKA</t>
  </si>
  <si>
    <t>na 25XN 2 = 2,000 [A]</t>
  </si>
  <si>
    <t>75II3X</t>
  </si>
  <si>
    <t>SPOJKA DÁLKOVÉHO KABELU - MONTÁŽ</t>
  </si>
  <si>
    <t>75IJ11</t>
  </si>
  <si>
    <t>MĚŘENÍ - ZŘÍZENÍ VÝVODU KABELOVÉHO PLÁŠTĚ PRO MĚŘENÍ</t>
  </si>
  <si>
    <t>TK25XN 2x TKK 2x 2,5XN 2x DK15 2x 8 = 8,000 [A]</t>
  </si>
  <si>
    <t>1. Položka obsahuje:
 – kompletní zřízení vývodu pro měření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</si>
  <si>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75IJ12</t>
  </si>
  <si>
    <t>MĚŘENÍ JEDNOSMĚRNÉ NA SDĚLOVACÍM KABELU</t>
  </si>
  <si>
    <t>2,5XN + 25XN + TKK8+ DK15 4*2směry = 8kus 8 = 8,000 [A]</t>
  </si>
  <si>
    <t>75IJ23</t>
  </si>
  <si>
    <t>MĚŘENÍ ZÁVĚREČNÉ DÁLKOVÝCH KABELŮ V OBOU SMĚRECH V PLNÉM ROZSAHU BEZ PROVOZU</t>
  </si>
  <si>
    <t>ČTYŘKA</t>
  </si>
  <si>
    <t>25XN  1xpřed stavbou + 1x po = 2x25=50č  TKK8   před 4XPi + 12DM+15XPi = 31 + po 31 = 62č 112 = 112,000 [A]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</si>
  <si>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čtyřek.</t>
  </si>
  <si>
    <t>8988I</t>
  </si>
  <si>
    <t>KABELOVÉ KOMORY Z PLASTICKÝCH HMOT, UŽITNÝ OBJEM NAD 4,5M3</t>
  </si>
  <si>
    <t>5 = 5,000 [A]</t>
  </si>
  <si>
    <t>Položka zahrnuje:
- dodávku a osazení stupadel a žebříků
- dodání dílce požadovaného tvaru a vlastností, jeho skladování, doprava a osazení do definitivní polohy, včetně komplexní technologie výroby a montáže dílců, ošetření a ochrana dílců,
- u dílců železobetonových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Položka nezahrnuje: 
- poklopy a mříže, vykazují se  samostatně v položkách č. 8991*.
- kompletní vystrojení šachty, zejména kompletní kabelové lávky vč. veškerých podpůrných a uchycovacích prvků</t>
  </si>
  <si>
    <t>M03</t>
  </si>
  <si>
    <t>ZEMNÍ PRÁCE</t>
  </si>
  <si>
    <t>132838</t>
  </si>
  <si>
    <t>HLOUBENÍ RÝH ŠÍŘ DO 2M PAŽ I NEPAŽ TŘ. II, ODVOZ DO 20KM</t>
  </si>
  <si>
    <t>M3</t>
  </si>
  <si>
    <t>243 = 243,000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</si>
  <si>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</si>
  <si>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17411</t>
  </si>
  <si>
    <t>ZÁSYP JAM A RÝH ZEMINOU SE ZHUTNĚNÍM</t>
  </si>
  <si>
    <t>124 = 124,000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</si>
  <si>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</si>
  <si>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17511</t>
  </si>
  <si>
    <t>OBSYP POTRUBÍ A OBJEKTŮ SE ZHUTNĚNÍM</t>
  </si>
  <si>
    <t>42 = 42,000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</si>
  <si>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</si>
  <si>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18090</t>
  </si>
  <si>
    <t>VŠEOBECNÉ ÚPRAVY OSTATNÍCH PLOCH</t>
  </si>
  <si>
    <t>M2</t>
  </si>
  <si>
    <t>228 = 228,000 [A]</t>
  </si>
  <si>
    <t>Položka zahrnuje:
- úpravu území po uskutečnění stavby, tak jak je požadováno v zadávací dokumentaci 
Položka nezahrnuje:
- práce, pro které jsou uvedeny samostatné položky</t>
  </si>
  <si>
    <t>58301</t>
  </si>
  <si>
    <t>KRYT ZE SILNIČNÍCH DÍLCŮ (PANELŮ) TL 150MM</t>
  </si>
  <si>
    <t>40 = 40,000 [A]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</si>
  <si>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</si>
  <si>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701005</t>
  </si>
  <si>
    <t>VYHLEDÁVACÍ MARKER ZEMNÍ S MOŽNOSTÍ ZÁPISU</t>
  </si>
  <si>
    <t>1. Položka obsahuje:
 – veškeré práce a materiál obsažený v názvu položky
2. Položka neobsahuje:
 X
3. Způsob měření:
Udává se počet kusů kompletní konstrukce nebo práce.</t>
  </si>
  <si>
    <t>702212</t>
  </si>
  <si>
    <t>KABELOVÁ CHRÁNIČKA ZEMNÍ DN PŘES 100 DO 200 MM</t>
  </si>
  <si>
    <t>62 = 62,000 [A]</t>
  </si>
  <si>
    <t>1. Položka obsahuje:
 – přípravu podkladu pro osazení
2. Položka neobsahuje:
 X
3. Způsob měření:
Měří se metr délkový.</t>
  </si>
  <si>
    <t>702232</t>
  </si>
  <si>
    <t>KABELOVÁ CHRÁNIČKA ZEMNÍ DĚLENÁ DN PŘES 100 DO 200 MM</t>
  </si>
  <si>
    <t>145 = 145,000 [A]</t>
  </si>
  <si>
    <t>702312</t>
  </si>
  <si>
    <t>ZAKRYTÍ KABELŮ VÝSTRAŽNOU FÓLIÍ ŠÍŘKY PŘES 20 DO 40 CM</t>
  </si>
  <si>
    <t>183 = 183,000 [A]</t>
  </si>
  <si>
    <t>1. Položka obsahuje:
 – dodávku a montáž fólie
 – přípravu podkladu pro osazení
2. Položka neobsahuje:
 X
3. Způsob měření:
Měří se metr délkový.</t>
  </si>
  <si>
    <t>702323</t>
  </si>
  <si>
    <t>ZAKRYTÍ KABELŮ BETONOVOU DESKOU ŠÍŘKY PŘES 40 CM</t>
  </si>
  <si>
    <t>1. Položka obsahuje:
 – dodávku a montáž desky
 – přípravu podkladu pro osazení
2. Položka neobsahuje:
 X
3. Způsob měření:
Měří se metr délkový.</t>
  </si>
  <si>
    <t>709400</t>
  </si>
  <si>
    <t>ZATAŽENÍ LANKA DO CHRÁNIČKY NEBO ŽLABU</t>
  </si>
  <si>
    <t>1. Položka obsahuje:
 – odvinutí, napojení a zatažení lana do kanálku nebo tvárnicové trasy
 – pomocné mechanismy
2. Položka neobsahuje:
 X
3. Způsob měření:
Měří se metr délkový.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</si>
  <si>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</si>
  <si>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</si>
  <si>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</si>
  <si>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</si>
  <si>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</si>
  <si>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</si>
  <si>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M04</t>
  </si>
  <si>
    <t>ODPADY</t>
  </si>
  <si>
    <t>R015113</t>
  </si>
  <si>
    <t>903</t>
  </si>
  <si>
    <t>NEOCEŇOVAT - POPLATKY ZA LIKVIDACI ODPADŮ NEKONTAMINOVANÝCH - 17 05 04 VYTĚŽENÉ ZEMINY A HORNINY - III. TŘÍDA TĚŽITELNOSTI VČ. DOPRAVY NA SKLÁDKU A MANIPULACE</t>
  </si>
  <si>
    <t>T</t>
  </si>
  <si>
    <t>R - položka R</t>
  </si>
  <si>
    <t>Evidenční položka</t>
  </si>
  <si>
    <t>0,5 = 0,500 [A]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</si>
  <si>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</si>
  <si>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R015120</t>
  </si>
  <si>
    <t>905</t>
  </si>
  <si>
    <t>NEOCEŇOVAT - POPLATKY ZA LIKVIDACI ODPADŮ NEKONTAMINOVANÝCH - 17 01 02 STAVEBNÍ A DEMOLIČNÍ SUŤ (CIHLY) VČ. DOPRAVY NA SKLÁDKU A MANIPULACE</t>
  </si>
  <si>
    <t>0,005 = 0,005 [A]</t>
  </si>
  <si>
    <t>R015240</t>
  </si>
  <si>
    <t>915</t>
  </si>
  <si>
    <t>NEOCEŇOVAT - POPLATKY ZA LIKVIDACI ODPADŮ NEKONTAMINOVANÝCH - 20 03 99 ODPAD PODOBNÝ KOMUNÁLNÍMU ODPADU VČ. DOPRAVY NA SKLÁDKU A MANIPULACE</t>
  </si>
  <si>
    <t>0,01 = 0,010 [A]</t>
  </si>
  <si>
    <t>R015310</t>
  </si>
  <si>
    <t>923</t>
  </si>
  <si>
    <t>NEOCEŇOVAT - POPLATKY ZA LIKVIDACI ODPADŮ NEKONTAMINOVANÝCH - 16 02 14 ELEKTROŠROT (VYŘAZENÁ EL. ZAŘÍZENÍ A - PŘÍSTR. - AL, CU A VZ. KOVY) VČ. DOPRAVY NA SKLÁDKU A MANIPULAC</t>
  </si>
  <si>
    <t>0,001 = 0,001 [A]</t>
  </si>
  <si>
    <t>R015420</t>
  </si>
  <si>
    <t>933</t>
  </si>
  <si>
    <t>NEOCEŇOVAT - POPLATKY ZA LIKVIDACI ODPADŮ NEKONTAMINOVANÝCH - 17 06 04 ZBYTKY IZOLAČNÍCH MATERIÁLŮ VČ. DOPRAVY NA SKLÁDKU A MANIPULACE</t>
  </si>
  <si>
    <t>D.2</t>
  </si>
  <si>
    <t>Stavební část</t>
  </si>
  <si>
    <t>D.2.1</t>
  </si>
  <si>
    <t>Inženýrské objekty</t>
  </si>
  <si>
    <t>52</t>
  </si>
  <si>
    <t>Kolej</t>
  </si>
  <si>
    <t>512550</t>
  </si>
  <si>
    <t>KOLEJOVÉ LOŽE - ZŘÍZENÍ Z KAMENIVA HRUBÉHO DRCENÉHO (ŠTĚRK)</t>
  </si>
  <si>
    <t>"`Dle technické zprávy, výkresových příloh projektové dokumentace. Dle výkazů materiálu projektu. Dle tabulky kubatur projektanta.`"_x000D_
 "Nové štěrkové lože  31,5/63 mm tř. BII"_x000D_
 3850 = 3850,000 [A]_x000D_
 "Stavební postupy – provizorní stavy"_x000D_
 "Nové štěrkové lože  31,5/63 mm tř. BII"_x000D_
 4730 = 4730,000 [C]_x000D_
 Celkem: A+B+C = 0,000 [D]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</si>
  <si>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</si>
  <si>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512560</t>
  </si>
  <si>
    <t>KOLEJOVÉ LOŽE - ZŘÍZENÍ Z KAMENIVA HRUBÉHO RECYKLOVANÉHO</t>
  </si>
  <si>
    <t>"`Dle technické zprávy, výkresových příloh projektové dokumentace. Dle výkazů materiálu projektu. Dle tabulky kubatur projektanta.`"_x000D_
 "Stavební postupy – provizorní stavy"_x000D_
 "Recyklované štěrkové lože 31,5/63 mm tř. BII"_x000D_
 270 = 270,000 [A]</t>
  </si>
  <si>
    <t>513550</t>
  </si>
  <si>
    <t>KOLEJOVÉ LOŽE - DOPLNĚNÍ Z KAMENIVA HRUBÉHO DRCENÉHO (ŠTĚRK)</t>
  </si>
  <si>
    <t>"`Dle technické zprávy, výkresových příloh projektové dokumentace. Dle výkazů materiálu projektu. Dle tabulky kubatur projektanta.`"_x000D_
 "3. podbití na bet. pražcích s dosypáním ŠL (0,1 m3 na bm)"_x000D_
 1390*0.1 = 139,000 [A]_x000D_
 "Směrová a výšková úprava koleje S49 na betonových pražcích provedená strojně ASP"_x000D_
 "s dosypáním ŠL (0,25 m3 na m) "_x000D_
 1000*0.25 = 250,000 [B]_x000D_
 "Stavební postupy – provizorní stavy"_x000D_
 "3. podbití na bet. pražcích s dosypáním ŠL (0,1 m3 na bm)"_x000D_
 2305*0.1 = 230,500 [D]_x000D_
 Celkem: A+B+C+D = 0,000 [E]</t>
  </si>
  <si>
    <t>524352</t>
  </si>
  <si>
    <t>KOLEJ 60 E2 DLOUHÉ PASY, ROZD. "U", BEZSTYKOVÁ, PR. BET. BEZPODKLADNICOVÝ, UP. PRUŽNÉ</t>
  </si>
  <si>
    <t>"`Dle technické zprávy, výkresových příloh projektové dokumentace. Dle výkazů materiálu projektu. Dle tabulky kubatur projektanta.`"_x000D_
 "kolej 60 E2 (ocel jakosti R260), pruž. bezpodkl. upev.,  nové bet. pr. dl. 2,6 m s úklonem úložné plochy 1:40"_x000D_
 "rozdělení pražců „u“, dlouhé kolejnicové pásy dl. 75 m svařené do BK"_x000D_
 310 = 310,000 [A]_x000D_
 "Stavební postupy – provizorní stavy"_x000D_
 "kolej 60 E2 (ocel jakosti R260), pruž. bezpodkl. upev.,  nové bet. pr. dl. 2,6 m s úklonem úložné plochy 1:40"_x000D_
 "rozdělení pražců „u“, dlouhé kolejnicové pásy dl. 75 m svařené do BK"_x000D_
 620 = 620,000 [C]_x000D_
 Celkem: A+B+C = 0,000 [D]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</si>
  <si>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</t>
  </si>
  <si>
    <t>527352</t>
  </si>
  <si>
    <t>KOLEJ 60 E2 DLOUHÉ PASY TEPELNĚ OPRACOVANÉ, ROZD. "U", BEZSTYKOVÁ, PR. BET. BEZPODKLADNICOVÝ, UP. PRUŽNÉ</t>
  </si>
  <si>
    <t>"`Dle technické zprávy, výkresových příloh projektové dokumentace. Dle výkazů materiálu projektu. Dle tabulky kubatur projektanta.`"_x000D_
 "kolej 60 E2 (ocel jakosti R350HT), pruž. bezpodkl. upev.,  nové bet. pr. dl. 2,6 m s úklonem úložné plochy 1:40"_x000D_
 "rozdělení pražců „u“, dlouhé kolejnicové pásy dl. 120 m svařené do BK"_x000D_
 1080 = 1080,000 [A]_x000D_
 "Stavební postupy – provizorní stavy"_x000D_
 "kolej 60 E2 (ocel jakosti R350HT), pruž. bezpodkl. upev.,  nové bet. pr. dl. 2,6 m s úklonem úložné plochy 1:40"_x000D_
 "rozdělení pražců „u“, dlouhé kolejnicové pásy dl. 120 m svařené do BK"_x000D_
 1200 = 1200,000 [C]_x000D_
 Celkem: A+B+C = 0,000 [D]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</si>
  <si>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</si>
  <si>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52X000</t>
  </si>
  <si>
    <t>KOLEJ ZPĚTNĚ NAMONTOVANÁ Z VYZÍSKANÉHO MATERIÁLU</t>
  </si>
  <si>
    <t>"`Dle technické zprávy, výkresových příloh projektové dokumentace. Dle výkazů materiálu projektu. Dle tabulky kubatur projektanta.`"_x000D_
 "demontáž a zpětná montáž koleje 60E2 na bet. pražcích B91S"_x000D_
 "zahrnuto do POV (360 m)"_x000D_
 "demontáž a zpětná montáž regenerované koleje S49 na bet. pražcích"_x000D_
 390 = 390,000 [A]_x000D_
 Celkem: A = 390,000 [B]</t>
  </si>
  <si>
    <t>1. Položka obsahuje:
 – ověření kvality vyzískaných materiálů s případnou regenerací do předpisového stavu
 – defektoskopické zkoušky kolejnic, jsou-li vyžadovány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</si>
  <si>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53X000</t>
  </si>
  <si>
    <t>VÝHYBKA NEBO JEJÍ ČÁST ZPĚTNĚ NAMONTOVANÁ Z VYZÍSKANÉHO MATERIÁLU</t>
  </si>
  <si>
    <t>"`Dle technické zprávy, výkresových příloh projektové dokumentace. Dle výkazů materiálu projektu. Dle tabulky kubatur projektanta.`"_x000D_
 "- demontáž a zpětná montáž regenerované výhybky S49 na dřev. pražcích"_x000D_
 "2 ks"_x000D_
 49*2 = 98,000 [A]</t>
  </si>
  <si>
    <t>1. Položka obsahuje:
 – ověření kvality vyzískaných materiálů s případnou regenerací do předpisového stavu
 – defektoskopické zkoušky kolejnic, jsou-li vyžadovány
 – dopravu smontovaných výhybek nebo součástí z montážní základny na místo určení, pokud si to zvolená technologie pokládky vyžaduje
 – uložení výhybky za použití vhodného kladecího prostředku
 – sespojkování kolejnic bez jejich svaření
  – směrovou a výškovou úpravu do předepsané polohy včetně stabilizace kolejového lože
 – očištění a naolejování potřebných součástí před zahájením provozu
 – pomocné a dokončovací práce vč.osazení potřebných zařízení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výhybky tj.rozvinutá délka.</t>
  </si>
  <si>
    <t>542121</t>
  </si>
  <si>
    <t>SMĚROVÉ A VÝŠKOVÉ VYROVNÁNÍ KOLEJE NA PRAŽCÍCH BETONOVÝCH DO 0,05 M</t>
  </si>
  <si>
    <t>"`Dle technické zprávy, výkresových příloh projektové dokumentace. Dle výkazů materiálu projektu. Dle tabulky kubatur projektanta.`"_x000D_
 "Směrová a výšková úprava koleje S49 na betonových pražcích provedená strojně ASP"_x000D_
 "s dosypáním ŠL (0,25 m3 na m) "_x000D_
 1000 = 1000,000 [A]_x000D_
 Celkem: A = 1000,000 [B]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</si>
  <si>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</si>
  <si>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542312</t>
  </si>
  <si>
    <t>NÁSLEDNÁ ÚPRAVA SMĚROVÉHO A VÝŠKOVÉHO USPOŘÁDÁNÍ KOLEJE - PRAŽCE BETONOVÉ</t>
  </si>
  <si>
    <t>"`Dle technické zprávy, výkresových příloh projektové dokumentace. Dle výkazů materiálu projektu. Dle tabulky kubatur projektanta.`"_x000D_
 "3. podbití na bet. pražcích s dosypáním ŠL (0,1 m3 na bm)"_x000D_
 1390 = 1390,000 [A]_x000D_
 "Stavební postupy – provizorní stavy"_x000D_
 "3. podbití na bet. pražcích s dosypáním ŠL (0,1 m3 na bm)"_x000D_
 2305 = 2305,000 [C]_x000D_
 Celkem: A+B+C = 0,000 [D]</t>
  </si>
  <si>
    <t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</si>
  <si>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544311</t>
  </si>
  <si>
    <t>IZOLOVANÝ STYK LEPENÝ STANDARDNÍ DÉLKY (3,4-8,0 M), TEPELNĚ OPRACOVANÝ, TVARU 60 E2 NEBO R 65</t>
  </si>
  <si>
    <t>"`Dle technické zprávy, výkresových příloh projektové dokumentace. Dle výkazů materiálu projektu. Dle tabulky kubatur projektanta.`"_x000D_
 "Stavební postupy – provizorní stavy"_x000D_
 "vložení LISů se zakal. konci 60 E2 v koleji č. 1 "_x000D_
 7 = 7,000 [A]_x000D_
 Celkem: A = 7,000 [B]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</si>
  <si>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demontáž stávajícího lepeného izolovaného styku nebo běžné kolejnice,ocení se položkami SD 965
 – řezání koleje
 – případnou úpravu pražců
 – zavaření LISu do bezstykové koleje,ocení se položkamiSD 545 pro svary jednotlivé
3. Způsob měření: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</si>
  <si>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</si>
  <si>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</si>
  <si>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"`Dle technické zprávy, výkresových příloh projektové dokumentace. Dle výkazů materiálu projektu. Dle tabulky kubatur projektanta.`"_x000D_
 "jednotlivě 60E1"_x000D_
 8*2 = 16,000 [A]_x000D_
 "Stavební postupy – provizorní stavy"_x000D_
 "jednotlivě 60E1"_x000D_
 8*2 = 16,000 [C]_x000D_
 "vložení LISů se zakal. konci 60 E2 v koleji č. 1 "_x000D_
 7*4 = 28,000 [E]_x000D_
 Celkem: A+B+C+D+E = 0,000 [F]</t>
  </si>
  <si>
    <t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</si>
  <si>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545112</t>
  </si>
  <si>
    <t>SVAR KOLEJNIC (STEJNÉHO TVARU) 60 E2, R 65 SPOJITĚ</t>
  </si>
  <si>
    <t>"`Dle technické zprávy, výkresových příloh projektové dokumentace. Dle výkazů materiálu projektu. Dle tabulky kubatur projektanta.`"_x000D_
 "spojitě 60E1"_x000D_
 20*2 = 40,000 [A]_x000D_
 "spojitě 60E1 - provizorní stavy"_x000D_
 35*2 = 70,000 [B]_x000D_
 Celkem: A+B+C = 0,000 [D]</t>
  </si>
  <si>
    <t>545122</t>
  </si>
  <si>
    <t>SVAR KOLEJNIC (STEJNÉHO TVARU) 49 E1, T SPOJITĚ</t>
  </si>
  <si>
    <t>"`Dle technické zprávy, výkresových příloh projektové dokumentace. Dle výkazů materiálu projektu. Dle tabulky kubatur projektanta.`"_x000D_
 "provizorní stav - spojitě 49E2"_x000D_
 15*2 = 30,000 [A]</t>
  </si>
  <si>
    <t>549111</t>
  </si>
  <si>
    <t>BROUŠENÍ KOLEJE A VÝHYBEK</t>
  </si>
  <si>
    <t>"`Dle technické zprávy, výkresových příloh projektové dokumentace. Dle výkazů materiálu projektu. Dle tabulky kubatur projektanta.`"_x000D_
 "Broušení koleje v kolejích s v ? 80 km/h"_x000D_
 1390 = 1390,000 [A]_x000D_
 "Stavební postupy – provizorní stavy"_x000D_
 "Broušení koleje v kolejích s v ? 80 km/h"_x000D_
 2000 = 2000,000 [C]_x000D_
 Celkem: A+B+C = 0,000 [D]</t>
  </si>
  <si>
    <t>1. Položka obsahuje:
 – přípravné práce, zejména odstraňování překážek v koleji a výhybce, např. odstranění kolejových propojek, ukolejnění ap.
 – vlastní broušení a související práce a materiál, např. brusivo
 – dokončovací práce, zejména zpětná montáž odstraněného zařízení, např. kolejových propojek, ukolejnění ap.
 – dopravu brousící soupravy a doprovodných vozů na místo broušení a zpět
 – příplatky za ztížené podmínky při práci v koleji, např. překážky po stranách koleje, práci v tunelu ap.
2. Položka neobsahuje:
 X
3. Způsob měření:
Měří se délka koleje ve smyslu ČSN 73 6360, tj. v ose koleje.</t>
  </si>
  <si>
    <t>549510</t>
  </si>
  <si>
    <t>ŘEZÁNÍ KOLEJNIC</t>
  </si>
  <si>
    <t>"`Dle technické zprávy, výkresových příloh projektové dokumentace. Dle výkazů materiálu projektu. Dle tabulky kubatur projektanta.`"_x000D_
 "Stavební postupy – provizorní stavy"_x000D_
 "vyjmutí stáv. LISů – řez pilou 7 ks/14 řezů "_x000D_
 7*2 = 14,000 [A]_x000D_
 Celkem: A = 14,000 [B]</t>
  </si>
  <si>
    <t>1. Položka obsahuje:
 – rozřezání kolejnic všech profilů
 – příplatky za ztížené podmínky při práci v koleji, např. překážky po stranách koleje, práci v tunelu ap.
2. Položka neobsahuje:
 X
3. Způsob měření:
Udává se počet kusů kompletní konstrukce nebo práce..</t>
  </si>
  <si>
    <t>54</t>
  </si>
  <si>
    <t>Ostatní úpravy železničního svršku</t>
  </si>
  <si>
    <t>545210</t>
  </si>
  <si>
    <t>SVAR PŘECHODOVÝ (PŘECHODOVÁ KOLEJNICE) 49 E1/60 E2</t>
  </si>
  <si>
    <t>"Dle technické zprávy, výkresových příloh projektové dokumentace. Dle výkazů materiálu projektu. Dle tabulky kubatur projektanta."_x000D_
 "přechodové kolejnice (R260) 60 E2 - 49 E1 dl.12,5m"_x000D_
 2*2 = 4,000 [A]_x000D_
 "Stavební postupy – provizorní stavy"_x000D_
 "přechodové kolejnice (R260) 60 E2 - 49 E1 dl.12,5m"_x000D_
 2*2 = 4,000 [C]_x000D_
 Celkem: A+B+C = 0,000 [D]</t>
  </si>
  <si>
    <t>1. Položka obsahuje:
 – úpravu koleje nebo výhybky, tj. povolení upevňovadel, jejich případná výměna, úprava DILATAČNÍích spar, vyrovnání kolejnic výškové a směrové, případné obroušení nutných ploch apod., tak, aby mohl být vyhotoven svar
 – svaření kolejnic nebo části výhybek, jeho opracování a obroušení
 – úprava koleje nebo výhybkové konstrukce do stavu před svařováním
 – příplatky za ztížené podmínky při práci v koleji, např. překážky po stranách koleje, práci v tunelu ap.
2. Položka neobsahuje:
 – případné řezání koleje
 – zřízení bezstykové koleje
3. Způsob měření:
Udává se počet kusů kompletní konstrukce nebo práce.</t>
  </si>
  <si>
    <t>549220</t>
  </si>
  <si>
    <t>PRAŽCOVÁ KOTVA VE STÁVAJÍCÍ KOLEJI</t>
  </si>
  <si>
    <t>"Dle technické zprávy, výkresových příloh projektové dokumentace. Dle výkazů materiálu projektu. Dle tabulky kubatur projektanta."_x000D_
 "Pražcové kotvy"_x000D_
 65 = 65,000 [A]_x000D_
 "Stavební postupy – provizorní stavy"_x000D_
 "Pražcové kotvy na bet. pražcích"_x000D_
 "v koleji"_x000D_
 30 = 30,000 [C]_x000D_
 "ve výhybkách"_x000D_
 10 = 10,000 [D]_x000D_
 Celkem: A+B+C+D = 0,000 [E]</t>
  </si>
  <si>
    <t>1. Položka obsahuje:
 – dodávku a montáž pražcové kotvy
 – odhrabání štěrku v místě zabudování pražcové kotvy bez ohledu na ulehlost
 – po dokončení montáže navrácení štěrku na původní místo a uvedení koleje do normového stavu
 – příplatky za ztížené podmínky při práci v koleji, např. překážky po stranách koleje, práci v tunelu ap.
2. Položka neobsahuje:
 X
3. Způsob měření:
Udává se počet kusů kompletní konstrukce nebo práce.</t>
  </si>
  <si>
    <t>549311</t>
  </si>
  <si>
    <t>ZRUŠENÍ A ZNOVUZŘÍZENÍ BEZSTYKOVÉ KOLEJE NA NEDEMONTOVANÝCH ÚSECÍCH V KOLEJI</t>
  </si>
  <si>
    <t>"Dle technické zprávy, výkresových příloh projektové dokumentace. Dle výkazů materiálu projektu. Dle tabulky kubatur projektanta."_x000D_
 "Úprava bezstykové koleje – úprava upínací teploty ve stávající koleji"_x000D_
 200 = 200,000 [A]_x000D_
 "Stavební postupy – provizorní stavy"_x000D_
 "Úprava bezstykové koleje – úprava upínací teploty ve stávající koleji"_x000D_
 100 = 100,000 [C]_x000D_
 Celkem: A+B+C = 0,000 [D]</t>
  </si>
  <si>
    <t>1. Položka obsahuje:
 – povolení upevňovadel,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</si>
  <si>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549333</t>
  </si>
  <si>
    <t>ZŘÍZENÍ BEZSTYKOVÉ KOLEJE NA NOVÝCH ÚSECÍCH V KOLEJI</t>
  </si>
  <si>
    <t>"Dle technické zprávy, výkresových příloh projektové dokumentace. Dle výkazů materiálu projektu. Dle tabulky kubatur projektanta."_x000D_
 "Zřízení bezstykové koleje v nové koleji"_x000D_
 1390+2305 = 3695,000 [A]_x000D_
 Celkem: A = 3695,000 [B]</t>
  </si>
  <si>
    <t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</si>
  <si>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749</t>
  </si>
  <si>
    <t>Elektromontáže - ostatní práce a konstrukce</t>
  </si>
  <si>
    <t>R740297</t>
  </si>
  <si>
    <t>KOROZNÍ MĚŘENÍ</t>
  </si>
  <si>
    <t>KM</t>
  </si>
  <si>
    <t>"Dle technické zprávy, výkresových příloh projektové dokumentace. Dle výkazů materiálu projektu. Dle tabulky kubatur projektanta."_x000D_
 "KOROZNÍ MĚŘENÍ"_x000D_
 3.5 = 3,500 [A]</t>
  </si>
  <si>
    <t>Specifikace daná touto položkou představuje souhrn technických charakteristik stavebních prací, dodávek a služeb obsažených v projektové dokumentaci stavby nezbytných k úplné realizaci stavebního díla. Zahrnuje veškeré náklady spojené s objednatelem požadovanými pracemi, dodávkami a službami</t>
  </si>
  <si>
    <t>R74C5H1</t>
  </si>
  <si>
    <t>MĚŘENÍ SVODOVÉ ADMITANCE</t>
  </si>
  <si>
    <t>"Dle technické zprávy, výkresových příloh projektové dokumentace. Dle výkazů materiálu projektu. Dle tabulky kubatur projektanta."_x000D_
 "Měření svodové admitance"_x000D_
 3.5 = 3,500 [A]</t>
  </si>
  <si>
    <t>92</t>
  </si>
  <si>
    <t>Doplňující konstrukce a práce železniční</t>
  </si>
  <si>
    <t>02811</t>
  </si>
  <si>
    <t>PRŮZKUMNÉ PRÁCE GEOTECHNICKÉ NA POVRCHU</t>
  </si>
  <si>
    <t>KPL</t>
  </si>
  <si>
    <t>"`Dle technické zprávy, výkresových příloh projektové dokumentace. Dle výkazů materiálu projektu. Dle tabulky kubatur projektanta.`"_x000D_
 "Provedení dodatečného vzorkování materiálu ŠL k dalšímu využití"_x000D_
 1 = 1,000 [A]</t>
  </si>
  <si>
    <t>Položka zahrnuje:
- veškeré náklady spojené s objednatelem požadovanými pracemi
Položka nezahrnuje:
- x</t>
  </si>
  <si>
    <t>02940</t>
  </si>
  <si>
    <t>OSTATNÍ POŽADAVKY - VYPRACOVÁNÍ DOKUMENTACE</t>
  </si>
  <si>
    <t>"Dle technické zprávy, výkresových příloh projektové dokumentace. Dle výkazů materiálu projektu. Dle tabulky kubatur projektanta."_x000D_
 "projekt definitivního zajištění prostorové polohy koleje"_x000D_
 1 = 1,000 [A]_x000D_
 Celkem: A = 1,000 [B]</t>
  </si>
  <si>
    <t>029711</t>
  </si>
  <si>
    <t>OSTAT POŽADAVKY - GEOT MONIT NA POVRCHU - MĚŘ (GEODET) BODY</t>
  </si>
  <si>
    <t>"Dle technické zprávy, výkresových příloh projektové dokumentace. Dle výkazů materiálu projektu. Dle tabulky kubatur projektanta."_x000D_
 "zajišťovací značky zaměření"_x000D_
 58*2 = 116,000 [A]_x000D_
 Celkem: A = 116,000 [B]</t>
  </si>
  <si>
    <t>9239A1</t>
  </si>
  <si>
    <t>ZAJIŠŤOVACÍ ZNAČKY HŘEBOVÉ (VRTULE)</t>
  </si>
  <si>
    <t>"Dle technické zprávy, výkresových příloh projektové dokumentace. Dle výkazů materiálu projektu. Dle tabulky kubatur projektanta."_x000D_
 "zajišťovací značky hřebové (vrtule) v základech TV, vč.štítku"_x000D_
 58 = 58,000 [A]_x000D_
 Celkem: A = 58,000 [B]</t>
  </si>
  <si>
    <t>1. Položka obsahuje:  – geodetické zaměření a kontrolu připravenosti pro osazení značky referenčního bodu  – vyvrtání otvoru požadovaného průměru a další práce dle předpisu SŽDC M 21  – dodávku a montáž zajišťovací značky referenčního bodu  – veškerý pomocný materiál a nářadí  – kontrolní měření  – vyhotovení příslušné dokumentace 2. Položka neobsahuje:  X 3. Způsob měření: Udává se počet kusů kompletní konstrukce nebo práce.</t>
  </si>
  <si>
    <t>925920</t>
  </si>
  <si>
    <t>DRÁŽNÍ STEZKY Z JINÉHO MATERIÁLU TL. PŘES 50 MM</t>
  </si>
  <si>
    <t>"Dle technické zprávy, výkresových příloh projektové dokumentace. Dle výkazů materiálu projektu. Dle tabulky kubatur projektanta."_x000D_
 "Nezvětralé kamenivo fr. &gt; 8 mm pod drážní stezky 25 m3"_x000D_
 250 = 250,000 [A]</t>
  </si>
  <si>
    <t>1. Položka obsahuje:
 – kompletní provedení konstrukce s dodáním materiálu
 – urovnání povrchu do předepsaného tvaru, případně i ruční hutnění a výplň nerovností a prohlubní
 – zhutnění na předepsanou míru bez ohledu na způsob provádění
 – příplatky za ztížené podmínky vyskytující se při zřízení drážních stezek, např. za překážky na straně koleje ap.
2. Položka neobsahuje:
 – výplň pod drážní stezkou mezi kolejovým ložem sousedních kolejí, nacení se položkami ve sd 51
3. Způsob měření:
Měří se horní pochozí plocha bez ohledu na tvar dosypávek pod drážní stezkou.</t>
  </si>
  <si>
    <t>R92391</t>
  </si>
  <si>
    <t>ZAJIŠŤOVACÍ ZNAČKY PROVIZORNÍ</t>
  </si>
  <si>
    <t>"Dle technické zprávy, výkresových příloh projektové dokumentace. Dle výkazů materiálu projektu. Dle tabulky kubatur projektanta."_x000D_
 "zajišťovací značky provizorní"_x000D_
 58 = 58,000 [A]_x000D_
 Celkem: A = 58,000 [B]</t>
  </si>
  <si>
    <t>Poznámka k položce:
 1. Položka obsahuje:  – geodetické zaměření a kontrolu připravenosti pro osazení značky referenčního bodu  – vyvrtání otvoru požadovaného průměru a další práce dle předpisu SŽDC M 21  – dodávku a montáž zajišťovací značky referenčního bodu  – veškerý pomocný materiál a nářadí  – kontrolní měření  – vyhotovení příslušné dokumentace 2. Položka neobsahuje:  X 3. Způsob měření: Udává se počet kusů kompletní konstrukce nebo práce.</t>
  </si>
  <si>
    <t>96</t>
  </si>
  <si>
    <t>Bourání konstrukcí</t>
  </si>
  <si>
    <t>965010</t>
  </si>
  <si>
    <t>ODSTRANĚNÍ KOLEJOVÉHO LOŽE A DRAŽNÍCH STEZEK</t>
  </si>
  <si>
    <t>"`Dle technické zprávy, výkresových příloh projektové dokumentace. Dle výkazů materiálu projektu. Dle tabulky kubatur projektanta.`"_x000D_
 "odstranění štěrkového lože "_x000D_
 "vhodné k recyklaci – pouze z koleje č. 1 "_x000D_
 "1 500 m3"_x000D_
 "z toho podsítné (odpad s odvozem na skládku 40%)"_x000D_
 "600 m3"_x000D_
 "odvoz k recyklaci"_x000D_
 "900 m3"_x000D_
 "využití (odhad):"_x000D_
 "ŠL tř. BII - 30 % "_x000D_
 3050 = 3050,000 [A]_x000D_
 "Stavební postupy – provizorní stavy"_x000D_
 "Staré štěrkové lože "_x000D_
 5000 = 5000,000 [C]_x000D_
 Celkem: A+B+C = 0,000 [D]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</si>
  <si>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</si>
  <si>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965023</t>
  </si>
  <si>
    <t>ODSTRANĚNÍ KOLEJOVÉHO LOŽE A DRÁŽNÍCH STEZEK - ODVOZ NA RECYKLACI</t>
  </si>
  <si>
    <t>M3KM</t>
  </si>
  <si>
    <t>"`Dle technické zprávy, výkresových příloh projektové dokumentace. Dle výkazů materiálu projektu. Dle tabulky kubatur projektanta.`"_x000D_
 "odstranění štěrkového lože "_x000D_
 "vhodné k recyklaci – pouze z koleje č. 1 "_x000D_
 "odvoz k recyklaci"_x000D_
 900*25 = 22500,000 [A]_x000D_
 Celkem: A = 22500,000 [B]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</si>
  <si>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</si>
  <si>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965111</t>
  </si>
  <si>
    <t>DEMONTÁŽ KOLEJE NA BETONOVÝCH PRAŽCÍCH DO KOLEJOVÝCH POLÍ</t>
  </si>
  <si>
    <t>"`Dle technické zprávy, výkresových příloh projektové dokumentace. Dle výkazů materiálu projektu. Dle tabulky kubatur projektanta.`"_x000D_
 "demontáž a zpětná montáž koleje 60E2 na bet. pražcích B91S"_x000D_
 360 = 360,000 [A]_x000D_
 "demontáž a zpětná montáž regenerované koleje S49 na bet. pražcích"_x000D_
 390 = 390,000 [B]_x000D_
 Celkem: A+B = 750,000 [C]</t>
  </si>
  <si>
    <t>(Položka určena víceméně pro vyjmutí a zpětné vložení, např. v provizorních stavech.)
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přeložení na vhodnou deponii v blízkosti místa demontáže, popř. naložení na dopravní prostředek
 – příplatky za ztížené podmínky při práci v kolejišti, např. za překážky na straně koleje apod.
2. Položka neobsahuje:
 X
3. Způsob měření:
Měří se délka koleje ve smyslu ČSN 73 6360, tj. v ose koleje.</t>
  </si>
  <si>
    <t>965113</t>
  </si>
  <si>
    <t>DEMONTÁŽ KOLEJE NA BETONOVÝCH PRAŽCÍCH DO KOLEJOVÝCH POLÍ S ODVOZEM NA MONTÁŽNÍ ZÁKLADNU S NÁSLEDNÝM ROZEBRÁNÍM</t>
  </si>
  <si>
    <t>"`Dle technické zprávy, výkresových příloh projektové dokumentace. Dle výkazů materiálu projektu. Dle tabulky kubatur projektanta.`"_x000D_
 "Stará  kolej  (snesení, rozřezání, rozebrání + odvoz)  "_x000D_
 "z toho na betonových pražcích"_x000D_
 600 = 600,000 [A]_x000D_
 "Stavební postupy – provizorní stavy"_x000D_
 "Stará  kolej  (snesení, rozřezání, rozebrání + odvoz)"_x000D_
 1400 = 1400,000 [C]_x000D_
 Celkem: A+B+C = 0,000 [D]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</si>
  <si>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</si>
  <si>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</si>
  <si>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</si>
  <si>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"`Dle technické zprávy, výkresových příloh projektové dokumentace. Dle výkazů materiálu projektu. Dle tabulky kubatur projektanta.`"_x000D_
 "Stará  kolej  (snesení, rozřezání, rozebrání + odvoz)  "_x000D_
 "z toho na dřevěných pražcích"_x000D_
 700 = 700,000 [A]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</si>
  <si>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délka koleje ve smyslu ČSN 73 6360, tj. v ose koleje.</t>
  </si>
  <si>
    <t>965221</t>
  </si>
  <si>
    <t>DEMONTÁŽ VÝHYBKOVÉ KONSTRUKCE NA DŘEVĚNÝCH PRAŽCÍCH DO KOLEJOVÝCH POLÍ</t>
  </si>
  <si>
    <t>(Položka určena víceméně pro vyjmutí a zpětné vložení, např. v provizorních stavech.)
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přeložení na vhodnou deponii v blízkosti místa demontáže, popř. naložení na dopravní prostředek
 – příplatky za ztížené podmínky při práci v kolejišti, např. za překážky na straně koleje apod.
2. Položka neobsahuje:
 X
3. Způsob měření:
Měří se rozvinutá délka výhybkové konstrukce ve všech větvcích dle ČSN 73 6360, tj. v ose koleje.</t>
  </si>
  <si>
    <t>96615</t>
  </si>
  <si>
    <t>BOURÁNÍ KONSTRUKCÍ Z PROSTÉHO BETONU</t>
  </si>
  <si>
    <t>"Dle technické zprávy, výkresových příloh projektové dokumentace a dle TKP staveb státních drah. Dle výkazů materiálu projektu. Dle tabulky kubatur."_x000D_
 "drobné betonové základy a šachty"_x000D_
 50/2.2 = 22,727 [A]_x000D_
 Celkem: A = 22,727 [B]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</si>
  <si>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</si>
  <si>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96618</t>
  </si>
  <si>
    <t>BOURÁNÍ KONSTRUKCÍ KOVOVÝCH</t>
  </si>
  <si>
    <t>"`Dle technické zprávy, výkresových příloh projektové dokumentace. Dle výkazů materiálu projektu. Dle tabulky kubatur projektanta.`"_x000D_
 "ostatní železné konstrukce"_x000D_
 20 = 20,000 [A]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</si>
  <si>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</si>
  <si>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995</t>
  </si>
  <si>
    <t>Poplatky za skládky</t>
  </si>
  <si>
    <t>R015140</t>
  </si>
  <si>
    <t>906</t>
  </si>
  <si>
    <t>NEOCEŇOVAT - POPLATKY ZA LIKVIDACI ODPADŮ NEKONTAMINOVANÝCH - 17 01 01 BETON Z DEMOLIC OBJEKTŮ, ZÁKLADŮ TV APOD. VČ. DOPRAVY NA SKLÁDKU A MANIPULACE (PROSTÝ A ARMOVANÝ BETON</t>
  </si>
  <si>
    <t>"Dle technické zprávy, výkresových příloh projektové dokumentace a dle TKP staveb státních drah. Dle výkazů materiálu projektu. Dle tabulky kubatur"_x000D_
 "stávající šachty, trouby, obrubníky a konstrukce"_x000D_
 50 = 50,000 [A]</t>
  </si>
  <si>
    <t>R015150</t>
  </si>
  <si>
    <t>907</t>
  </si>
  <si>
    <t>NEOCEŇOVAT - POPLATKY ZA LIKVIDACI ODPADŮ NEKONTAMINOVANÝCH - 17 05 08 ŠTĚRK Z KOLEJIŠTĚ (ODPAD PO RECYKLACI) VČ. DOPRAVY NA SKLÁDKU A MANIPULACE</t>
  </si>
  <si>
    <t>"`Dle technické zprávy, výkresových příloh projektové dokumentace. Dle výkazů materiálu projektu. Dle tabulky kubatur projektanta.`"_x000D_
 "odstranění štěrkového lože "_x000D_
 (1550+600)*2.1 = 4515,000 [A]_x000D_
 "Stavební postupy – provizorní stavy"_x000D_
 "Staré štěrkové lože "_x000D_
 5000*2.1 = 10500,000 [C]_x000D_
 Celkem: A+B+C = 0,000 [D]</t>
  </si>
  <si>
    <t>R015210</t>
  </si>
  <si>
    <t>912</t>
  </si>
  <si>
    <t>NEOCEŇOVAT - POPLATKY ZA LIKVIDACI ODPADŮ NEKONTAMINOVANÝCH - 17 01 01 ŽELEZNIČNÍ PRAŽCE BETONOVÉ VČ. DOPRAVY NA SKLÁDKU A MANIPULACE</t>
  </si>
  <si>
    <t>"`Dle technické zprávy, výkresových příloh projektové dokumentace. Dle výkazů materiálu projektu. Dle tabulky kubatur projektanta.`"_x000D_
 "betonové pražce"_x000D_
 300+698.5 = 998,500 [A]_x000D_
 Celkem: A = 998,500 [B]</t>
  </si>
  <si>
    <t>R015250</t>
  </si>
  <si>
    <t>916</t>
  </si>
  <si>
    <t>NEOCEŇOVAT - POPLATKY ZA LIKVIDACI ODPADŮ NEKONTAMINOVANÝCH - 17 02 03 POLYETYLÉNOVÉ PODLOŽKY (ŽEL. SVRŠEK) VČ. DOPRAVY NA SKLÁDKU A MANIPULACE</t>
  </si>
  <si>
    <t>"`Dle technické zprávy, výkresových příloh projektové dokumentace. Dle výkazů materiálu projektu. Dle tabulky kubatur projektanta.`"_x000D_
 "PE podložky"_x000D_
 0.45+0.475 = 0,925 [A]_x000D_
 Celkem: A = 0,925 [B]</t>
  </si>
  <si>
    <t>R015260</t>
  </si>
  <si>
    <t>917</t>
  </si>
  <si>
    <t>NEOCEŇOVAT - POPLATKY ZA LIKVIDACI ODPADŮ NEKONTAMINOVANÝCH - 07 02 99 PRYŽOVÉ PODLOŽKY (ŽEL. SVRŠEK) VČ. DOPRAVY NA SKLÁDKU A MANIPULACE</t>
  </si>
  <si>
    <t>"`Dle technické zprávy, výkresových příloh projektové dokumentace. Dle výkazů materiálu projektu. Dle tabulky kubatur projektanta.`"_x000D_
 "pryžové podložky"_x000D_
 0.9+0.95 = 1,850 [A]_x000D_
 Celkem: A = 1,850 [B]</t>
  </si>
  <si>
    <t>R015520</t>
  </si>
  <si>
    <t>937</t>
  </si>
  <si>
    <t>NEOCEŇOVAT - POPLATKY ZA LIKVIDACI ODPADŮ NEBEZPEČNÝCH - 17 02 04* ŽELEZNIČNÍ PRAŽCE DŘEVĚNÉ VČ. DOPRAVY NA SKLÁDKU A MANIPULACE</t>
  </si>
  <si>
    <t>"Dle technické zprávy, výkresových příloh projektové dokumentace. Dle výkazů materiálu projektu. Dle tabulky kubatur projektanta."_x000D_
 "dřevěné pražce"_x000D_
 135.5 = 135,500 [A]</t>
  </si>
  <si>
    <t>R015790</t>
  </si>
  <si>
    <t>964</t>
  </si>
  <si>
    <t>NEOCEŇOVAT - POPLATKY ZA LIKVIDACI ODPADŮ - 17 04 05 ŽELEZO A OCEL VČ. DOPRAVY NA SKLÁDKU A MANIPULACE</t>
  </si>
  <si>
    <t>"`Dle technické zprávy, výkresových příloh projektové dokumentace. Dle výkazů materiálu projektu. Dle tabulky kubatur projektanta.`"_x000D_
 "ostatní železné konstrukce"_x000D_
 20 = 20,000 [A]_x000D_
 "šrot kolejnice"_x000D_
 128.5 = 128,500 [B]_x000D_
 "šrot drobné kolejivo"_x000D_
 68.9 = 68,900 [C]_x000D_
 "Stavební postupy – provizorní stavy"_x000D_
 "šrot kolejnice"_x000D_
 152.5 = 152,500 [E]_x000D_
 "šrot drobné kolejivo"_x000D_
 68.9 = 68,900 [F]_x000D_
 Celkem: A+B+C+D+E+F = 0,000 [G]</t>
  </si>
  <si>
    <t>1</t>
  </si>
  <si>
    <t>Zemní práce</t>
  </si>
  <si>
    <t>11511</t>
  </si>
  <si>
    <t>ČERPÁNÍ VODY DO 500 L/MIN</t>
  </si>
  <si>
    <t>"`Dle technické zprávy, výkresových příloh projektové dokumentace. Dle výkazů materiálu projektu. Dle tabulky kubatur projektanta.`"_x000D_
 "čerpání vody 500l/h"_x000D_
 1000 = 1000,000 [A]</t>
  </si>
  <si>
    <t>Položka zahrnuje:
- čerpání vody na povrchu
- potrubí 
- pohotovost záložní čerpací soupravy
- zřízení čerpací jímky
- následná demontáž a likvidace těchto zařízení
Položka nezahrnuje:
- x</t>
  </si>
  <si>
    <t>12110</t>
  </si>
  <si>
    <t>SEJMUTÍ ORNICE NEBO LESNÍ PŮDY</t>
  </si>
  <si>
    <t>"`Dle technické zprávy, výkresových příloh projektové dokumentace. Dle výkazů materiálu projektu. Dle tabulky kubatur projektanta.`"_x000D_
 "sejmutí ornice"_x000D_
 200 = 200,000 [A]</t>
  </si>
  <si>
    <t>Položka zahrnuje:
- sejmutí ornice bez ohledu na tloušťku vrstvy
-  její vodorovnou dopravu
Položka nezahrnuje:
- uložení na trvalou skládku</t>
  </si>
  <si>
    <t>12373</t>
  </si>
  <si>
    <t>ODKOP PRO SPOD STAVBU SILNIC A ŽELEZNIC TŘ. I</t>
  </si>
  <si>
    <t>"`Dle technické zprávy, výkresových příloh projektové dokumentace. Dle výkazů materiálu projektu. Dle tabulky kubatur projektanta.`"_x000D_
 "výkopy – zemina (bez ohumusování)"_x000D_
 12110 = 12110,000 [A]_x000D_
 "výkopy – škvára"_x000D_
 3025 = 3025,000 [B]_x000D_
 "Stavební postupy – provizorní stavy"_x000D_
 "Odkop zeminy tř. I s odvozem na skládku"_x000D_
 670 = 670,000 [D]_x000D_
 Celkem: A+B+C+D = 0,000 [E]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</si>
  <si>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</si>
  <si>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12383</t>
  </si>
  <si>
    <t>ODKOP PRO SPOD STAVBU SILNIC A ŽELEZNIC TŘ. II</t>
  </si>
  <si>
    <t>"`Dle technické zprávy, výkresových příloh projektové dokumentace. Dle výkazů materiálu projektu. Dle tabulky kubatur projektanta.`"_x000D_
 "výkopy – kamení"_x000D_
 5045 = 5045,000 [A]_x000D_
 "Stavební postupy – provizorní stavy"_x000D_
 "Odstranění geobuňkového systému"_x000D_
 "- ŠD fr. 0/32 odvoz na skládku"_x000D_
 500 = 500,000 [C]_x000D_
 "- ŠD fr. 16/32 odvoz na skládku"_x000D_
 165 = 165,000 [D]_x000D_
 "Odtěžení náspu, odvoz na skládku"_x000D_
 1650 = 1650,000 [E]_x000D_
 "Ochranná vrstva ŠD 0/63 + odstranění a odvoz na skládku"_x000D_
 1100 = 1100,000 [F]_x000D_
 Celkem: A+B+C+D+E+F+G = 0,000 [H]</t>
  </si>
  <si>
    <t>12573</t>
  </si>
  <si>
    <t>VYKOPÁVKY ZE ZEMNÍKŮ A SKLÁDEK TŘ. I</t>
  </si>
  <si>
    <t>"`Dle technické zprávy, výkresových příloh projektové dokumentace. Dle výkazů materiálu projektu. Dle tabulky kubatur projektanta.`"_x000D_
 "mezideponie"_x000D_
 "Zásypy CELKEM"_x000D_
 210 = 210,000 [A]_x000D_
 Celkem: A = 210,000 [B]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</si>
  <si>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</si>
  <si>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12933</t>
  </si>
  <si>
    <t>ČIŠTĚNÍ PŘÍKOPŮ OD NÁNOSU PŘES 0,50M3/M</t>
  </si>
  <si>
    <t>"`Dle technické zprávy, výkresových příloh projektové dokumentace. Dle výkazů materiálu projektu. Dle tabulky kubatur projektanta.`"_x000D_
 "Obnova příkopu"_x000D_
 200 = 200,000 [A]</t>
  </si>
  <si>
    <t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</si>
  <si>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</si>
  <si>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</si>
  <si>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"`Dle technické zprávy, výkresových příloh projektové dokumentace. Dle výkazů materiálu projektu. Dle tabulky kubatur projektanta.`"_x000D_
 "Hloubení rýhy pro chráničky"_x000D_
 225 = 225,000 [A]</t>
  </si>
  <si>
    <t>13283</t>
  </si>
  <si>
    <t>HLOUBENÍ RÝH ŠÍŘ DO 2M PAŽ I NEPAŽ TŘ. II</t>
  </si>
  <si>
    <t>"`Dle technické zprávy, výkresových příloh projektové dokumentace. Dle výkazů materiálu projektu. Dle tabulky kubatur projektanta.`"_x000D_
 "výkop rýhy š. do 1 m hl. do 5 m pažený"_x000D_
 1895 = 1895,000 [A]_x000D_
 Celkem: A = 1895,000 [B]</t>
  </si>
  <si>
    <t>17120</t>
  </si>
  <si>
    <t>ULOŽENÍ SYPANINY DO NÁSYPŮ A NA SKLÁDKY BEZ ZHUTNĚNÍ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</si>
  <si>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</si>
  <si>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</si>
  <si>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</si>
  <si>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"`Dle technické zprávy, výkresových příloh projektové dokumentace. Dle výkazů materiálu projektu. Dle tabulky kubatur projektanta.`"_x000D_
 "Stavební postupy – provizorní stavy"_x000D_
 "Vrstvený násyp ze ŠD 0/63 se zhutněním po vrstvách "_x000D_
 2150 = 2150,000 [A]_x000D_
 "podsyp/zásyp ze ŠD 0/63"_x000D_
 2450 = 2450,000 [B]_x000D_
 Celkem: A+B = 4600,000 [C]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</si>
  <si>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</si>
  <si>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"`Dle technické zprávy, výkresových příloh projektové dokumentace. Dle výkazů materiálu projektu. Dle tabulky kubatur projektanta.`"_x000D_
 "Zásyp chráničky"_x000D_
 210 = 210,000 [A]</t>
  </si>
  <si>
    <t>17481</t>
  </si>
  <si>
    <t>ZÁSYP JAM A RÝH Z NAKUPOVANÝCH MATERIÁLŮ</t>
  </si>
  <si>
    <t>"`Dle technické zprávy, výkresových příloh projektové dokumentace. Dle výkazů materiálu projektu. Dle tabulky kubatur projektanta.`"_x000D_
 "Zpevněný příkop"_x000D_
 "zásyp nepropustnou zeminou z výkopu (nový materiál)"_x000D_
 215 = 215,000 [A]_x000D_
 "zásyp propustnou zeminou z výkopu (nový materiál)"_x000D_
 175 = 175,000 [B]_x000D_
 Celkem: A+B = 390,000 [C]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</si>
  <si>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</si>
  <si>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17680</t>
  </si>
  <si>
    <t>VÝPLNĚ Z NAKUPOVANÝCH MATERIÁLŮ</t>
  </si>
  <si>
    <t>"Dle technické zprávy, výkresových příloh projektové dokumentace. Dle výkazů materiálu projektu. Dle tabulky kubatur projektanta."_x000D_
 "Zpevněný příkop"_x000D_
 "kamenný filtr fr. 100 mm"_x000D_
 "fr. 32/63 mm"_x000D_
 250 = 250,000 [A]_x000D_
 "fr. 100 mm"_x000D_
 100 = 100,000 [B]_x000D_
 "zásyp geobuněk ostrohranným kamenivem se zhutněním"_x000D_
 "ŠD fr. 0/32"_x000D_
 4195 = 4195,000 [C]_x000D_
 "ŠD fr. 16/32"_x000D_
 1745 = 1745,000 [D]_x000D_
 "provizorní stav"_x000D_
 "zásyp geobuněk ostrohranným kamenivem se zhutněním"_x000D_
 "ŠD fr. 0/32"_x000D_
 930 = 930,000 [F]_x000D_
 "ŠD fr. 16/32"_x000D_
 340 = 340,000 [G]_x000D_
 Celkem: A+B+C+D+E+F+G+H = 0,000 [I]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</si>
  <si>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</si>
  <si>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</si>
  <si>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</si>
  <si>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"`Dle technické zprávy, výkresových příloh projektové dokumentace. Dle výkazů materiálu projektu. Dle tabulky kubatur projektanta.`"_x000D_
 "`Pražcové podloží`"_x000D_
 "` - úprava a přehutnění zemní pláně (včetně odřezů)`"_x000D_
 10500 = 10500,000 [A]_x000D_
 "Stavební postupy – provizorní stavy"_x000D_
 "Úprava a přehutnění zemní pláně"_x000D_
 800 = 800,000 [C]_x000D_
 Celkem: A+B+C = 0,000 [D]</t>
  </si>
  <si>
    <t>Položka zahrnuje:
- úpravu pláně včetně vyrovnání výškových rozdílů. Míru zhutnění určuje projekt.
Položka nezahrnuje:
- x</t>
  </si>
  <si>
    <t>18220</t>
  </si>
  <si>
    <t>ROZPROSTŘENÍ ORNICE VE SVAHU</t>
  </si>
  <si>
    <t>"Dle technické zprávy, výkresových příloh projektové dokumentace. Dle výkazů materiálu projektu. Dle tabulky kubatur projektanta."_x000D_
 "výplň dlažby substrátem pro osetí a osetí"_x000D_
 28 = 28,000 [A]_x000D_
 Celkem: A = 28,000 [B]</t>
  </si>
  <si>
    <t>Položka zahrnuje:
- nutné přemístění ornice z dočasných skládek vzdálených do 50m
- rozprostření ornice v předepsané tloušťce ve svahu přes 1:5
Položka nezahrnuje:
- x</t>
  </si>
  <si>
    <t>18242</t>
  </si>
  <si>
    <t>ZALOŽENÍ TRÁVNÍKU HYDROOSEVEM NA ORNICI</t>
  </si>
  <si>
    <t>"Dle technické zprávy, výkresových příloh projektové dokumentace. Dle výkazů materiálu projektu. Dle tabulky kubatur projektanta."_x000D_
 "Ochrana svahů "_x000D_
 "výplň dlažby substrátem pro osetí a osetí"_x000D_
 600 = 600,000 [A]_x000D_
 Celkem: A+B = 0,000 [C]</t>
  </si>
  <si>
    <t>Položka zahrnuje:
- dodání předepsané travní směsi, hydroosev na ornici, zalévání, první pokosení, to vše bez ohledu na sklon terénu
Položka nezahrnuje:
- x</t>
  </si>
  <si>
    <t>18243</t>
  </si>
  <si>
    <t>ZALOŽENÍ TRÁVNÍKU HYDROOSEVEM NA HLUŠINU</t>
  </si>
  <si>
    <t>"Dle technické zprávy, výkresových příloh projektové dokumentace. Dle výkazů materiálu projektu. Dle tabulky kubatur projektanta."_x000D_
 "hydroosev na hlušinu ve svahu"_x000D_
 4750 = 4750,000 [A]_x000D_
 Celkem: A = 4750,000 [B]</t>
  </si>
  <si>
    <t>Položka zahrnuje:
 - dodání předepsané travní směsi, hydroosev na hlušinu, zalévání, první pokosení, to vše bez ohledu na sklon terénu
Položka nezahrnuje:
- x</t>
  </si>
  <si>
    <t>18247</t>
  </si>
  <si>
    <t>OŠETŘOVÁNÍ TRÁVNÍKU</t>
  </si>
  <si>
    <t>"Dle technické zprávy, výkresových příloh projektové dokumentace. Dle výkazů materiálu projektu. Dle tabulky kubatur projektanta."_x000D_
 "Ochrana svahů "_x000D_
 "hydroosev na hlušinu ve svahu"_x000D_
 4750 = 4750,000 [A]_x000D_
 "výplň dlažby substrátem pro osetí a osetí"_x000D_
 600 = 600,000 [B]_x000D_
 Celkem: A+B+C = 0,000 [D]</t>
  </si>
  <si>
    <t>Položka zahrnuje:
- pokosení se shrabáním, naložení shrabků na dopravní prostředek, s odvozem a se složením, to vše bez ohledu na sklon terénu
- nutné zalití a hnojení
Položka nezahrnuje:
- x</t>
  </si>
  <si>
    <t>18520</t>
  </si>
  <si>
    <t>BIOLOGICKÁ REKULTIVACE TŘÍLETÁ</t>
  </si>
  <si>
    <t>"`Dle technické zprávy, výkresových příloh projektové dokumentace. Dle výkazů materiálu projektu. Dle tabulky kubatur projektanta.`"_x000D_
 "Rekultivace plochy"_x000D_
 1000 = 1000,000 [A]_x000D_
 Celkem: A = 1000,000 [B]</t>
  </si>
  <si>
    <t>Položka zahrnuje
- veškerý materiál, výrobky a polotovary, včetně mimostaveništní a vnitrostaveništní dopravy (rovněž přesuny), včetně naložení a složení, případně s uložením
Položka nezahrnuje:
- x</t>
  </si>
  <si>
    <t>R11533</t>
  </si>
  <si>
    <t>PRÁCE A DODÁVKY SPOJENÉ S ČERPÁNÍM VODY</t>
  </si>
  <si>
    <t>"`Dle technické zprávy, výkresových příloh projektové dokumentace. Dle výkazů materiálu projektu. Dle tabulky kubatur projektanta.`"_x000D_
 "práce spojené s čerpáním vody"_x000D_
 1 = 1,000 [A]</t>
  </si>
  <si>
    <t>Položka obsahuje: 
 - hydrogeologcký posudek navržení opatření pro snižování HPV 
 - odvod do recipientu nebo kanalizace
 - vrty nebo studny 
 - čerpání vody na povrchu zahrnuje i potrubí, pohotovost záložní čerpací soupravy a zřízení čerpací jímky  
 - napojení NN, včetně měření a poplatku za spotřebu 
 - poplatek za vypouštění 
 - způsob měření a kvality vody 
 - výustní objekty 
 - součástí položky je také následná demontáž a likvidace těchto zařízení 
 - další pomocné konstrukce a práce</t>
  </si>
  <si>
    <t>R18600</t>
  </si>
  <si>
    <t>KROPENÍ VODOU</t>
  </si>
  <si>
    <t>"`Dle technické zprávy, výkresových příloh projektové dokumentace. Dle výkazů materiálu projektu. Dle tabulky kubatur projektanta.`"_x000D_
 "`Pražcové podloží`"_x000D_
 "vrstva ze zlepšené zeminy směsným pojivem C50 (3-4%) tl. 0,5 m po zhutnění  "_x000D_
 "voda"_x000D_
 "1 537 500 litrů"_x000D_
 1537.5 = 1537,500 [A]_x000D_
 Celkem: A = 1537,500 [B]</t>
  </si>
  <si>
    <t>Položka zahrnuje - veškerý materiál, výrobky a polotovary, včetně mimostaveništní a vnitrostaveništní dopravy (rovněž přesuny), včetně naložení a složení, případně s uložením Položka nezahrnuje: - x</t>
  </si>
  <si>
    <t>2</t>
  </si>
  <si>
    <t>Zakládání</t>
  </si>
  <si>
    <t>21152</t>
  </si>
  <si>
    <t>SANAČNÍ ŽEBRA Z KAMENIVA DRCENÉHO ŠD</t>
  </si>
  <si>
    <t>"`Dle technické zprávy, výkresových příloh projektové dokumentace. Dle výkazů materiálu projektu. Dle tabulky kubatur projektanta.`"_x000D_
 "`Trativody+ svodné potrubí`"_x000D_
 " `- zásyp rýhy trativodu kamenivem fr.16/32`"_x000D_
 135 = 135,000 [A]_x000D_
 " `- zásyp rýhy trativodu kamenivem fr.32/63`"_x000D_
 1440 = 1440,000 [B]_x000D_
 " `- zásyp rýhy kamenivem fr.0/32`"_x000D_
 90 = 90,000 [C]_x000D_
 Celkem: A+B+C = 1665,000 [D]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</si>
  <si>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</si>
  <si>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21461</t>
  </si>
  <si>
    <t>SEPARAČNÍ GEOTEXTILIE</t>
  </si>
  <si>
    <t>"`Dle technické zprávy, výkresových příloh projektové dokumentace. Dle výkazů materiálu projektu. Dle tabulky kubatur projektanta.`"_x000D_
 "`Trativody+ svodné potrubí`"_x000D_
 "` - geotextílie separační, resp. filtrační pro trativody (nejsou započítány přesahy)`"_x000D_
 5370 = 5370,000 [A]_x000D_
 "Stavební postupy – provizorní stavy"_x000D_
 "Separační geotextílie + odstranění po stavbě"_x000D_
 2500 = 2500,000 [C]_x000D_
 Celkem: A+B+C = 0,000 [D]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</si>
  <si>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</si>
  <si>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22452</t>
  </si>
  <si>
    <t>PILOTY Z KAMENIVA DRCENÉHO</t>
  </si>
  <si>
    <t>"`Dle technické zprávy, výkresových příloh projektové dokumentace. Dle výkazů materiálu projektu. Dle tabulky kubatur projektanta.`"_x000D_
 "výplň pilot – vibrovaný štěrk fr. 8/32mm"_x000D_
 1820 = 1820,000 [A]</t>
  </si>
  <si>
    <t>Položka zahrnuje:
- zahrnuje dodávku kameniva předepsané frakce,
- včetně mimostaveništní a vnitrostaveništní dopravy
- výplň piloty se zhutněním
- není-li v zadávací dokumentaci uvedeno jinak, jedná se o nakupovaný materiál
Položka nezahrnuje:
- vrty</t>
  </si>
  <si>
    <t>22594</t>
  </si>
  <si>
    <t>ZÁPOROVÉ PAŽENÍ Z KOVU TRVALÉ</t>
  </si>
  <si>
    <t>"`Dle technické zprávy, výkresových příloh projektové dokumentace. Dle výkazů materiálu projektu. Dle tabulky kubatur projektanta.`"_x000D_
 "záporové pažení"_x000D_
 "HEA 160 dl. cca 6 m 20 ks"_x000D_
 "U160 dl. cca 6 m 3 ks"_x000D_
 4.1857 = 4,186 [A]_x000D_
 Celkem: A = 4,186 [B]</t>
  </si>
  <si>
    <t>Položka zahrnuje:
- dodávku ocelových zápor
- jejich osazení do připravených vrtů včetně zabetonování konců a obsypu, případně jejich zaberanění
Položka nezahrnuje:
- vrty
Způsob měření:
- ocelová převázka se započítává do výsledné hmotnosti</t>
  </si>
  <si>
    <t>22595</t>
  </si>
  <si>
    <t>VÝDŘEVA ZÁPOROVÉHO PAŽENÍ TRVALÁ (KUBATURA)</t>
  </si>
  <si>
    <t>"`Dle technické zprávy, výkresových příloh projektové dokumentace. Dle výkazů materiálu projektu. Dle tabulky kubatur projektanta.`"_x000D_
 "dřevěné pažení rýhy s ocelovými profily"_x000D_
 "výška výdřevy 1,8 m, délka výdřevy 20 m"_x000D_
 2.8 = 2,800 [A]_x000D_
 Celkem: A = 2,800 [B]</t>
  </si>
  <si>
    <t>Položka zahrnuje:
- dodávku a osazení pažin bez ohledu na druh
Položka nezahrnuje:
- x</t>
  </si>
  <si>
    <t>22694</t>
  </si>
  <si>
    <t>ZÁPOROVÉ PAŽENÍ Z KOVU DOČASNÉ</t>
  </si>
  <si>
    <t>"`Dle technické zprávy, výkresových příloh projektové dokumentace. Dle výkazů materiálu projektu. Dle tabulky kubatur projektanta.`"_x000D_
 "dřevěné pažení rýhy s ocelovými profily HEB dl. cca 7m - předpokládá se realizace po úsecích se znovupoužitím materiálu"_x000D_
 "demontáž dřevěného pažení rýhy s ocelovými profily HEB dl. cca 7m, odvoz"_x000D_
 "předpoklad HEB 240 a uložení zápor zaberaněním"_x000D_
 76*7*0.085 = 45,220 [A]_x000D_
 Celkem: A = 45,220 [B]</t>
  </si>
  <si>
    <t>Položka zahrnuje:
- opotřebení ocelových zápor
- jejich osazení do připravených vrtů včetně zabetonování konců a obsypu, případně jejich zaberanění ,
- odstranění.
Položka nezahrnuje:
- vrty
Způsob měření:
- ocelová převázka se započítává do výsledné hmotnosti</t>
  </si>
  <si>
    <t>22695A</t>
  </si>
  <si>
    <t>VÝDŘEVA ZÁPOROVÉHO PAŽENÍ DOČASNÁ (PLOCHA)</t>
  </si>
  <si>
    <t>"`Dle technické zprávy, výkresových příloh projektové dokumentace. Dle výkazů materiálu projektu. Dle tabulky kubatur projektanta.`"_x000D_
 "dřevěné pažení rýhy s ocelovými profily HEB dl. cca 7m"_x000D_
 "demontáž dřevěného pažení rýhy s ocelovými profily HEB dl. cca 7m, odvoz"_x000D_
 1600 = 1600,000 [A]_x000D_
 Celkem: A+B = 0,000 [C]</t>
  </si>
  <si>
    <t>Položka zahrnuje:
- osazení pažin bez ohledu na druh
- jejich opotřebení 
-  odstranění
Položka nezahrnuje:
- x</t>
  </si>
  <si>
    <t>237171</t>
  </si>
  <si>
    <t>VYTAŽENÍ ŠTĚTOVÝCH STĚN Z KOVOVÝCH DÍLCŮ (HMOTNOST)</t>
  </si>
  <si>
    <t>"`Dle technické zprávy, výkresových příloh projektové dokumentace. Dle výkazů materiálu projektu. Dle tabulky kubatur projektanta.`"_x000D_
 "vytažení  ocelových štětovnic s odvozem na skládku"_x000D_
 95 = 95,000 [A]</t>
  </si>
  <si>
    <t>Položka zahrnuje:
- odstranění stěn včetně odvozu a uložení na skládku
Položka nezahrnuje:
- x</t>
  </si>
  <si>
    <t>26135</t>
  </si>
  <si>
    <t>VRTY PRO KOTVENÍ, INJEKTÁŽ A MIKROPILOTY NA POVRCHU TŘ. III D DO 300MM</t>
  </si>
  <si>
    <t>"`Dle technické zprávy, výkresových příloh projektové dokumentace. Dle výkazů materiálu projektu. Dle tabulky kubatur projektanta.`"_x000D_
 "záporové pažení"_x000D_
 "vývrt do zeminy"_x000D_
 20*4.4 = 88,000 [A]_x000D_
 Celkem: A = 88,000 [B]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</si>
  <si>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</si>
  <si>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26165</t>
  </si>
  <si>
    <t>VRTY PRO KOTVENÍ, INJEKTÁŽ A MIKROPILOTY NA POVRCHU TŘ. VI D DO 300MM</t>
  </si>
  <si>
    <t>"`Dle technické zprávy, výkresových příloh projektové dokumentace. Dle výkazů materiálu projektu. Dle tabulky kubatur projektanta.`"_x000D_
 "záporové pažení"_x000D_
 "vývrt do horniny R5/R6"_x000D_
 20*2 = 40,000 [A]_x000D_
 Celkem: A = 40,000 [B]</t>
  </si>
  <si>
    <t>26182</t>
  </si>
  <si>
    <t>VRT PRO KOTV, INJEK, MIKROPIL NA POVR TŘ III A IV D DO 100MM</t>
  </si>
  <si>
    <t>"`Dle technické zprávy, výkresových příloh projektové dokumentace. Dle výkazů materiálu projektu. Dle tabulky kubatur projektanta.`"_x000D_
 "tyčové kotvy min.R32 rdl.12 m, únosnost min. 200kN"_x000D_
 20*12 = 240,000 [A]</t>
  </si>
  <si>
    <t>264527</t>
  </si>
  <si>
    <t>VRTY PRO PILOTY TŘ V D DO 500MM</t>
  </si>
  <si>
    <t>"`Dle technické zprávy, výkresových příloh projektové dokumentace. Dle výkazů materiálu projektu. Dle tabulky kubatur projektanta.`"_x000D_
 "vrtání štěrkových pilířů DN500, průměrná hloubka 8 m 1000 ks/1400 m3"_x000D_
 8*1000 = 8000,000 [A]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</si>
  <si>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</si>
  <si>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285368</t>
  </si>
  <si>
    <t>KOTVENÍ NA POVRCHU Z BETONÁŘSKÉ VÝZTUŽE DL. DO 10M</t>
  </si>
  <si>
    <t>"`Dle technické zprávy, výkresových příloh projektové dokumentace. Dle výkazů materiálu projektu. Dle tabulky kubatur projektanta.`"_x000D_
 "tyčové kotvy min.R32 rdl.12 m, únosnost min. 200kN"_x000D_
 20 = 20,000 [A]</t>
  </si>
  <si>
    <t>Položka zahrnuje:
- dodávku předepsané kotvy, případně její protikorozní úpravu, její osazení do vrtu, zainjektování a napnutí, případně opěrné desky
Položka nezahrnuje:
- vrty</t>
  </si>
  <si>
    <t>285369</t>
  </si>
  <si>
    <t>PŘÍPLATEK ZA DALŠÍ 1M KOTVENÍ NA POVRCHU Z BETONÁŘSKÉ VÝZTUŽE</t>
  </si>
  <si>
    <t>"`Dle technické zprávy, výkresových příloh projektové dokumentace. Dle výkazů materiálu projektu. Dle tabulky kubatur projektanta.`"_x000D_
 "tyčové kotvy min.R32 rdl.12 m, únosnost min. 200kN"_x000D_
 20*2 = 40,000 [A]</t>
  </si>
  <si>
    <t>Položka zahrnuje:
- příplatek k ceně kotvy za další 1m přes 10m
- zahrnuje dodávku 1m předepsané kotvy, případně její protikorozní úpravu, její osazení do vrtu, zainjektování a napnutí</t>
  </si>
  <si>
    <t>28994</t>
  </si>
  <si>
    <t>OPLÁŠTĚNÍ (ZPEVNĚNÍ) Z OCELOVÝCH SÍTÍ (A MŘÍŽOVIN)</t>
  </si>
  <si>
    <t>"`Dle technické zprávy, výkresových příloh projektové dokumentace. Dle výkazů materiálu projektu. Dle tabulky kubatur projektanta.`"_x000D_
 "ochranné sítě proti padání kamenů + svorníky"_x000D_
 2000 = 2000,000 [A]</t>
  </si>
  <si>
    <t>Položka zahrnuje:
- dodávku předepsaných sítí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</si>
  <si>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502947</t>
  </si>
  <si>
    <t>ZŘÍZENÍ KONSTRUKČNÍ VRSTVY TĚLESA ŽELEZNIČNÍHO SPODKU Z GEOBUŇKY</t>
  </si>
  <si>
    <t>"`Dle technické zprávy, výkresových příloh projektové dokumentace. Dle výkazů materiálu projektu. Dle tabulky kubatur projektanta.`"_x000D_
 "HDPE geobuňkový systém s perforovanou stěnou s výškou buněk 200 mm"_x000D_
 29700 = 29700,000 [A]_x000D_
 "Stavební postupy – provizorní stavy"_x000D_
 "HDPE geobuňkový systém s perforovanou stěnou s výškou buněk 200 mm"_x000D_
 6400 = 6400,000 [C]_x000D_
 Celkem: A+B+C = 0,000 [D]</t>
  </si>
  <si>
    <t>1. Položka obsahuje:
 – nákup a dodání geosyntetika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</si>
  <si>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R22872</t>
  </si>
  <si>
    <t>ODŘEZÁNÍ ZÁPOR</t>
  </si>
  <si>
    <t>"`Dle technické zprávy, výkresových příloh projektové dokumentace. Dle výkazů materiálu projektu. Dle tabulky kubatur projektanta.`"_x000D_
 "záporové pažení"_x000D_
 "HEA 160 dl. cca 6 m 20 ks"_x000D_
 "U160 dl. cca 6 m 3 ks"_x000D_
 20+3 = 23,000 [A]_x000D_
 Celkem: A = 23,000 [B]</t>
  </si>
  <si>
    <t>Položka zahrnuje: 
 -  uřezání nebo upálení zápor
 -  vodorovnou dopravu a uložení na skládku 
Položka nezahrnuje: 
 -  poplatky za skládku</t>
  </si>
  <si>
    <t>3</t>
  </si>
  <si>
    <t>Svislé a kompletní konstrukce</t>
  </si>
  <si>
    <t>386325</t>
  </si>
  <si>
    <t>KOMPLETNÍ KONSTRUKCE JÍMEK ZE ŽELEZOBETONU C30/37</t>
  </si>
  <si>
    <t>"`Dle technické zprávy, výkresových příloh projektové dokumentace. Dle výkazů materiálu projektu. Dle tabulky kubatur projektanta.`"_x000D_
 "Vtoková jímka odvodnění (monolitická betonová kce o rozměrech 2500x1800x1900/2100, beton C30/37)"_x000D_
 "beton C30/37"_x000D_
 4.6 = 4,600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</si>
  <si>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</si>
  <si>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386365</t>
  </si>
  <si>
    <t>VÝZTUŽ KOMPLETNÍCH KONSTRUKCÍ JÍMEK Z OCELI 10505, B500B</t>
  </si>
  <si>
    <t>"`Dle technické zprávy, výkresových příloh projektové dokumentace. Dle výkazů materiálu projektu. Dle tabulky kubatur projektanta.`"_x000D_
 "Vtoková jímka odvodnění (monolitická betonová kce o rozměrech 2500x1800x1900/2100, beton C30/37)"_x000D_
 "výztuž"_x000D_
 0.2398 = 0,240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</si>
  <si>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</si>
  <si>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</t>
  </si>
  <si>
    <t>Vodorovné konstrukce</t>
  </si>
  <si>
    <t>451311</t>
  </si>
  <si>
    <t>PODKL A VÝPLŇ VRSTVY Z PROST BET DO C8/10</t>
  </si>
  <si>
    <t>"`Dle technické zprávy, výkresových příloh projektové dokumentace. Dle výkazů materiálu projektu. Dle tabulky kubatur projektanta.`"_x000D_
 "Vtokový objekt (monolitická betonová kce o rozměrech 2500x1800x1900/2100, beton C30/37)"_x000D_
 "podkladní beton C8/10 tl. 150 mm    "_x000D_
 0.15*((0.5+1.8+0.15)*(2.5+2*0.5)) = 1,286 [A]_x000D_
 Celkem: A = 1,286 [B]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</si>
  <si>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</si>
  <si>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451312</t>
  </si>
  <si>
    <t>PODKLADNÍ A VÝPLŇOVÉ VRSTVY Z PROSTÉHO BETONU C12/15</t>
  </si>
  <si>
    <t>"`Dle technické zprávy, výkresových příloh projektové dokumentace. Dle výkazů materiálu projektu. Dle tabulky kubatur projektanta.`"_x000D_
 "Vtokový objekt (monolitická betonová kce o rozměrech 2500x1800x1900/2100, beton C30/37)"_x000D_
 "podkladní beton C12/15 tl. 100 mm    "_x000D_
 0.5 = 0,500 [A]</t>
  </si>
  <si>
    <t>451313</t>
  </si>
  <si>
    <t>PODKLADNÍ A VÝPLŇOVÉ VRSTVY Z PROSTÉHO BETONU C16/20</t>
  </si>
  <si>
    <t>"`Dle technické zprávy, výkresových příloh projektové dokumentace. Dle výkazů materiálu projektu. Dle tabulky kubatur projektanta.`"_x000D_
 "Zpevněný příkop"_x000D_
 "podkladní beton C16/20"_x000D_
 166.75 = 166,750 [A]_x000D_
 Celkem: A = 166,750 [B]</t>
  </si>
  <si>
    <t>45131A</t>
  </si>
  <si>
    <t>PODKLADNÍ A VÝPLŇOVÉ VRSTVY Z PROSTÉHO BETONU C20/25</t>
  </si>
  <si>
    <t>"`Dle technické zprávy, výkresových příloh projektové dokumentace. Dle výkazů materiálu projektu. Dle tabulky kubatur projektanta.`"_x000D_
 "lomový kámen tl. 200 mm do betonu"_x000D_
 "beton C20/25 tl. 150 mm"_x000D_
 74.5 = 74,500 [A]</t>
  </si>
  <si>
    <t>451368</t>
  </si>
  <si>
    <t>VÝZTUŽ PODKL VRSTEV ZE SVAŘ SÍTÍ</t>
  </si>
  <si>
    <t>"Dle technické zprávy, výkresových příloh projektové dokumentace. Dle výkazů materiálu projektu. Dle tabulky kubatur projektanta."_x000D_
 "kari síť prům. 8x8 – 150x150 mm"_x000D_
 240*(0.03239/(2*3)) = 1,296 [A]_x000D_
 Celkem: A = 1,296 [B]</t>
  </si>
  <si>
    <t>45157</t>
  </si>
  <si>
    <t>PODKLADNÍ A VÝPLŇOVÉ VRSTVY Z KAMENIVA TĚŽENÉHO</t>
  </si>
  <si>
    <t>"`Dle technické zprávy, výkresových příloh projektové dokumentace. Dle výkazů materiálu projektu. Dle tabulky kubatur projektanta.`"_x000D_
 "- štěrkopískový podsyp fr. 4-8 pod poloveget. tvárnice"_x000D_
 60 = 60,000 [A]_x000D_
 "Odvodnění"_x000D_
 "štěrkopískový podsyp"_x000D_
 27 = 27,000 [B]_x000D_
 "Zpevnění svahů"_x000D_
 "štěrkopískový podsyp"_x000D_
 60 = 60,000 [C]_x000D_
 Celkem: A+B+C = 147,000 [D]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</si>
  <si>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</si>
  <si>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46452</t>
  </si>
  <si>
    <t>POHOZ DNA A SVAHŮ Z KAMENIVA DRCENÉHO</t>
  </si>
  <si>
    <t>"`Dle technické zprávy, výkresových příloh projektové dokumentace. Dle výkazů materiálu projektu. Dle tabulky kubatur projektanta.`"_x000D_
 "Ochranná vrstva ŠD 0/63 + odstranění a odvoz na skládku"_x000D_
 1100 = 1100,000 [A]</t>
  </si>
  <si>
    <t>465512</t>
  </si>
  <si>
    <t>DLAŽBY Z LOMOVÉHO KAMENE NA MC</t>
  </si>
  <si>
    <t>"Dle technické zprávy, výkresových příloh projektové dokumentace. Dle výkazů materiálu projektu. Dle tabulky kubatur projektanta."_x000D_
 "lomový kámen tl. 200 mm do betonu"_x000D_
 60 = 60,000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</si>
  <si>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</si>
  <si>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466921</t>
  </si>
  <si>
    <t>DLAŽBY VEGETAČNÍ Z BETONOVÝCH DLAŽDIC NA SUCHO</t>
  </si>
  <si>
    <t>"Dle technické zprávy, výkresových příloh projektové dokumentace. Dle výkazů materiálu projektu. Dle tabulky kubatur projektanta."_x000D_
 "polovegetační tvárnice 600x400mm, tl.100mm  "_x000D_
 600 = 600,000 [A]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</si>
  <si>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Položka nezahrnuje:
- podklad pod dlažbu, vykazuje se samostatně položkami SD 45</t>
  </si>
  <si>
    <t>5</t>
  </si>
  <si>
    <t>Komunikace pozemní</t>
  </si>
  <si>
    <t>56460</t>
  </si>
  <si>
    <t>VOZOVKOVÉ VRSTVY Z PENETRAČNÍHO MAKADAMU</t>
  </si>
  <si>
    <t>"`Dle technické zprávy, výkresových příloh projektové dokumentace. Dle výkazů materiálu projektu. Dle tabulky kubatur projektanta.`"_x000D_
 "vozovkové vrstvy z penetračního makadamu"_x000D_
 100 = 100,000 [A]</t>
  </si>
  <si>
    <t>Položka zahrnuje:
- dodání kameniva předepsané kvality a zrnitosti
- dodání asfaltového pojiva (asfalt silniční ropný, emulze asfaltová kationaktivní)
- rozprostření kamenné kostry v předepsané tloušťce, prolití kostry asfaltem distributorem, rozprostření a zavibrování výplňového kameniva
- zřízení vrstvy bez rozlišení šířky, pokládání vrstvy po etapách
- úpravu napojení, ukončení
Položka nezahrnuje:
- postřiky, nátěry</t>
  </si>
  <si>
    <t>587206</t>
  </si>
  <si>
    <t>PŘEDLÁŽDĚNÍ KRYTU Z BETONOVÝCH DLAŽDIC SE ZÁMKEM</t>
  </si>
  <si>
    <t>"`Dle technické zprávy, výkresových příloh projektové dokumentace. Dle výkazů materiálu projektu. Dle tabulky kubatur projektanta.`"_x000D_
 "Předláždění chodníku, vč. nové dlažby"_x000D_
 125 = 125,000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</si>
  <si>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</si>
  <si>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56</t>
  </si>
  <si>
    <t>Podkladní vrstvy komunikací, letišť a ploch</t>
  </si>
  <si>
    <t>501101</t>
  </si>
  <si>
    <t>ZŘÍZENÍ KONSTRUKČNÍ VRSTVY TĚLESA ŽELEZNIČNÍHO SPODKU ZE ŠTĚRKODRTI NOVÉ</t>
  </si>
  <si>
    <t>"`Dle technické zprávy, výkresových příloh projektové dokumentace. Dle výkazů materiálu projektu. Dle tabulky kubatur projektanta.`"_x000D_
 "`Pražcové podloží`"_x000D_
 "konstrukční vrstva ŠD fr. 0-32 tř. A "_x000D_
 1500 = 1500,000 [A]_x000D_
 "konstrukční vrstva ŠD fr. 0-63 tř. A"_x000D_
 4900 = 4900,000 [B]_x000D_
 Celkem: A+B = 6400,000 [C]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</si>
  <si>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</si>
  <si>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501430</t>
  </si>
  <si>
    <t>ZŘÍZENÍ KONSTRUKČNÍ VRSTVY TĚLESA ŽELEZNIČNÍHO SPODKU ZE ZEMINY ZLEPŠENÉ (STABILIZOVANÉ) VÁPNO-CEMENTEM</t>
  </si>
  <si>
    <t>"`Dle technické zprávy, výkresových příloh projektové dokumentace. Dle výkazů materiálu projektu. Dle tabulky kubatur projektanta.`"_x000D_
 "`Pražcové podloží`"_x000D_
 "Konstrukční vrstva ze zlepšené zeminy směsným pojivem C50 (3-4%) tl. 0,5 m po zhutnění"_x000D_
 0.5*10250 = 5125,000 [A]_x000D_
 "Konstrukční vrstva ze zlepšené zeminy směsným pojivem C50 (3-4%) tl. 0,5 m po zhutnění"_x000D_
 9000*0.5 = 4500,000 [B]_x000D_
 Celkem: A+B = 9625,000 [C]</t>
  </si>
  <si>
    <t>1. Položka obsahuje:
 – nákup a dodání materiálů pro uvedenou stabilizaci v požadované kvalitě podle zadávací dokumentace, včetně pojiva
 – očištění podkladu případně zřízení spojovací vrstvy
 – uložení materiálů pro stabilizaci dle předepsaného technologického předpisu
 – zřízení vrstvy na místě nebo z dovezeného materiálu (z mísícího centra), bez rozlišení šířky, pokládání vrstvy po etapách, příp.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včetně klimatických opatření
 – ztížení v okolí vedení, konstrukcí a objektů a jejich dočasné zajištění
 – ztížení provádění vč. hutnění ve ztížených podmínkách a stísněných prostorech
 – úpravu povrchu vrstvy
2. Položka neobsahuje:
 X
3. Způsob měření:
Měří se metr krychlový.</t>
  </si>
  <si>
    <t>70</t>
  </si>
  <si>
    <t>Přidružená stavební výroba</t>
  </si>
  <si>
    <t>702113</t>
  </si>
  <si>
    <t>KABELOVÝ ŽLAB ZEMNÍ VČETNĚ KRYTU SVĚTLÉ ŠÍŘKY PŘES 250 MM</t>
  </si>
  <si>
    <t>"Dle technické zprávy, výkresových příloh projektové dokumentace. Dle výkazů materiálu projektu. Dle tabulky kubatur projektanta."_x000D_
 "Kabelový žlab"_x000D_
 "630x280 vč. krytu a dělicích stěn"_x000D_
 770 = 770,000 [A]_x000D_
 Celkem: A = 770,000 [B]</t>
  </si>
  <si>
    <t>7838A</t>
  </si>
  <si>
    <t>NÁTĚRY BETON KONSTR TYP S3</t>
  </si>
  <si>
    <t>"`Dle technické zprávy, výkresových příloh projektové dokumentace. Dle výkazů materiálu projektu. Dle tabulky kubatur projektanta.`"_x000D_
 "Vtokový objekt (monolitická betonová kce o rozměrech 2500x1800x1900/2100, beton C30/37)"_x000D_
 "ochranný nátěr"_x000D_
 99.1 = 99,100 [A]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</si>
  <si>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</si>
  <si>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R76793</t>
  </si>
  <si>
    <t>OPLOCENÍ Z DRÁTĚNÉHO PLOTU S PODEZDÍVKOU</t>
  </si>
  <si>
    <t>"`Dle technické zprávy, výkresových příloh projektové dokumentace. Dle výkazů materiálu projektu. Dle tabulky kubatur projektanta.`"_x000D_
 "Drátěný plot s podezdívkou dl.150 bm, výška 2bm"_x000D_
 150*2 = 300,000 [A]</t>
  </si>
  <si>
    <t>Položka zahrnuje: - vlastní pletivo - rámy, rošty, lišty, kování, podpěrné, závěsné, upevňovací prvky, spojovací a těsnící materiál, pomocný materiál - kompletní povrchovou úpravu - ostnatý drát  - sloupky a vzpěry - podezdívka včetně základu</t>
  </si>
  <si>
    <t>711</t>
  </si>
  <si>
    <t>Izolace proti vodě, vlhkosti a plynům</t>
  </si>
  <si>
    <t>711111</t>
  </si>
  <si>
    <t>IZOLACE BĚŽNÝCH KONSTRUKCÍ PROTI ZEMNÍ VLHKOSTI ASFALTOVÝMI NÁTĚRY</t>
  </si>
  <si>
    <t>"Dle technické zprávy, výkresových příloh projektové dokumentace. Dle výkazů materiálu projektu. Dle tabulky kubatur projektanta."_x000D_
 "příkopové žlaby"_x000D_
 " - hydroizolační nátěr"_x000D_
 1950 = 1950,000 [A]_x000D_
 "Vtokový objekt "_x000D_
 "asfaltový nátěr 1*Alp+2*SA12"_x000D_
 10.86 = 10,860 [B]_x000D_
 Celkem: A+B = 1960,860 [C]</t>
  </si>
  <si>
    <t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</si>
  <si>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8</t>
  </si>
  <si>
    <t>Trubní vedení</t>
  </si>
  <si>
    <t>87434</t>
  </si>
  <si>
    <t>POTRUBÍ Z TRUB PLASTOVÝCH ODPADNÍCH DN DO 200MM</t>
  </si>
  <si>
    <t>"`Dle technické zprávy, výkresových příloh projektové dokumentace. Dle výkazů materiálu projektu. Dle tabulky kubatur projektanta.`"_x000D_
 "svodné potrubí PE HD – DN 200"_x000D_
 27.5 = 27,500 [A]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</si>
  <si>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</si>
  <si>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87534</t>
  </si>
  <si>
    <t>POTRUBÍ DREN Z TRUB PLAST DN DO 200MM</t>
  </si>
  <si>
    <t>"`Dle technické zprávy, výkresových příloh projektové dokumentace. Dle výkazů materiálu projektu. Dle tabulky kubatur projektanta.`"_x000D_
 "drenážní potrubí PE HD - DN 160 mm"_x000D_
 172.5 = 172,500 [A]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</si>
  <si>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</si>
  <si>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87633</t>
  </si>
  <si>
    <t>CHRÁNIČKY Z TRUB PLASTOVÝCH DN DO 150MM</t>
  </si>
  <si>
    <t>"`Dle technické zprávy, výkresových příloh projektové dokumentace. Dle výkazů materiálu projektu. Dle tabulky kubatur projektanta.`"_x000D_
 "Chránička DN110"_x000D_
 450 = 450,000 [A]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</si>
  <si>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</si>
  <si>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89416</t>
  </si>
  <si>
    <t>ŠACHTY KANALIZAČ Z BETON DÍLCŮ NA POTRUBÍ DN DO 800MM</t>
  </si>
  <si>
    <t>"`Dle technické zprávy, výkresových příloh projektové dokumentace. Dle výkazů materiálu projektu. Dle tabulky kubatur projektanta.`"_x000D_
 "trativodní šachty betonové DN 800, prům. výška do 2 m - včetně těsnící pěny, dvoudílných poklopů a vyvrtání otvorů pro potrubí     "_x000D_
 1 = 1,000 [A]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</si>
  <si>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</si>
  <si>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894846</t>
  </si>
  <si>
    <t>ŠACHTY KANALIZAČNÍ PLASTOVÉ D 400MM</t>
  </si>
  <si>
    <t>"`Dle technické zprávy, výkresových příloh projektové dokumentace. Dle výkazů materiálu projektu. Dle tabulky kubatur projektanta.`"_x000D_
 "trativodní šachty plastové PE HD DN 400 s uzamykatelným poklopem, prům. výška 1,4 m"_x000D_
 6 = 6,000 [A]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</si>
  <si>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</si>
  <si>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894858</t>
  </si>
  <si>
    <t>ŠACHTY KANALIZAČNÍ PLASTOVÉ D 600MM</t>
  </si>
  <si>
    <t>"`Dle technické zprávy, výkresových příloh projektové dokumentace. Dle výkazů materiálu projektu. Dle tabulky kubatur projektanta.`"_x000D_
 "trativodní šachty plastové PE HD DN 600 s uzamykatelným poklopem, prům. výška 1,4 m"_x000D_
 1 = 1,000 [A]</t>
  </si>
  <si>
    <t>899123</t>
  </si>
  <si>
    <t>MŘÍŽE Z KOMPOZITU SAMOSTATNÉ</t>
  </si>
  <si>
    <t>"`Dle technické zprávy, výkresových příloh projektové dokumentace. Dle výkazů materiálu projektu. Dle tabulky kubatur projektanta.`"_x000D_
 "Vtokový objekt"_x000D_
 "kompozitní rošt"_x000D_
 2 = 2,000 [A]</t>
  </si>
  <si>
    <t>Položka zahrnuje:
- dodávku a osazení předepsané mříže včetně rámu
Položka nezahrnuje:
- x</t>
  </si>
  <si>
    <t>899523</t>
  </si>
  <si>
    <t>OBETONOVÁNÍ POTRUBÍ Z PROSTÉHO BETONU DO C16/20</t>
  </si>
  <si>
    <t>"`Dle technické zprávy, výkresových příloh projektové dokumentace. Dle výkazů materiálu projektu. Dle tabulky kubatur projektanta.`"_x000D_
 "odvodnění"_x000D_
 "beton C16/20"_x000D_
 1 = 1,000 [A]_x000D_
 Celkem: A = 1,000 [B]</t>
  </si>
  <si>
    <t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</si>
  <si>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R875342</t>
  </si>
  <si>
    <t>POTRUBÍ DREN Z TRUB PLAST DN DO 300MM DĚROVANÝCH</t>
  </si>
  <si>
    <t>"`Dle technické zprávy, výkresových příloh projektové dokumentace. Dle výkazů materiálu projektu. Dle tabulky kubatur projektanta.`"_x000D_
 "`Trativody+ svodné potrubí`"_x000D_
 "` - trativodky PE HD - DN 300mm`"_x000D_
 450 = 450,000 [A]</t>
  </si>
  <si>
    <t>Poznámka k položce:
 položky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</t>
  </si>
  <si>
    <t>9</t>
  </si>
  <si>
    <t>Ostatní konstrukce a práce, bourání</t>
  </si>
  <si>
    <t>93650</t>
  </si>
  <si>
    <t>DROBNÉ DOPLŇK KONSTR KOVOVÉ</t>
  </si>
  <si>
    <t>KG</t>
  </si>
  <si>
    <t>"`Dle technické zprávy, výkresových příloh projektové dokumentace. Dle výkazů materiálu projektu. Dle tabulky kubatur projektanta.`"_x000D_
 "Vtoková jímka (monolitická betonová kce o rozměrech 2500x1800x1900/2100, beton C30/37)"_x000D_
 "poklop/ocelový rám s česlem"_x000D_
 "ocel S235 JR"_x000D_
 67.12 = 67,120 [A]</t>
  </si>
  <si>
    <t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</si>
  <si>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R9361</t>
  </si>
  <si>
    <t>POCHOZÍ ROŠT Z KOMPOZITU</t>
  </si>
  <si>
    <t>"`Dle technické zprávy, výkresových příloh projektové dokumentace. Dle výkazů materiálu projektu. Dle tabulky kubatur projektanta.`"_x000D_
 "Vtoková jímka odvodnění (monolitická betonová kce o rozměrech 2500x1800x1900/2100, beton C30/37)"_x000D_
 "pochozí rošt z kompozitu"_x000D_
 1.38*2.08 = 2,870 [A]_x000D_
 Celkem: A = 2,870 [B]</t>
  </si>
  <si>
    <t>Položka zahrnuje: - dodávku a osazení předepsané mříže včetně rámu Položka nezahrnuje: - x</t>
  </si>
  <si>
    <t>91</t>
  </si>
  <si>
    <t>Doplňující konstrukce a práce pozemních komunikací, letišť a ploch</t>
  </si>
  <si>
    <t>9113C2</t>
  </si>
  <si>
    <t>SVODIDLO OCEL SILNIČ JEDNOSTR, ÚROVEŇ ZADRŽ H2 - MONTÁŽ S PŘESUNEM (BEZ DODÁVKY)</t>
  </si>
  <si>
    <t>"`Dle technické zprávy, výkresových příloh projektové dokumentace. Dle výkazů materiálu projektu. Dle tabulky kubatur projektanta.`"_x000D_
 "Demontáž a zpětná montáž ocelového silničního svodidla"_x000D_
 50 = 50,000 [A]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</si>
  <si>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kompletní novou PKO
Způsob měření:
- vykazuje se délka svodidla v základní výšce, délka náběhů se nezapočítává</t>
  </si>
  <si>
    <t>9113C3</t>
  </si>
  <si>
    <t>SVODIDLO OCEL SILNIČ JEDNOSTR, ÚROVEŇ ZADRŽ H2 - DEMONTÁŽ S PŘESUNEM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</si>
  <si>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</si>
  <si>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9114C1</t>
  </si>
  <si>
    <t>SVODIDLO OCEL SILNIČ OBOUSTR, ÚROVEŇ ZADRŽ H2 - DODÁVKA A MONTÁŽ</t>
  </si>
  <si>
    <t>"`Dle technické zprávy, výkresových příloh projektové dokumentace. Dle výkazů materiálu projektu. Dle tabulky kubatur projektanta.`"_x000D_
 "ocelové svodidlo VarioGuard"_x000D_
 100 = 100,000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</si>
  <si>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</si>
  <si>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917223</t>
  </si>
  <si>
    <t>SILNIČNÍ A CHODNÍKOVÉ OBRUBY Z BETONOVÝCH OBRUBNÍKŮ ŠÍŘ 100MM</t>
  </si>
  <si>
    <t>"`Dle technické zprávy, výkresových příloh projektové dokumentace. Dle výkazů materiálu projektu. Dle tabulky kubatur projektanta.`"_x000D_
 "betonový obrubník š. 100mm do beton opěry"_x000D_
 40 = 40,000 [A]</t>
  </si>
  <si>
    <t>Položka zahrnuje:
- dodání a pokládku betonových obrubníků o rozměrech předepsaných zadávací dokumentací
- betonové lože i boční betonovou opěrku
Položka nezahrnuje:
- x</t>
  </si>
  <si>
    <t>935902</t>
  </si>
  <si>
    <t>ŽLABY A RIGOLY Z PŘÍKOPOVÝCH ŽLABŮ (VČETNĚ POKLOPŮ A MŘÍŽÍ) "J" VELKÉ</t>
  </si>
  <si>
    <t>"Dle technické zprávy, výkresových příloh projektové dokumentace. Dle výkazů materiálu projektu. Dle tabulky kubatur projektanta."_x000D_
 "prefabrikovaný betonový příkopový žlab s poklopem J-velké"_x000D_
 47.5 = 47,500 [A]_x000D_
 "atypický prefabrikovaný betonový příkopový žlab s poklopem J-velké (s upravenou výškou odvodňovacích otvorů), vč. příplatku za úpravu výrobní formy"_x000D_
 190 = 190,000 [B]_x000D_
 Celkem: A+B = 237,500 [C]</t>
  </si>
  <si>
    <t>Položka zahrnuje:
- veškeré práce a materiál obsažený v názvu položky
Položka nezahrnuje:
- x
Způsob měření:
- měří se metr běžný</t>
  </si>
  <si>
    <t>935904</t>
  </si>
  <si>
    <t>ŽLABY A RIGOLY Z PŘÍKOPOVÝCH ŽLABŮ (VČETNĚ POKLOPŮ A MŘÍŽÍ) UCH 0</t>
  </si>
  <si>
    <t>"Dle technické zprávy, výkresových příloh projektové dokumentace. Dle výkazů materiálu projektu. Dle tabulky kubatur projektanta."_x000D_
 "prefabrikovaný betonový příkopový žlab s poklopem UCH0 (š. 870 mm, v. 1250 mm)"_x000D_
 27.5 = 27,500 [A]_x000D_
 Celkem: A = 27,500 [B]</t>
  </si>
  <si>
    <t>935906</t>
  </si>
  <si>
    <t>ŽLABY A RIGOLY Z PŘÍKOPOVÝCH ŽLABŮ (VČETNĚ POKLOPŮ A MŘÍŽÍ) UCH 1</t>
  </si>
  <si>
    <t>"Dle technické zprávy, výkresových příloh projektové dokumentace. Dle výkazů materiálu projektu. Dle tabulky kubatur projektanta."_x000D_
 "prefabrikovaný betonový příkopový žlab s poklopem UCH1 (š. 870 mm, v. 1450 mm)"_x000D_
 185 = 185,000 [A]_x000D_
 Celkem: A = 185,000 [B]</t>
  </si>
  <si>
    <t>935908</t>
  </si>
  <si>
    <t>ŽLABY A RIGOLY Z PŘÍKOPOVÝCH ŽLABŮ (VČETNĚ POKLOPŮ A MŘÍŽÍ) UCH 2</t>
  </si>
  <si>
    <t>"Dle technické zprávy, výkresových příloh projektové dokumentace. Dle výkazů materiálu projektu. Dle tabulky kubatur projektanta."_x000D_
 "prefabrikovaný betonový příkopový žlab s poklopem UCH2 (š. 870 mm, v. 1650 mm)"_x000D_
 7.5 = 7,500 [A]_x000D_
 Celkem: A = 7,500 [B]</t>
  </si>
  <si>
    <t>93</t>
  </si>
  <si>
    <t>Doplňující konstrukce a práce inženýrských staveb</t>
  </si>
  <si>
    <t>02710</t>
  </si>
  <si>
    <t>POMOC PRÁCE ZŘÍZ NEBO ZAJIŠŤ OBJÍŽĎKY A PŘÍSTUP CESTY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</si>
  <si>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</si>
  <si>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</si>
  <si>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</si>
  <si>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"Přechodné DZ (PD, pronájem, zřízení, údržba, manipulace, odstranění) pro provedení vysprávek, střídavá doprava jedním jízdním pruhem řízená SSZ"_x000D_
 "75 dnů"_x000D_
 "Přechodné DZ IP22 Pozor, výjezd vozidel stavby, umístěno v místech nájezdu staveništní dopravy na veřejné kom., v obou směrech"_x000D_
 1 = 1,000 [A]</t>
  </si>
  <si>
    <t>Položka zahrnuje:
- veškeré náklady spojené s objednatelem požadovanými zařízeními
Položka nezahrnuje:
- x</t>
  </si>
  <si>
    <t>03110</t>
  </si>
  <si>
    <t>ZAŘÍZENÍ STAVENIŠTĚ - KANCELÁŘE</t>
  </si>
  <si>
    <t>"Kancelářský kontejner (vybavení, doprava, pronájem, údržba)"_x000D_
 "8 měsíců"_x000D_
 1 = 1,000 [A]</t>
  </si>
  <si>
    <t>Položka zahrnuje:
 objednatelem povolené náklady na pořízení (event. pronájem), provozování, udržování a likvidaci zhotovitelova zařízení
Položka nezahrnuje:
- x</t>
  </si>
  <si>
    <t>11120</t>
  </si>
  <si>
    <t>ODSTRANĚNÍ KŘOVIN</t>
  </si>
  <si>
    <t>"Odstranění náletové zeleně, likvidace dle zákona o odpadech"_x000D_
 295 = 295,000 [A]</t>
  </si>
  <si>
    <t>Položka zahrnuje:
- odstranění křovin a stromů do průměru 100 mm
- dopravu dřevin bez ohledu na vzdálenost
- spálení na hromadách nebo štěpkování
Položka nezahrnuje:
- x</t>
  </si>
  <si>
    <t>11316A</t>
  </si>
  <si>
    <t>ODSTRANĚNÍ KRYTU ZPEVNĚNÝCH PLOCH ZE SILNIČNÍCH DÍLCŮ - BEZ DOPRAVY</t>
  </si>
  <si>
    <t>"Silniční panely tl.22 cm se štěrkovým podsypem 0,15 m vč.materiálu a likvidace odpadu (pomocné vozovky, ochrana inženýrských sítí, čistící zóny,...), "_x000D_
 8049*0.22 = 1770,780 [A]</t>
  </si>
  <si>
    <t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</si>
  <si>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11332A</t>
  </si>
  <si>
    <t>ODSTRANĚNÍ PODKLADŮ ZPEVNĚNÝCH PLOCH Z KAMENIVA NESTMELENÉHO - BEZ DOPRAVY</t>
  </si>
  <si>
    <t>"Zpevnění komunikací a ploch vč.materiálu (urovnání, 150 mm štěrk, 50 mm zavibrovaný recyklát)"_x000D_
 8382*(0.15+0.05) = 1676,400 [A]</t>
  </si>
  <si>
    <t>11372A</t>
  </si>
  <si>
    <t>FRÉZOVÁNÍ ZPEVNĚNÝCH PLOCH ASFALTOVÝCH - BEZ DOPRAVY</t>
  </si>
  <si>
    <t>"Vyspravení asf. komunikací v míře 100 % (odfrézování, očištění, vyrovnání povrchu 0-5 cm, penetr.nátěr, nová obrusná vrstva ACO11 50 mm), dodávka včet"_x000D_
 378*0.05 = 18,900 [A]_x000D_
 "Vyspravení asf. komunikací v míře 10 % (odfrézování, očištění, vyrovnání povrchu 0-5 cm, penetr.nátěr, nová obrusná vrstva ACO11 50 mm), hodnota již p"_x000D_
 258*0.05 = 12,900 [B]_x000D_
 Celkem: A+B = 31,800 [C]</t>
  </si>
  <si>
    <t>12283A</t>
  </si>
  <si>
    <t>ODKOPÁVKY A PROKOPÁVKY OBECNÉ TŘ. II - BEZ DOPRAVY</t>
  </si>
  <si>
    <t>"Zřízení sypaných konstrukcí vč.materiálu (štěrk), postupně hutněno po cca 0,5 m, odstranění, likvidace (sypané nájezdy, přesypy pro pojezd vozidel)"_x000D_
 126 = 126,000 [A]</t>
  </si>
  <si>
    <t>Položka zahrnuje:
- svislo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</si>
  <si>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18214</t>
  </si>
  <si>
    <t>ÚPRAVA POVRCHŮ SROVNÁNÍM ÚZEMÍ V TL DO 0,25M</t>
  </si>
  <si>
    <t>"Zpevnění komunikací a ploch vč.materiálu (urovnání, 150 mm štěrk, 50 mm zavibrovaný recyklát)"_x000D_
 8382 = 8382,000 [A]</t>
  </si>
  <si>
    <t>Položka zahrnuje:
-  úpravu pláně včetně vyrovnání výškových rozdílů
Položka nezahrnuje:
- x</t>
  </si>
  <si>
    <t>"Výměna KP za nové včetně dopravy, urovnání ŠL a doplnění (0,5 m3/mb), podbití, svary, práce na TV (regulace …) vč. materiálu"_x000D_
 600*0.5 = 300,000 [A]</t>
  </si>
  <si>
    <t>525352</t>
  </si>
  <si>
    <t>KOLEJ 60 E2 REGENEROVANÁ, ROZD. "U", BEZSTYKOVÁ, PR. BET. BEZPODKLADNICOVÝ, UP. PRUŽNÉ</t>
  </si>
  <si>
    <t>OTSKP ~ 2024</t>
  </si>
  <si>
    <t>regenerované kolejnice 60E2(R260), bezpodkladnicové upevnění, bet. pražce (výzisk z koleje č. 1) 360 = 360,000 [A]</t>
  </si>
  <si>
    <t>1. Položka obsahuje:
 – ověření kvality vyzískaných materiálů s případnou regenerací do předpisového stavu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</t>
  </si>
  <si>
    <t>nové kolejnice 60E2 (R350HT), bezpodkladnicové upevnění, bet. pražce _x000D_
 240 = 240,000 [A]_x000D_
Celkové množství = 240,000</t>
  </si>
  <si>
    <t>"Výměna KP za nové včetně dopravy, urovnání ŠL a doplnění (0,5 m3/mb), podbití, svary, práce na TV (regulace …) vč. materiálu"_x000D_
 600 = 600,000 [A]</t>
  </si>
  <si>
    <t>"Výměna KP za nové včetně dopravy, urovnání ŠL a doplnění (0,5 m3/mb), podbití, svary, práce na TV (regulace …) vč. materiálu"_x000D_
 2*(600/60)+2 = 22,000 [A]_x000D_
 Celkem: A = 22,000 [B]</t>
  </si>
  <si>
    <t>56333</t>
  </si>
  <si>
    <t>VOZOVKOVÉ VRSTVY ZE ŠTĚRKODRTI TL. DO 150MM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</si>
  <si>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</si>
  <si>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56361</t>
  </si>
  <si>
    <t>VOZOVKOVÉ VRSTVY Z RECYKLOVANÉHO MATERIÁLU TL DO 50MM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</si>
  <si>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</si>
  <si>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572211</t>
  </si>
  <si>
    <t>SPOJOVACÍ POSTŘIK Z ASFALTU DO 0,5KG/M2</t>
  </si>
  <si>
    <t>"Vyspravení asf. komunikací v míře 100 % (odfrézování, očištění, vyrovnání povrchu 0-5 cm, penetr.nátěr, nová obrusná vrstva ACO11 50 mm), dodávka včet"_x000D_
 378 = 378,000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</si>
  <si>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</si>
  <si>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57472</t>
  </si>
  <si>
    <t>VOZOVKOVÉ VÝZTUŽNÉ VRSTVY Z TEXTILIE</t>
  </si>
  <si>
    <t>"Pokládka geotextílie, odstranění, 2 vrstvy, včetně materiálu a následně jeho likvidace"_x000D_
 2*520 = 1040,000 [A]</t>
  </si>
  <si>
    <t>Položka zahrnuje:
- dodání textilie v požadované kvalitě a v množství včetně přesahů (přesahy započteny v jednotkové ceně)
- očištění podkladu
- pokládka textilie dle předepsaného technologického předpisu
Položka nezahrnuje:
- x</t>
  </si>
  <si>
    <t>574A43</t>
  </si>
  <si>
    <t>ASFALTOVÝ BETON PRO OBRUSNÉ VRSTVY ACO 11 TL. 50MM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</si>
  <si>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</si>
  <si>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577212</t>
  </si>
  <si>
    <t>VRSTVY PRO OBNOVU, OPRAVY - SPOJ POSTŘIK DO 0,5KG/M2</t>
  </si>
  <si>
    <t>"Vyspravení asf. komunikací v míře 10 % (odfrézování, očištění, vyrovnání povrchu 0-5 cm, penetr.nátěr, nová obrusná vrstva ACO11 50 mm), hodnota již p"_x000D_
 258 = 258,000 [A]</t>
  </si>
  <si>
    <t>Položka zahrnuje:
- drobné opravy a obnovu plošných rozpadů asfaltového krytu (vztahuje se na plochu jednotlivě do 800m2)
- dodání všech předepsaných materiálů pro postřiky v předepsaném množství
- provedení dle předepsaného technologického předpisu
- zřízení vrstvy bez rozlišení šířky, pokládání vrstvy po etapách
- úpravu napojení, ukončení
Položka nezahrnuje:
- souvislou obnovu asfaltového krytu (ta se vykáže položkami 572***)
- výspravu výtluků (ta je zahrnuta v položkách 5779**)</t>
  </si>
  <si>
    <t>5774AE</t>
  </si>
  <si>
    <t>VRSTVY PRO OBNOVU A OPRAVY Z ASF BETONU ACO 11+</t>
  </si>
  <si>
    <t>"Vyspravení asf. komunikací v míře 10 % (odfrézování, očištění, vyrovnání povrchu 0-5 cm, penetr.nátěr, nová obrusná vrstva ACO11 50 mm), hodnota již p"_x000D_
 258*0.05 = 12,900 [A]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</si>
  <si>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</si>
  <si>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5774AF</t>
  </si>
  <si>
    <t>VRSTVY PRO OBNOVU A OPRAVY Z ASF BETONU ACO 16</t>
  </si>
  <si>
    <t>"Vyspravení asf. komunikací v míře 10 % (odfrézování, očištění, vyrovnání povrchu 0-5 cm, penetr.nátěr, nová obrusná vrstva ACO11 50 mm), hodnota již p"_x000D_
 "vyrovnání povrchu"_x000D_
 258*0.025 = 6,450 [A]</t>
  </si>
  <si>
    <t>58300</t>
  </si>
  <si>
    <t>KRYT ZE SILNIČNÍCH DÍLCŮ (PANELŮ)</t>
  </si>
  <si>
    <t>74C591</t>
  </si>
  <si>
    <t>VÝŠKOVÁ REGULACE TROLEJE</t>
  </si>
  <si>
    <t>1. Položka obsahuje:
 – všechny náklady na regulaci troleje s použitím mechanizmů
 – cena položky je vč. ostatních rozpočtových nákladů
2. Položka neobsahuje:
 X
3. Způsob měření:
Měří se metr délkový v ose vodiče nebo lana.</t>
  </si>
  <si>
    <t>76299</t>
  </si>
  <si>
    <t>OSTATNÍ ATYPICKÉ TESAŘSKÉ KONSTRUKCE</t>
  </si>
  <si>
    <t>"Dřevěné bednění, zřízení vč.materiálu a odstranění (např. ochranné konstrukce, ochrana kmenů)"_x000D_
 404*0.03 = 12,120 [A]</t>
  </si>
  <si>
    <t>Položka zahrnuje:
- kompletní konstrukci, včetně úprav řeziva (i impregnaci, povrchové úpravy a pod.)
- spojovací a ochranné prostředky, upevňovací prvky, lemování, lištování, spárování
- není-li zahrnut v jiných položkách, i nátěr konstrukcí, včetně úpravy povrchu před nátěrem
Položka nezahrnuje:
- x</t>
  </si>
  <si>
    <t>9183F2</t>
  </si>
  <si>
    <t>PROPUSTY Z TRUB DN 1000MM ŽELEZOBETONOVÝCH</t>
  </si>
  <si>
    <t>"Zatrubnění příkopy bet.troubami 1000 mm, zřízení, zásyp, úprava povrchu pro pojezd, včetně materiálu, odstranění"_x000D_
 22 = 22,000 [A]_x000D_
 Celkem: A = 22,000 [B]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</si>
  <si>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</si>
  <si>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96617</t>
  </si>
  <si>
    <t>BOURÁNÍ KONSTRUKCÍ ZE DŘEVA</t>
  </si>
  <si>
    <t>R015130</t>
  </si>
  <si>
    <t>NEOCEŇOVAT - POPLATKY ZA LIKVIDACI ODPADŮ NEKONTAMINOVANÝCH - 17 03 02 VYBOURANÝ ASFALTOVÝ BETON BEZ DEHTU VČ. DOPRAVY NA SKLÁDKU A MANIPULACE</t>
  </si>
  <si>
    <t>"Vyspravení asf. komunikací v míře 100 % (odfrézování, očištění, vyrovnání povrchu 0-5 cm, penetr.nátěr, nová obrusná vrstva ACO11 50 mm), dodávka včet"_x000D_
 378*0.05*2.1 = 39,690 [A]_x000D_
 "Vyspravení asf. komunikací v míře 10 % (odfrézování, očištění, vyrovnání povrchu 0-5 cm, penetr.nátěr, nová obrusná vrstva ACO11 50 mm), hodnota již p"_x000D_
 258*0.05*2.1 = 27,090 [B]_x000D_
 Celkem: A+B = 66,780 [C]</t>
  </si>
  <si>
    <t>"Silniční panely tl.22 cm se štěrkovým podsypem 0,15 m vč.materiálu a likvidace odpadu (pomocné vozovky, ochrana inženýrských sítí, čistící zóny,...), "_x000D_
 8049*0.22*2.2 = 3895,716 [A]</t>
  </si>
  <si>
    <t>R015160</t>
  </si>
  <si>
    <t>NEOCEŇOVAT - POPLATKY ZA LIKVIDACI ODPADŮ NEKONTAMINOVANÝCH - 02 01 03 SMÝCENÉ STROMY A KEŘE VČ. DOPRAVY NA SKLÁDKU A MANIPULACE</t>
  </si>
  <si>
    <t>"Odstranění náletové zeleně, likvidace dle zákona o odpadech"_x000D_
 295*0.1 = 29,500 [A]</t>
  </si>
  <si>
    <t>R015170</t>
  </si>
  <si>
    <t>NEOCEŇOVAT - POPLATKY ZA LIKVIDACI ODPADŮ NEKONTAMINOVANÝCH - 17 02 01 DŘEVO PO STAVEBNÍM POUŽITÍ, Z DEMOLIC VČ. DOPRAVY NA SKLÁDKU A MANIPULACE</t>
  </si>
  <si>
    <t>"Dřevěné bednění, zřízení vč.materiálu a odstranění (např. ochranné konstrukce, ochrana kmenů)"_x000D_
 404*0.03*0.95 = 11,514 [A]</t>
  </si>
  <si>
    <t>"Výměna KP za nové včetně dopravy, urovnání ŠL a doplnění (0,5 m3/mb), podbití, svary, práce na TV (regulace …) vč. materiálu"_x000D_
 (600/0.606)*0.304 = 300,990 [A]</t>
  </si>
  <si>
    <t>"Výměna KP za nové včetně dopravy, urovnání ŠL a doplnění (0,5 m3/mb), podbití, svary, práce na TV (regulace …) vč. materiálu"_x000D_
 0.15 = 0,150 [A]</t>
  </si>
  <si>
    <t>"Výměna KP za nové včetně dopravy, urovnání ŠL a doplnění (0,5 m3/mb), podbití, svary, práce na TV (regulace …) vč. materiálu"_x000D_
 0.3 = 0,300 [A]</t>
  </si>
  <si>
    <t>R015330</t>
  </si>
  <si>
    <t>NEOCEŇOVAT - POPLATKY ZA LIKVIDACI ODPADŮ NEKONTAMINOVANÝCH - 17 05 04 KAMENNÁ SUŤ VČ. DOPRAVY NA SKLÁDKU A MANIPULACE</t>
  </si>
  <si>
    <t>"Zpevnění komunikací a ploch vč.materiálu (urovnání, 150 mm štěrk, 50 mm zavibrovaný recyklát)"_x000D_
 8382*(0.15+0.05)*2 = 3352,800 [A]_x000D_
 "Zřízení sypaných konstrukcí vč.materiálu (štěrk), postupně hutněno po cca 0,5 m, odstranění, likvidace (sypané nájezdy, přesypy pro pojezd vozidel)"_x000D_
 126*2 = 252,000 [B]_x000D_
 Celkem: A+B = 3604,800 [C]</t>
  </si>
  <si>
    <t>"Výměna KP za nové včetně dopravy, urovnání ŠL a doplnění (0,5 m3/mb), podbití, svary, práce na TV (regulace …) vč. materiálu"_x000D_
 600*0.06063*2 = 72,756 [A]</t>
  </si>
  <si>
    <t>95</t>
  </si>
  <si>
    <t>Různé dokončovací konstrukce a práce pozemních staveb</t>
  </si>
  <si>
    <t>935212</t>
  </si>
  <si>
    <t>PŘÍKOPOVÉ ŽLABY Z BETON TVÁRNIC ŠÍŘ DO 600MM DO BETONU TL 100MM</t>
  </si>
  <si>
    <t>"`Dle technické zprávy, výkresových příloh projektové dokumentace. Dle výkazů materiálu projektu. Dle tabulky kubatur projektanta.`"_x000D_
 "příkopová tvárnice š. 600 mm"_x000D_
 5 = 5,000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</si>
  <si>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</si>
  <si>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935232</t>
  </si>
  <si>
    <t>PŘÍKOPOVÉ ŽLABY Z BETON TVÁRNIC ŠÍŘ DO 1200MM DO BETONU TL 100MM</t>
  </si>
  <si>
    <t>"`Dle technické zprávy, výkresových příloh projektové dokumentace. Dle výkazů materiálu projektu. Dle tabulky kubatur projektanta.`"_x000D_
 " - příkopové tvárnice TZZ3 (včetně vyspárování)"_x000D_
 250 = 250,000 [A]</t>
  </si>
  <si>
    <t>"`Dle technické zprávy, výkresových příloh projektové dokumentace. Dle výkazů materiálu projektu. Dle tabulky kubatur projektanta.`"_x000D_
 "`Betonové konstrukce + uložení na skládce`"_x000D_
 "` - beton z demolic šachet, konstrukcí, opěrných zdí a základů – odvoz na skládku`"_x000D_
 200/2.2 = 90,909 [A]_x000D_
 Celkem: A = 90,909 [B]</t>
  </si>
  <si>
    <t>966842</t>
  </si>
  <si>
    <t>ODSTRANĚNÍ OPLOCENÍ Z DRÁT PLETIVA</t>
  </si>
  <si>
    <t>"`Dle technické zprávy, výkresových příloh projektové dokumentace. Dle výkazů materiálu projektu. Dle tabulky kubatur projektanta.`"_x000D_
 "Demontáž oplocení"_x000D_
 150 = 150,000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</si>
  <si>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</si>
  <si>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R015111</t>
  </si>
  <si>
    <t>901</t>
  </si>
  <si>
    <t>NEOCEŇOVAT - POPLATKY ZA LIKVIDACI ODPADŮ NEKONTAMINOVANÝCH - 17 05 04 VYTĚŽENÉ ZEMINY A HORNINY - I. TŘÍDA TĚŽITELNOSTI VČ. DOPRAVY NA SKLÁDKU A MANIPULACE</t>
  </si>
  <si>
    <t>"`Dle technické zprávy, výkresových příloh projektové dokumentace. Dle výkazů materiálu projektu. Dle tabulky kubatur projektanta.`"_x000D_
 "`Bilance zemin`"_x000D_
 "` - zemina bude odvezena do odpadu - výkopová zemina tř.I - odkop (o)`"_x000D_
 25431 = 25431,000 [A]_x000D_
 "Stavební postupy – provizorní stavy"_x000D_
 "Odkop zeminy tř. I s odvozem na skládku"_x000D_
 670*2.1 = 1407,000 [C]_x000D_
 Celkem: A+B+C = 0,000 [D]</t>
  </si>
  <si>
    <t>R015112</t>
  </si>
  <si>
    <t>902</t>
  </si>
  <si>
    <t>NEOCEŇOVAT - POPLATKY ZA LIKVIDACI ODPADŮ NEKONTAMINOVANÝCH - 17 05 04 VYTĚŽENÉ ZEMINY A HORNINY - II. TŘÍDA TĚŽITELNOSTI VČ. DOPRAVY NA SKLÁDKU A MANIPULACE</t>
  </si>
  <si>
    <t>"`Dle technické zprávy, výkresových příloh projektové dokumentace. Dle výkazů materiálu projektu. Dle tabulky kubatur projektanta.`"_x000D_
 "`Bilance zemin`"_x000D_
 "` - zemina bude odvezena do odpadu - výkopová zemina tř.II - odkop (o)`"_x000D_
 20850 = 20850,000 [A]_x000D_
 Celkem: A = 20850,000 [B]</t>
  </si>
  <si>
    <t>R015114</t>
  </si>
  <si>
    <t>NEOCEŇOVAT - POPLATKY ZA LIKVIDACI ODPADŮ NEKONTAMINOVANÝCH - 17 05 04  VYTĚŽENÉ ZEMINY A HORNINY NESPLŇUJÍCÍ LIMITNÍ HODNOTY PRO ZASYPÁVÁNÍ VČ. DOPRAVY NA SKLÁDKU A MANIPULACE</t>
  </si>
  <si>
    <t>POPLATKY ZA LIKVIDACI ODPADŮ NEKONTAMINOVANÝCH - 17 05 04  VYTĚŽENÉ ZEMINY A HORNINY NESPLŇUJÍCÍ LIMITNÍ HODNOTY PRO ZASYPÁVÁNÍ VČ. DOPRAVY NA SKLÁDKU A MANIPULACE</t>
  </si>
  <si>
    <t>"`Dle technické zprávy, výkresových příloh projektové dokumentace. Dle výkazů materiálu projektu. Dle tabulky kubatur projektanta.`"_x000D_
 "`Bilance zemin`"_x000D_
 "` - zemina bude odvezena do odpadu - škvára (17 09 04)`"_x000D_
 2722.5 = 2722,500 [A]_x000D_
 Celkem: A = 2722,500 [B]</t>
  </si>
  <si>
    <t>Poznámka k položce:
 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</si>
  <si>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"`Dle technické zprávy, výkresových příloh projektové dokumentace. Dle výkazů materiálu projektu. Dle tabulky kubatur projektanta.`"_x000D_
 "`Odvoz + uložení na skládce, poplatek`"_x000D_
 "stávající šachty, trouby, panely, opěrné zdi a betonové konstrukce"_x000D_
 200 = 200,000 [A]_x000D_
 Celkem: A = 200,000 [B]</t>
  </si>
  <si>
    <t>925</t>
  </si>
  <si>
    <t>"`Dle technické zprávy, výkresových příloh projektové dokumentace. Dle výkazů materiálu projektu. Dle tabulky kubatur projektanta.`"_x000D_
 "Stavební postupy – provizorní stavy"_x000D_
 "Odstranění geobuňkového systému"_x000D_
 "- ŠD fr. 0/32 odvoz na skládku"_x000D_
 500*2.5 = 1250,000 [A]_x000D_
 "- ŠD fr. 16/32 odvoz na skládku"_x000D_
 165*2.5 = 412,500 [B]_x000D_
 "Odtěžení náspu, odvoz na skládku"_x000D_
 1650*2.5 = 4125,000 [C]_x000D_
 "Ochranná vrstva ŠD 0/63 + odstranění a odvoz na skládku"_x000D_
 1100*2.5 = 2750,000 [D]_x000D_
 Celkem: A+B+C+D = 8537,500 [E]</t>
  </si>
  <si>
    <t>13373</t>
  </si>
  <si>
    <t>HLOUBENÍ ŠACHET ZAPAŽ I NEPAŽ TŘ. I</t>
  </si>
  <si>
    <t>"`Dle technické zprávy, výkresových příloh projektové dokumentace. Dle výkazů materiálu projektu. Dle tabulky kubatur projektanta.`"_x000D_
 "Sloupek nesoucí návěst včetně betonového základu a výkopu"_x000D_
 4*(0.4*0.4*0.8) = 0,512 [A]_x000D_
 Celkem: A = 0,512 [B]</t>
  </si>
  <si>
    <t>923411</t>
  </si>
  <si>
    <t>NÁVĚST "VLAK SE BLÍŽÍ K ZASTÁVCE" - ZÁKLADNÍ TABULE</t>
  </si>
  <si>
    <t>"Dle technické zprávy, výkresových příloh projektové dokumentace. Dle výkazů materiálu projektu. Dle tabulky kubatur projektanta."_x000D_
 "Návěst Vlak se blíží k zastávce - včetně upevnění na sloupku"_x000D_
 2 = 2,000 [A]_x000D_
 Celkem: A = 2,000 [B]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</si>
  <si>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</si>
  <si>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923481</t>
  </si>
  <si>
    <t>STANIČNÍK - TABULE "ÚZKÁ"</t>
  </si>
  <si>
    <t>"Dle technické zprávy, výkresových příloh projektové dokumentace. Dle výkazů materiálu projektu. Dle tabulky kubatur projektanta."_x000D_
 "Tabulový staničník - na trakčních podpěrách včetně uchycení"_x000D_
 14 = 14,000 [A]_x000D_
 Celkem: A = 14,000 [B]</t>
  </si>
  <si>
    <t>923825</t>
  </si>
  <si>
    <t>SLOUPEK DN 89 PRO NÁVĚST</t>
  </si>
  <si>
    <t>"Dle technické zprávy, výkresových příloh projektové dokumentace. Dle výkazů materiálu projektu. Dle tabulky kubatur projektanta."_x000D_
 "Sloupek nesoucí návěst včetně betonového základu"_x000D_
 4 = 4,000 [A]_x000D_
 Celkem: A = 4,000 [B]</t>
  </si>
  <si>
    <t>1. Položka obsahuje:  – dodání a osazení sloupku v příslušném provedení včetně základu nebo patky a zemních prací  – protikorozní úpravu, není-li tato provedena již z výroby nebo daná vlastnostmi použitého materiálu 2. Položka neobsahuje:  X 3. Způsob měření: Udává se počet kusů kompletní konstrukce nebo práce.</t>
  </si>
  <si>
    <t>965841</t>
  </si>
  <si>
    <t>DEMONTÁŽ JAKÉKOLIV NÁVĚSTI</t>
  </si>
  <si>
    <t>"Dle technické zprávy, výkresových příloh projektové dokumentace. Dle výkazů materiálu projektu. Dle tabulky kubatur projektanta."_x000D_
 "Demontáž želbet. kilometrovníku, hektometrovníku"_x000D_
 7 = 7,000 [A]_x000D_
 "Demontáž návěsti Vlak se blíží k zastávce"_x000D_
 2 = 2,000 [B]_x000D_
 "Rychlostníky"_x000D_
 6 = 6,000 [C]_x000D_
 "Návěst stoupání/klesání tratě"_x000D_
 2 = 2,000 [D]_x000D_
 "Stojky návěstí"_x000D_
 10 = 10,000 [E]_x000D_
 Celkem: A+B+C+D+E = 27,000 [F]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</si>
  <si>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</si>
  <si>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"Dle technické zprávy, výkresových příloh projektové dokumentace. Dle výkazů materiálu projektu. Dle tabulky kubatur projektanta."_x000D_
 "Betonové konstrukce "_x000D_
 1.96 = 1,960 [A]_x000D_
 Celkem: A = 1,960 [B]</t>
  </si>
  <si>
    <t>"`Dle technické zprávy, výkresových příloh projektové dokumentace. Dle výkazů materiálu projektu. Dle tabulky kubatur projektanta.`"_x000D_
 "výkopová zemina tř. I - odkop (o)"_x000D_
 4*(0.4*0.4*0.8)*2.1 = 1,075 [A]_x000D_
 Celkem: A = 1,075 [B]</t>
  </si>
  <si>
    <t>"Dle technické zprávy, výkresových příloh projektové dokumentace. Dle výkazů materiálu projektu. Dle tabulky kubatur projektanta."_x000D_
 "Betonové konstrukce "_x000D_
 3.06 = 3,060 [A]_x000D_
 Celkem: A = 3,060 [B]</t>
  </si>
  <si>
    <t>"Dle technické zprávy, výkresových příloh projektové dokumentace. Dle výkazů materiálu projektu. Dle tabulky kubatur projektanta."_x000D_
 "Železné konstrukce "_x000D_
 0.43 = 0,430 [A]_x000D_
 Celkem: A = 0,430 [B]</t>
  </si>
  <si>
    <t>odstranění náletových dřevin, předpoklad 15,60*2,00*2 = 62,400 [A]_x000D_
 Celkové množství 62.400000 = 62,400 [B]</t>
  </si>
  <si>
    <t>12273</t>
  </si>
  <si>
    <t>ODKOPÁVKY A PROKOPÁVKY OBECNÉ TŘ. I</t>
  </si>
  <si>
    <t>odtěžení části nadnásypu 17,40*15,60*0,90 = 244,296 [A]_x000D_
 odkop podél říms 2*1,20*13,0 = 31,200 [B]_x000D_
 Celkové množství 275.496000 = 275,496 [C]</t>
  </si>
  <si>
    <t>zemina z odkopů na skládku 275,496 = 275,496 [A]_x000D_
 Celkové množství 275.496000 = 275,496 [B]</t>
  </si>
  <si>
    <t>"dle PD "_x000D_
 zhutněná přesypávka (5,20*17,020+2*14,00*0,20)*1,05 = 98,809 [A]_x000D_
 Celkové množství 98.809000 = 98,809 [C]</t>
  </si>
  <si>
    <t>18223</t>
  </si>
  <si>
    <t>ROZPROSTŘENÍ ORNICE VE SVAHU V TL DO 0,20M</t>
  </si>
  <si>
    <t>"dle TZ, PD "_x000D_
 ohumuosvání časti svahu podél žlabovek, viz pol. 502947 78,00*1,05 = 81,900 [A]_x000D_
 Celkové množství 81.900000 = 81,900 [C]</t>
  </si>
  <si>
    <t>18241</t>
  </si>
  <si>
    <t>ZALOŽENÍ TRÁVNÍKU RUČNÍM VÝSEVEM</t>
  </si>
  <si>
    <t>dle pol. 18223 78,00*1,05 = 81,900 [A]_x000D_
 Celkové množství 81.900000 = 81,900 [B]</t>
  </si>
  <si>
    <t>Položka zahrnuje:
- dodání předepsané travní směsi, její výsev na ornici, zalévání, první pokosení, to vše bez ohledu na sklon terénu
Položka nezahrnuje:
- x</t>
  </si>
  <si>
    <t>dle pol. 18223 78,00*1,05 = 81,900 [A]</t>
  </si>
  <si>
    <t>R182304</t>
  </si>
  <si>
    <t>ZAJIŠTĚNÍ ZEMINY VHODNÉ K OHUMUSOVÁNÍ, VČETNĚ NALOŽENÍ A DOVOZU NA MÍSTO STAVBY</t>
  </si>
  <si>
    <t>dle pol. 18223 78,00*0,20*1,05 = 16,380 [A]_x000D_
 Celkové množství 16.380000 = 16,380 [B]</t>
  </si>
  <si>
    <t>Položka zahrnuje zajistění zeminy (ornice) vhodné k ohumusování dle požadavků projektové dokumentace. Položka zahrnuje náklady na naložení, dopravu na místo stavby a složení ornice.</t>
  </si>
  <si>
    <t>Základy</t>
  </si>
  <si>
    <t>289973</t>
  </si>
  <si>
    <t>OPLÁŠTĚNÍ (ZPEVNĚNÍ) Z GEOSÍTÍ A GEOROHOŽÍ</t>
  </si>
  <si>
    <t>"dle PD, TZ "_x000D_
 protierozní rohože podél příkop. žlabovek (2,380*13,10*1,20+(2,32*13,10+2*2,00*0,80)*1,20)*1,05 = 81,610 [A]_x000D_
 Celkové množství 81.610000 = 81,610 [C]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</si>
  <si>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</si>
  <si>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451314</t>
  </si>
  <si>
    <t>PODKLADNÍ A VÝPLŇOVÉ VRSTVY Z PROSTÉHO BETONU C25/30</t>
  </si>
  <si>
    <t>"dle PD "_x000D_
 podkl. beton dlažby, tl. 100mm 1,05*(14,00+6,8+25,00+20,50+10,00+10,00)*1,20*0,10 = 10,874 [B]_x000D_
 Celkové množství 10.874000 = 10,874 [C]</t>
  </si>
  <si>
    <t>"dle PD, TZ "_x000D_
 podkl. beton a obsyp drenáže 2*12,50*0,25 = 6,250 [B]_x000D_
 Celkové množství 6.250000 = 6,250 [C]</t>
  </si>
  <si>
    <t>"dle přehledných výkresů "_x000D_
 "dlažba z lom. kamene tl. 200mm do betonu "_x000D_
 odláždení  za římsami a podél křídel 1,05*(14,00+6,8+25,00+20,50+10,00+10,00)*1,20*0,20 = 21,748 [C]_x000D_
 Celkové množství 21.748000 = 21,748 [D]</t>
  </si>
  <si>
    <t>Komunikace</t>
  </si>
  <si>
    <t>"dle PD, TZ "_x000D_
 protierozní geobuňkový systém podél žlabovek (2,380*13,10*1,20+(2,32*13,10+2*2,00*0,80)*1,20)*1,05 = 81,610 [B]_x000D_
 Celkové množství 81.610000 = 81,610 [C]</t>
  </si>
  <si>
    <t>R502945</t>
  </si>
  <si>
    <t>ZŘÍZENÍ KONSTRUKČNÍ VRSTVY TĚLESA ŽELEZNIČNÍHO SPODKU Z BENTONIT ROHOŽE</t>
  </si>
  <si>
    <t>"dle PD "_x000D_
 bentonit izolace 7,20*17,02 = 122,544 [A]_x000D_
 Celkové množství 122.544000 = 122,544 [C]</t>
  </si>
  <si>
    <t>1. Položka obsahuje:
 – nákup a dodání rohoží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</si>
  <si>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7</t>
  </si>
  <si>
    <t>711112</t>
  </si>
  <si>
    <t>IZOLACE BĚŽNÝCH KONSTRUKCÍ PROTI ZEMNÍ VLHKOSTI ASFALTOVÝMI PÁSY</t>
  </si>
  <si>
    <t>"dle TZ, PD "_x000D_
 "dle SVI - voloně položený na zhutněnou přesypávku "_x000D_
 vodotěsná vrstva z asfalt. pásů 17,020*21,86 = 372,057 [C]_x000D_
 Celkové množství 372.057000 = 372,057 [D]</t>
  </si>
  <si>
    <t>711509</t>
  </si>
  <si>
    <t>OCHRANA IZOLACE NA POVRCHU TEXTILIÍ</t>
  </si>
  <si>
    <t>"dle SVI, TZ "_x000D_
 ochranná geotextilie 1200g/m2 17,02*21,86 = 372,057 [C]_x000D_
 podkladní geotextilie 800g/m2 17,02*21,86 = 372,057 [B]_x000D_
 Celkové množství 744.114000 = 744,114 [D]</t>
  </si>
  <si>
    <t>Položka zahrnuje:
- dodání předepsaného ochranného materiálu
- zřízení ochrany izolace
Položka nezahrnuje:
- x</t>
  </si>
  <si>
    <t>Potrubí</t>
  </si>
  <si>
    <t>863332</t>
  </si>
  <si>
    <t>POTRUBÍ Z TRUB Z NEREZ OCELI DN DO 150MM</t>
  </si>
  <si>
    <t>nerez trubka na vyústění drenáže vč. víčka DN150 2*1,00 = 2,000 [A]_x000D_
 Celkové množství 2.000000 = 2,000 [B]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</si>
  <si>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Položka nezahrnuje:
- tlakovou zkoušku ani proplacha dezinfekci</t>
  </si>
  <si>
    <t>875332</t>
  </si>
  <si>
    <t>POTRUBÍ DREN Z TRUB PLAST DN DO 150MM DĚROVANÝCH</t>
  </si>
  <si>
    <t>"dle PD, TZ "_x000D_
 drenážní potrubí HDPE - DN150mm 2*13,50 = 27,000 [B]_x000D_
 Celkové množství 27.000000 = 27,000 [C]</t>
  </si>
  <si>
    <t>Ostatní konstrukce a práce</t>
  </si>
  <si>
    <t>935222</t>
  </si>
  <si>
    <t>PŘÍKOPOVÉ ŽLABY Z BETON TVÁRNIC ŠÍŘ DO 900MM DO BETONU TL 100MM</t>
  </si>
  <si>
    <t>"dle přehled. výkresů "_x000D_
 TZZ5 do betonového lože tl. 100mm podél říms 2*13,00 = 26,000 [B]_x000D_
 Celkové množství 26.000000 = 26,000 [C]</t>
  </si>
  <si>
    <t>R015</t>
  </si>
  <si>
    <t>LIKVIDACE ODPADŮ včetně dopravy</t>
  </si>
  <si>
    <t>`1: dle pol. 17120; 275,496*1,90 = 523,442 [A]_x000D_
 Celkové množství 523.442000 = 523,442 [B]</t>
  </si>
  <si>
    <t>odstranění náletových dřevin, předpoklad 30,00*10,00 = 300,000 [A]_x000D_
 Celkové množství 300.000000 = 300,000 [B]</t>
  </si>
  <si>
    <t>11523</t>
  </si>
  <si>
    <t>PŘEVEDENÍ VODY POTRUBÍM DN 300 NEBO ŽLABY R.O. DO 1,0M</t>
  </si>
  <si>
    <t>dočasné převedení vody během výstavby, troubou DN800 28,00 = 28,000 [A]_x000D_
 Celkové množství 28.000000 = 28,000 [B]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</si>
  <si>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</si>
  <si>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13173</t>
  </si>
  <si>
    <t>HLOUBENÍ JAM ZAPAŽ I NEPAŽ TŘ. I</t>
  </si>
  <si>
    <t>výkopy (320,00+95,00)/2*5,50 = 1141,250 [A]_x000D_
 odpočet propustku, jímky a čela -(2,55*23,30+17,15+28,875) = -105,440 [B]_x000D_
 Celkové množství 1035.810000 = 1035,810 [C]</t>
  </si>
  <si>
    <t>zemina z výkopů na skládku, dle pol. 13173 1035,810 = 1035,810 [A]_x000D_
 Celkové množství 1035.810000 = 1035,810 [B]</t>
  </si>
  <si>
    <t>"dle řezu k.č.2, výkres NS "_x000D_
 zásyp ŠD 6,6*5,10*24,30*1,05 = 858,835 [A]_x000D_
 Celkové množství 858.835000 = 858,835 [C]</t>
  </si>
  <si>
    <t>R03770</t>
  </si>
  <si>
    <t>POMOC PRÁCE ZAJIŠŤ NEBO ZŘÍZ ČERPÁNÍ VODY</t>
  </si>
  <si>
    <t>provizorní šachty pro čerpání vody - betonové skruže - zemní práce, odstranění, zasypání prostoru cementovou stabilizací 1 = 1,000 [A]</t>
  </si>
  <si>
    <t>Položka zahrnuje:
- objednatelem povolené náklady na požadovaná zařízení zhotovitele
- provizorní šachty pro čerpání vody - betonové skruže - veškeré zemní práce spojené s čerpáním vody, následné odstranění, zasypání prostoru cementovou stabilizací
Položka nezahrnuje:
- x</t>
  </si>
  <si>
    <t>"dle výkresu výkopů "_x000D_
 záporové pažení HEB160; 4ks dl. 7,00m (42,60 kg/m) 4*7,00*42,60/1000,00 = 1,193 [B]_x000D_
 Celkové množství 1.193000 = 1,193 [C]</t>
  </si>
  <si>
    <t>výdřeva záporového pažení, tl. 8,00mm (2,80+2,40)*6,00 = 31,200 [A]_x000D_
 Celkové množství 31.200000 = 31,200 [B]</t>
  </si>
  <si>
    <t>23417A</t>
  </si>
  <si>
    <t>ŠTĚTOVÉ STĚNY NASAZENÉ Z KOVOVÝCH DÍLCŮ DOČASNÉ (PLOCHA)</t>
  </si>
  <si>
    <t>"dle PD, TZ "_x000D_
 štětovnice IIIn, hl. 15m 23,30*15,00 = 349,500 [B]_x000D_
 Celkové množství 349.500000 = 349,500 [C]</t>
  </si>
  <si>
    <t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</si>
  <si>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</si>
  <si>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</si>
  <si>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>vytažení štětovnic, dle pol. montáže 349,50 = 349,500 [A]_x000D_
 Celkové množství 349.500000 = 349,500 [B]</t>
  </si>
  <si>
    <t>272324</t>
  </si>
  <si>
    <t>ZÁKLADY ZE ŽELEZOBETONU DO C25/30</t>
  </si>
  <si>
    <t>ŽB základ. deska propustku 2,00*24,32*0,220 = 10,701 [A]_x000D_
 Celkové množství 10.701000 = 10,701 [B]</t>
  </si>
  <si>
    <t>272366</t>
  </si>
  <si>
    <t>VÝZTUŽ ZÁKLADŮ Z KARI SÍTÍ</t>
  </si>
  <si>
    <t>"dle PD, výkresu NS "_x000D_
 výztuž zákl. desky kari sítí 8/100/100 1420,00/1000,00 = 1,420 [A]_x000D_
 Celkové množství 1.420000 = 1,420 [C]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</si>
  <si>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</si>
  <si>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Svislé konstrukce</t>
  </si>
  <si>
    <t>"dle PD "_x000D_
 výztuž vázaná - výztuž jímek 2450,00/1000,00 = 2,450 [B]_x000D_
 Celkové množství 2.450000 = 2,450 [C]</t>
  </si>
  <si>
    <t>R386325</t>
  </si>
  <si>
    <t>"dle PD "_x000D_
 jímka na vtoku vč. kompozit. roštu a stupadel (2*3,45*2,40*0,30+2*3,45*1,80*0,30+1,80*1,80*0,30)*1,05 = 10,149 [A]_x000D_
 odpočet prostupů -3*1,20*0,55*0,30-2,10*0,30 = -1,224 [C]_x000D_
 jímka na výtoku (2*3,00*2,60*0,30+2*3,00*1,80*0,30+1,80*2,00*0,30)*1,05 = 9,450 [D]_x000D_
 odpočet prostupů -2,10*0,30-0,785*0,30 = -0,866 [E]_x000D_
 Celkové množství 17.509000 = 17,509 [F]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</si>
  <si>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osazení stupadel, zhotovení prostupů, dodání a ostazení roštů, jejich ukotvení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</si>
  <si>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"dle PD, TZ "_x000D_
 stabilizační podklad z C8/10; tl. 300mm 24,30*2,60*0,30+2,90*3,00*0,30+2,80*3,00*0,30 = 24,084 [B]_x000D_
 Celkové množství 24.084000 = 24,084 [C]</t>
  </si>
  <si>
    <t>"dle PD, TZ "_x000D_
 podkl. beton zákl. desky C12/15; tl. 100mm 24,30*2,60*0,10 = 6,318 [B]_x000D_
 podkl. beton  šachet, tl. 100mm 2,90*3,00*0,10+2,80*3,00*0,10 = 1,710 [C]_x000D_
 Celkové množství 8.028000 = 8,028 [D]</t>
  </si>
  <si>
    <t>"dle PD, TZ "_x000D_
 podkl. beton dlažby na vtoku, tl. 100mm 2*6,50*1,20*0,10 = 1,560 [A]_x000D_
 podk. beton dlažby na výtoku 13,95*1,20*0,10 = 1,674 [B]_x000D_
 podkl. beton dlažby v jímkách 2,0*1,80*0,10+1,80*1,80*0,10 = 0,684 [D]_x000D_
 Celkové množství 3.918000 = 3,918 [E]</t>
  </si>
  <si>
    <t>"odláždení z lom. kamene tl. 200mm do betonu "_x000D_
 dlažba na vtoku 2*6,50*1,20*0,20 = 3,120 [A]_x000D_
 dlažba na výtoku 13,95*1,20*0,20 = 3,348 [B]_x000D_
 dlažba v jímkách, kámen do betonu, tl. 150mm 2,0*1,80*0,20+1,80*1,80*0,15 = 1,206 [D]_x000D_
 Celkové množství 7.674000 = 7,674 [E]</t>
  </si>
  <si>
    <t>467314</t>
  </si>
  <si>
    <t>STUPNĚ A PRAHY VODNÍCH KORYT Z PROSTÉHO BETONU C25/30</t>
  </si>
  <si>
    <t>prahy na ukončení dlažby 2*2*0,30*0,60*4,40+2*4,60*0,30*0,60+2*4,40*0,30*0,60 = 6,408 [A]_x000D_
 Celkové množství 6.408000 = 6,408 [B]</t>
  </si>
  <si>
    <t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</si>
  <si>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izolace trub a základu ALP 5,80*23,40 = 135,720 [A]_x000D_
 izolace trub a základu 2xALN 2*5,80*23,40 = 271,440 [B]_x000D_
 izolace jímky na vtoku -  ALP + 2xALN 3*(2*3,10*2,40+2,40*2,40+3,10*2,40-2,10) = 77,940 [C]_x000D_
 izolace jímky na výtoku - ALP + 2xALN 3*(2*2,70*2,60+2,40*2,40-2,10-0,785) = 50,745 [D]_x000D_
 Celkové množství 535.845000 = 535,845 [E]</t>
  </si>
  <si>
    <t>"ochrana izolace geotextilií "_x000D_
 izolace trub a základu 5,80*23,40 = 135,720 [B]_x000D_
 izolace jímky na vtoku 2*3,10*2,40+2,40*2,40+3,10*2,40-2,10 = 25,980 [C]_x000D_
 izolace jímky na výtoku 2*2,70*2,60+2,40*2,40-2,10-0,785 = 16,915 [D]_x000D_
 Celkové množství 178.615000 = 178,615 [E]</t>
  </si>
  <si>
    <t>9183G2</t>
  </si>
  <si>
    <t>PROPUSTY Z TRUB DN 1200MM ŽELEZOBETONOVÝCH</t>
  </si>
  <si>
    <t>"dle PD, TZ "_x000D_
 trouby DN1200 25,00 = 25,000 [A]_x000D_
 Celkové množství 25.000000 = 25,000 [C]</t>
  </si>
  <si>
    <t>"dle výkresu nového stavu, TZ "_x000D_
 žlaby TZZ3 na vtoku (š. 1125mm) 2*3,50+3,70 = 10,700 [B]_x000D_
 Celkové množství 10.700000 = 10,700 [C]</t>
  </si>
  <si>
    <t>R936001</t>
  </si>
  <si>
    <t>LETOPOČET VÝSTAVBY - VLYS DO BETONU</t>
  </si>
  <si>
    <t>kus</t>
  </si>
  <si>
    <t>"`Dle technické zprávy, výkresových příloh projektové dokumentace. Dle výkazů materiálu projektu.` "_x000D_
 letopočet výstavby 1,00 = 1,000 [C]_x000D_
 Celkové množství 1.000000 = 1,000 [B]</t>
  </si>
  <si>
    <t>Dodávka formy, osazení do bednění, ošetření separačním prostředkem, odbednění, začištění, příp. vyspravení sanační maltou</t>
  </si>
  <si>
    <t>9112B3</t>
  </si>
  <si>
    <t>ZÁBRADLÍ MOSTNÍ SE SVISLOU VÝPLNÍ - DEMONTÁŽ S PŘESUNEM</t>
  </si>
  <si>
    <t>demontáž zábradlí na římse 7,00 = 7,000 [A]_x000D_
 Celkové množství 7.000000 = 7,000 [B]</t>
  </si>
  <si>
    <t>Položka zahrnuje:
- demontáž a odstranění zařízení
- jeho odvoz na předepsané místo
Položka nezahrnuje:
- x</t>
  </si>
  <si>
    <t>96616</t>
  </si>
  <si>
    <t>BOURÁNÍ KONSTRUKCÍ ZE ŽELEZOBETONU</t>
  </si>
  <si>
    <t>demolice čela stáv. propustku ze ŽB 3,1*7,00 = 21,700 [A]_x000D_
 odpočet otvoru trouby -1,26*0,70 = -0,882 [C]_x000D_
 demolice dna na vtoku 11,40*0,50+11,35*1,50 = 22,725 [F]_x000D_
 demolice římsy stáv. čelní zidky 0,30*0,4*7,00 = 0,840 [B]_x000D_
 demolice jímky na výtoku 2*3,60*0,50*2,50+2*2,50*3,60+2,50*1,50*0,50 = 28,875 [D]_x000D_
 odpočet průchodů trub -1,26*0,50-0,80*0,50 = -1,030 [E]_x000D_
 bourání obetonávky trub 23,30*1,50 = 34,950 [G]_x000D_
 Celkové množství 107.178000 = 107,178 [H]</t>
  </si>
  <si>
    <t>966372</t>
  </si>
  <si>
    <t>BOURÁNÍ PROPUSTŮ Z TRUB DN DO 1200MM</t>
  </si>
  <si>
    <t>demolice stáv. propustku 23,30 = 23,300 [A]_x000D_
 Celkové množství 23.300000 = 23,300 [B]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</si>
  <si>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</si>
  <si>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`1: dle pol. 17120; 1035,810*1,90 = 1968,039 [A]_x000D_
 Celkové množství 1968.039000 = 1968,039 [B]</t>
  </si>
  <si>
    <t>dle pol. 96616 107,178*2,40 = 257,227 [B]_x000D_
 dle pol. 966372, demolované trouby 0,60*23,30*2,40 = 33,552 [A]_x000D_
 Celkové množství 290.779000 = 290,779 [C]</t>
  </si>
  <si>
    <t>D.2.3</t>
  </si>
  <si>
    <t>Trakční a energetická zařízení</t>
  </si>
  <si>
    <t>74A</t>
  </si>
  <si>
    <t>Základy TV</t>
  </si>
  <si>
    <t>11512</t>
  </si>
  <si>
    <t>ČERPÁNÍ VODY DO 1000 L/MIN</t>
  </si>
  <si>
    <t>"viz. výkaz základů, stožárů a bran"_x000D_
 185,5 = 185,500 [B]</t>
  </si>
  <si>
    <t>227831</t>
  </si>
  <si>
    <t>MIKROPILOTY KOMPLET D DO 150MM NA POVRCHU</t>
  </si>
  <si>
    <t>"viz. výkaz základů, stožárů a bran"_x000D_
 1983 = 1983,000 [B]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</si>
  <si>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</si>
  <si>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26114</t>
  </si>
  <si>
    <t>VRTY PRO KOTVENÍ, INJEKTÁŽ A MIKROPILOTY NA POVRCHU TŘ. I D DO 200MM</t>
  </si>
  <si>
    <t>"viz. výkaz základů, stožárů a bran"_x000D_
 65 = 65,000 [B]</t>
  </si>
  <si>
    <t>26183</t>
  </si>
  <si>
    <t>VRT PRO KOTV, INJEK, MIKROPIL NA POVR TŘ III A IV D DO 150MM</t>
  </si>
  <si>
    <t>"viz. výkaz základů, stožárů a bran"_x000D_
 1918 = 1918,000 [B]</t>
  </si>
  <si>
    <t>74A110</t>
  </si>
  <si>
    <t>ZÁKLAD TV HLOUBENÝ V JAKÉKOLIV TŘÍDĚ ZEMINY</t>
  </si>
  <si>
    <t>"viz. výkaz základů, stožárů a bran"_x000D_
 285 = 285,000 [B]</t>
  </si>
  <si>
    <t>1. Položka obsahuje:
 – zemní práce pro montáž výkopu včetně bourání zpevněných ploch, dlažby a pod., uvedení narušeného okolí do původního stavu a naložení výkopku
 – úpravy spojené s uvolněním prostoru pro výkop např. demontáž a montáž oplocení, zajištění výkopu před zaplavením povrchovou vodou, pažení výkopu
 – dodávku, dopravu, montáž, pronájem mechanizmů a demontáž bednění
 – dodávku, dopravu a montáž svorníkového koše, technologické výztuže, kovaných svorníků aj.
 – případně provedení dutiny pro upevnění stožáru TV
 – dodávku, dopravu a uložení betonové směsi včetně všech technologických opatření spojené s realizací základu podle TKP
2. Položka neobsahuje:
 – přídavnou výztuž, svorníky, koše
 – odvoz výkopku (viz pol. 74A150)
 – poplatek za likvidaci odpadů (viz SSD 0)
3. Způsob měření:
Měří se metry kubické uložené betonové směsi.</t>
  </si>
  <si>
    <t>74A112</t>
  </si>
  <si>
    <t>OCHRANA ZÁKLADU PO BETONÁŽI</t>
  </si>
  <si>
    <t>"viz. výkaz základů, stožárů a bran"_x000D_
 61 = 61,000 [B]</t>
  </si>
  <si>
    <t>1. Položka obsahuje:
 – zemní práce pro montáž výkopu , ochranu základu po betonáži,zakrytí základu geotextilíí a její následné odstranění
 – dodávku, dopravu, montáž, pronájem mechanizmů 
2. Položka neobsahuje:
 – přídavnou výztuž, svorníky, koše
 – odvoz výkopku (viz pol. 74A150)
 – poplatek za likvidaci odpadů (viz SSD 0)
3. Způsob měření:
Měří se jako kus kompletní práce</t>
  </si>
  <si>
    <t>74A115</t>
  </si>
  <si>
    <t>ZAMĚŘENÍ VÝŠKY ZÁKLADU V PRÚBĚHU VÝSTAVBY (PRO MONTÁŽ VÝSTROJE NA STOŽÁR)</t>
  </si>
  <si>
    <t>1. Položka obsahuje:
 – zaměření skotečného provedení výšky jakéhokoliv typu základu vč.nabetonování
2. Položka neobsahuje:
 – přídavnou výztuž, svorníky, koše
 – odvoz výkopku (viz pol. 74A150)
 – poplatek za likvidaci odpadů (viz SSD 0)
3. Způsob měření:
Měří se jako kus kompletní práce</t>
  </si>
  <si>
    <t>74A116</t>
  </si>
  <si>
    <t>ZAMĚŘENÍ SKUTEČNÉHO PROVEDENÍ VÝŠKY ZÁKLADU/STOŽÁRU</t>
  </si>
  <si>
    <t>1. Položka obsahuje:
 – zaměření skutečného provedení jakéhokoliv typu základu potřebné pro další montáž výstroje stožáru
2. Položka neobsahuje:
 – přídavnou výztuž, svorníky, koše
 – odvoz výkopku (viz pol. 74A150)
 – poplatek za likvidaci odpadů (viz SSD 0)
3. Způsob měření:
Měří se jako kus kompletní práce</t>
  </si>
  <si>
    <t>74A145</t>
  </si>
  <si>
    <t>GEOLOGICKÝ PRŮZKUM</t>
  </si>
  <si>
    <t>"viz. výkaz základů, stožárů a bran"_x000D_
 1 = 1,000 [B]</t>
  </si>
  <si>
    <t>1. Položka obsahuje:
 – geologický průzkum celého úseku stavby nutný k určení typu zeminy pro použití jehlanových pilot
2. Položka neobsahuje:
 X
3. Způsob měření:
Kusem se rozumí celý úsek stavby, kde bude prováděna pilotáž jehlanovými pilot</t>
  </si>
  <si>
    <t>74A151</t>
  </si>
  <si>
    <t>MANIPULACE SE ZEMINOU Z VÝKOPU NA STAVENIŠTI</t>
  </si>
  <si>
    <t>"viz. výkaz základů, stožárů a bran"_x000D_
 2850 = 2850,000 [B]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</si>
  <si>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</t>
  </si>
  <si>
    <t>74A152</t>
  </si>
  <si>
    <t>NAKLÁDÁNÍ ZEMINY  NA DOPRAVNÍ PROSTŘEDEK</t>
  </si>
  <si>
    <t>"viz. výkaz základů, stožárů a bran"_x000D_
 513 = 513,000 [B]</t>
  </si>
  <si>
    <t>1. Položka obsahuje:
 – nakládání vytěžené zeminy na dopravní prostředek
2. Položka neobsahuje:
 – případné překládky na trase do 1 km
 – poplatky za likvidaci odpadů
3. Způsob měření:
Výměra je tuna  vytěženého materiálu  v rostlém (původním) stavu nebo vybouraného materiálu</t>
  </si>
  <si>
    <t>74A310</t>
  </si>
  <si>
    <t>PŘÍDAVNÁ VÝZTUŽ PRO ZÁKLAD TV</t>
  </si>
  <si>
    <t>"viz. výkaz základů, stožárů a bran"_x000D_
 244 = 244,000 [B]</t>
  </si>
  <si>
    <t>1. Položka obsahuje:
 –  montáž, materiál a dovoz kompletní ocelové výztuže základu TV (vč. technologické)
2. Položka neobsahuje:
 X
3. Způsob měření:
Udává se počet kusů kompletní konstrukce nebo práce.</t>
  </si>
  <si>
    <t>74A320</t>
  </si>
  <si>
    <t>KOVANÝ SVORNÍK PRO ZÁKLAD TV</t>
  </si>
  <si>
    <t>"viz. výkaz základů, stožárů a bran"_x000D_
 240 = 240,000 [B]</t>
  </si>
  <si>
    <t>1. Položka obsahuje:
 –  montáž, materiál, dovoz a protikorozní ošetření kovaného svorníku pro základ TV
2. Položka neobsahuje:
 X
3. Způsob měření:
Udává se počet kusů kompletní konstrukce nebo práce.</t>
  </si>
  <si>
    <t>74A330</t>
  </si>
  <si>
    <t>SVORNÍKOVÝ KOŠ PRO ZÁKLAD TV</t>
  </si>
  <si>
    <t>"viz. výkaz základů, stožárů a bran"_x000D_
 41 = 41,000 [B]</t>
  </si>
  <si>
    <t>1. Položka obsahuje:
 –  montáž, materiál, dovoz a protikorozní ošetření svorníkového koše pro základ TV
2. Položka neobsahuje:
 X
3. Způsob měření:
Udává se počet kusů kompletní konstrukce nebo práce.</t>
  </si>
  <si>
    <t>74A341</t>
  </si>
  <si>
    <t>KOTEVNÍ SLOUPEK PRO ZÁKLAD TV S PATKOU NA SVORNÍKY</t>
  </si>
  <si>
    <t>"viz. výkaz základů, stožárů a bran"_x000D_
 3 = 3,000 [B]</t>
  </si>
  <si>
    <t>1. Položka obsahuje:
 – materiál, montáž a dopravné za kotevní sloupek s patkou na svorníky
2. Položka neobsahuje:
 X
3. Způsob měření:
Udává se počet kusů kompletní konstrukce nebo práce.</t>
  </si>
  <si>
    <t>74A450</t>
  </si>
  <si>
    <t>ÚPRAVA KABELŮ U ZÁKLADU TV</t>
  </si>
  <si>
    <t>1. Položka obsahuje: montáž a materiál 
 – ruční výkop v průměrné hloubce 80 cm a šířce 50 cm délky 30m
 – pažení nebo zajištění výkopu v nezbytném rozsahu
 – případné čerpání vody
 – úpravu kabelové trasy včetně ověření polohy
2. Položka neobsahuje:
 X
3. Způsob měření:
Udává se počet kusů kompletní konstrukce nebo práce pro jeden základ.</t>
  </si>
  <si>
    <t>74AF11</t>
  </si>
  <si>
    <t>TAŽNÉ HNACÍ VOZIDLO K PRACOVNÍM SOUPRAVÁM (PRO ZÁKLADY - MONTÁŽ)</t>
  </si>
  <si>
    <t>"na 1m3 základu je nutná 1hod vozidla"_x000D_
 371 = 371,000 [B]</t>
  </si>
  <si>
    <t>1. Položka obsahuje:
 – kolejové mechanizmy pro výstavbu základů podpěr trakčního vedení
 – dopravu kolejových mechanismů z mateřského depa do prostoru stavby a zpět
2. Položka neobsahuje:
 X
3. Způsob měření:
Udává se čas v hodinách bez pohotovostních stavů vozidla.</t>
  </si>
  <si>
    <t>74B</t>
  </si>
  <si>
    <t>Stožáry TV</t>
  </si>
  <si>
    <t>74B215</t>
  </si>
  <si>
    <t>STOŽÁR TV OCELOVÝ TRUBKOVÝ JEDNODUCHÝ NA SVORNÍKY, TYPU TS245 NEBO TSI245, DÉLKY DO 10 M VČETNĚ</t>
  </si>
  <si>
    <t>"viz. výkaz základů, stožárů a bran"_x000D_
 38 = 38,000 [B]</t>
  </si>
  <si>
    <t>1. Položka obsahuje:
 – montáž, materiál a dopravné stožáru typového provedení
 – protikorozní ošetření stožáru dle TKP
 – konečnou regulaci stožáru po jeho zatížení
2. Položka neobsahuje:
 – základovou konstrukci
3. Způsob měření:
Udává se počet kusů trakčních podpěr.</t>
  </si>
  <si>
    <t>74B601</t>
  </si>
  <si>
    <t>STOŽÁR TV OCELOVÝ PŘÍHRADOVÝ TYPU BP DÉLKY  9 M</t>
  </si>
  <si>
    <t>1. Položka obsahuje:
 – montáž, materiál a dopravné stožáru typového provedení
 – protikorozní ošetření stožáru dle TKP
 – konečnou regulaci stožáru po jeho zatížení včetně podmazání patek
2. Položka neobsahuje:
 – základovou konstrukci
3. Způsob měření:
Udává se počet kusů trakčních podpěr.</t>
  </si>
  <si>
    <t>74B602</t>
  </si>
  <si>
    <t>STOŽÁR TV OCELOVÝ PŘÍHRADOVÝ TYPU BP DÉLKY 10 M</t>
  </si>
  <si>
    <t>"viz. výkaz základů, stožárů a bran"_x000D_
 12 = 12,000 [B]</t>
  </si>
  <si>
    <t>74B603</t>
  </si>
  <si>
    <t>STOŽÁR TV OCELOVÝ PŘÍHRADOVÝ TYPU BP DÉLKY 11 M</t>
  </si>
  <si>
    <t>"viz. výkaz základů, stožárů a bran"_x000D_
 5 = 5,000 [B]</t>
  </si>
  <si>
    <t>74B711</t>
  </si>
  <si>
    <t>BRÁNY NEBO VÝLOŽNÍKY - BŘEVNO TYPU 23L</t>
  </si>
  <si>
    <t>"viz. výkaz základů, stožárů a bran"_x000D_
 362 = 362,000 [B]</t>
  </si>
  <si>
    <t>1. Položka obsahuje:
 – montáž včetně potřebné mechanizace a pomůcek, materiál a dopravné břevna typového provedení
 – protikorozní ošetření dle TKP
2. Položka neobsahuje:
X
3. Způsob měření:
Měří se metr délkový.</t>
  </si>
  <si>
    <t>74B721</t>
  </si>
  <si>
    <t>PŘIPEVNĚNÍ BŘEVNA BRÁNY NEBO VÝLOŽNÍKU S UKONČENÍM TYPU A NA 1T</t>
  </si>
  <si>
    <t>1. Položka obsahuje:
 – montáž včetně potřebné mechanizace a pomůcek, materiál a dopravné ukončení břevna typového provedení
 – protikorozní ošetření dle TKP
 – konečnou regulaci břevna po jeho zatížení
2. Položka neobsahuje:
X
3. Způsob měření:
Udává se počet kusů uchycení na TP.</t>
  </si>
  <si>
    <t>74B723</t>
  </si>
  <si>
    <t>PŘIPEVNĚNÍ BŘEVNA BRÁNY NEBO VÝLOŽNÍKU S UKONČENÍM TYPU C NA BP</t>
  </si>
  <si>
    <t>"viz. výkaz základů, stožárů a bran"_x000D_
 20 = 20,000 [B]</t>
  </si>
  <si>
    <t>74B911</t>
  </si>
  <si>
    <t>PŘÍPLATEK ZA MONTÁŽ BŘEVNA BRÁNY NEBO VÝLOŽNÍKU NAD STÁVAJÍCÍM VEDENÍM</t>
  </si>
  <si>
    <t>"viz. výkaz základů, stožárů a bran"_x000D_
 11 = 11,000 [B]</t>
  </si>
  <si>
    <t>1. Položka obsahuje:
 – příplatek za montáž břevna brany nebo výložníku nad stávajícím vedením včetně poUŽITÝch mechanizmů (samostatně nelze položku použít)
2. Položka neobsahuje:
 X
3. Způsob měření:
Udává se počet kusů kompletní montážní práce.</t>
  </si>
  <si>
    <t>74BF11</t>
  </si>
  <si>
    <t>TAŽNÉ HNACÍ VOZIDLO K PRACOVNÍM SOUPRAVÁM (PRO STOŽÁRY A BRÁNY - MONTÁŽ )</t>
  </si>
  <si>
    <t>"na 1 stožár nebo 1 bránu je nutná 1 hod vozidla"_x000D_
 189 = 189,000 [B]</t>
  </si>
  <si>
    <t>1. Položka obsahuje:
 – kolejové mechanizmy pro výstavbu podpěr (stožárů, bran, výložníků nebo jiných obdobných konstrukcí) trakčního vedení
 – dopravu kolejových mechanismů z mateřského depa do prostoru stavby a zpět
2. Položka neobsahuje:
 X
3. Způsob měření:
Udává se čas v hodinách bez pohotovostních stavů vozidla.</t>
  </si>
  <si>
    <t>74C</t>
  </si>
  <si>
    <t>Vodiče TV</t>
  </si>
  <si>
    <t>74C111</t>
  </si>
  <si>
    <t>ZÁVĚS TV NA KONZOLE BEZ PŘÍDAVNÉHO LANA</t>
  </si>
  <si>
    <t>"viz. soupis sestavení"_x000D_
 64 = 64,000 [B]</t>
  </si>
  <si>
    <t>1. Položka obsahuje:
 – materiál a montáž vč. mechanizmů
 – protikorozní ošetření podle TKP
2. Položka neobsahuje:
 X
3. Způsob měření:
Udává se počet kusů kompletní konstrukce nebo práce.</t>
  </si>
  <si>
    <t>74C137</t>
  </si>
  <si>
    <t>UVOLNĚNÍ A ZPĚTNÁ MONTÁŽ TR NEBO NL V ZÁVĚSU</t>
  </si>
  <si>
    <t>"viz. soupis sestavení"_x000D_
 12 = 12,000 [B]</t>
  </si>
  <si>
    <t>1. Položka obsahuje:
 – uvolnění lana nebo troleje ze závěsu a jeho opětovná montáž s použitím mechanizmů včetně potřebného měření
2. Položka neobsahuje:
 – materiál
3. Způsob měření:
Udává se počet kusů kompletní konstrukce nebo práce.</t>
  </si>
  <si>
    <t>74C231</t>
  </si>
  <si>
    <t>ZÁVĚS SIK BEZ PŘÍDAVNÉHO LANA</t>
  </si>
  <si>
    <t>"viz. soupis sestavení"_x000D_
 2 = 2,000 [B]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</si>
  <si>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</si>
  <si>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74C233</t>
  </si>
  <si>
    <t>ZÁVĚS SIK KOMBINOVANÝ</t>
  </si>
  <si>
    <t>"viz. soupis sestavení"_x000D_
 1 = 1,000 [B]</t>
  </si>
  <si>
    <t>74C313</t>
  </si>
  <si>
    <t>VĚŠÁK TROLEJE POHYBLIVÝ S PROUDOVÝM PROPOJENÍM</t>
  </si>
  <si>
    <t>"viz. soupis sestavení"_x000D_
 522 = 522,000 [B]</t>
  </si>
  <si>
    <t>74C314</t>
  </si>
  <si>
    <t>ROZPĚRNÁ TYČ</t>
  </si>
  <si>
    <t>"viz. soupis sestavení"_x000D_
 8 = 8,000 [B]</t>
  </si>
  <si>
    <t>74C315</t>
  </si>
  <si>
    <t>PROUDOVÉ PROPOJENÍ PODÉLNÝCH POLÍ</t>
  </si>
  <si>
    <t>74C321</t>
  </si>
  <si>
    <t>SPOJKA LAN A TROLEJÍ NEIZOLOVANÁ</t>
  </si>
  <si>
    <t>"viz. soupis sestavení"_x000D_
 16 = 16,000 [B]</t>
  </si>
  <si>
    <t>74C322</t>
  </si>
  <si>
    <t>SPOJKA LAN A TROLEJÍ IZOLOVANÁ</t>
  </si>
  <si>
    <t>"viz. soupis sestavení"_x000D_
 34 = 34,000 [B]</t>
  </si>
  <si>
    <t>74C341</t>
  </si>
  <si>
    <t>PEVNÝ BOD KOMPENZOVANÉ SESTAVY</t>
  </si>
  <si>
    <t>"viz. soupis sestavení"_x000D_
 4 = 4,000 [B]</t>
  </si>
  <si>
    <t>74C342</t>
  </si>
  <si>
    <t>KOTVENÍ PEVNÉHO BODU NA STOŽÁRU (VŠECH TYPŮ), 1 LANO</t>
  </si>
  <si>
    <t>74C351</t>
  </si>
  <si>
    <t>LANO PEVNÝCH BODŮ A ODTAHŮ 50 MM2 BZ NEBO FE</t>
  </si>
  <si>
    <t>"viz. soupis sestavení"_x000D_
 360 = 360,000 [B]</t>
  </si>
  <si>
    <t>1. Položka obsahuje:
 – všechny náklady na materiál dodaného zařízení
 – cena položky je vč. ostatních rozpočtových nákladů
2. Položka neobsahuje:
 X
3. Způsob měření:
Měří se metr délkový v ose vodiče nebo lana.</t>
  </si>
  <si>
    <t>74C512</t>
  </si>
  <si>
    <t>POHYBLIVÉ KOTVENÍ SESTAVY TV NA STOŽÁRU - 10 KN</t>
  </si>
  <si>
    <t>"viz. soupis sestavení"_x000D_
 9 = 9,000 [B]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</si>
  <si>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</si>
  <si>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74C513</t>
  </si>
  <si>
    <t>POHYBLIVÉ KOTVENÍ SESTAVY TV NA STOŽÁRU - 15 KN</t>
  </si>
  <si>
    <t>74C553</t>
  </si>
  <si>
    <t>POHYBLIVÉ KOTVENÍ 2 SESTAV TV NA STOŽÁRU - 2 X 15 KN NEBO 10+15 KN</t>
  </si>
  <si>
    <t>74C571</t>
  </si>
  <si>
    <t>TAŽENÍ NOSNÉHO LANA 50 MM2 BZ, FE</t>
  </si>
  <si>
    <t>"viz. soupis sestavení"_x000D_
 4450 = 4450,000 [B]</t>
  </si>
  <si>
    <t>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</t>
  </si>
  <si>
    <t>74C582</t>
  </si>
  <si>
    <t>TAŽENÍ TROLEJE 100 MM2 CU</t>
  </si>
  <si>
    <t>"viz. soupis sestavení"_x000D_
 3244 = 3244,000 [B]</t>
  </si>
  <si>
    <t>74C596</t>
  </si>
  <si>
    <t>ZAJIŠTĚNÍ KOTVENÍ  NL A TR VŠECH SESTAV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</si>
  <si>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</si>
  <si>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74C611</t>
  </si>
  <si>
    <t>PŘIPEVNĚNÍ JEDNOSTRANNÉ LIŠTY PRO KOTVENÍ ZV, NV, OV</t>
  </si>
  <si>
    <t>74C621</t>
  </si>
  <si>
    <t>KOTVENÍ 1-3 LAN ZV, NV, OV S JEDNODUCHÝMI IZOLÁTORY</t>
  </si>
  <si>
    <t>74C632</t>
  </si>
  <si>
    <t>PŘIPEVNĚNÍ KONZOLY ZV, NV, OV PRO "V" ZÁVĚS NA STOŽÁR</t>
  </si>
  <si>
    <t>74C643</t>
  </si>
  <si>
    <t>V ZÁVĚS  1-2 LAN ZV, NV, OV</t>
  </si>
  <si>
    <t>74C711</t>
  </si>
  <si>
    <t>POHON ODPOJOVAČE MOTOROVÝ</t>
  </si>
  <si>
    <t>74C713</t>
  </si>
  <si>
    <t>ODPOJOVAČ NEBO ODPÍNAČ NA STOŽÁRU TV</t>
  </si>
  <si>
    <t>74C723</t>
  </si>
  <si>
    <t>SVOD Z NAPÁJECÍHO PŘEVĚSU NA TV LANEM 120 CU</t>
  </si>
  <si>
    <t>74C731</t>
  </si>
  <si>
    <t>VLOŽENÁ IZOLACE V LANĚ NAPÁJECÍHO PŘEVĚSU BZ NEBO CU</t>
  </si>
  <si>
    <t>74C742</t>
  </si>
  <si>
    <t>PŘIPEVNĚNÍ KOTEVNÍ LIŠTY NAPÁJECÍHO PŘEVĚSU SE 2-4 TŘMENY NA STOŽÁR TV</t>
  </si>
  <si>
    <t>74C745</t>
  </si>
  <si>
    <t>KOTVENÍ LANA NAPÁJECÍHO PŘEVĚSU - 120 MM2 CU  S IZOLACÍ</t>
  </si>
  <si>
    <t>"viz. soupis sestavení"_x000D_
 6 = 6,000 [B]</t>
  </si>
  <si>
    <t>74C791</t>
  </si>
  <si>
    <t>RUČNÍ TAŽENÍ LANA NAPÁJECÍCH PŘEVĚSŮ 70 MM2 BZ</t>
  </si>
  <si>
    <t>"viz. soupis sestavení"_x000D_
 10 = 10,000 [B]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</si>
  <si>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Měří se metr délkový v ose vodiče nebo lana.</t>
  </si>
  <si>
    <t>74C793</t>
  </si>
  <si>
    <t>RUČNÍ TAŽENÍ LANA NAPÁJECÍCH PŘEVĚSŮ 120 MM2 CU</t>
  </si>
  <si>
    <t>"viz. soupis sestavení"_x000D_
 40 = 40,000 [B]</t>
  </si>
  <si>
    <t>74C810</t>
  </si>
  <si>
    <t>UPEVNĚNÍ KONZOLY - STŘEDOVÉ, STRANOVÉ</t>
  </si>
  <si>
    <t>"viz. soupis sestavení"_x000D_
 94 = 94,000 [B]</t>
  </si>
  <si>
    <t>74C820</t>
  </si>
  <si>
    <t>UPEVNĚNÍ DVOU KONZOL</t>
  </si>
  <si>
    <t>"viz. soupis sestavení"_x000D_
 14 = 14,000 [B]</t>
  </si>
  <si>
    <t>74C830</t>
  </si>
  <si>
    <t>PŘIPEVNĚNÍ KOZLÍKU PRO KONZOLU NA STOŽÁR</t>
  </si>
  <si>
    <t>74C913</t>
  </si>
  <si>
    <t>OMEZOVAČ PŘEPĚTÍ NA STOŽÁRU VČETNĚ PŘIPOJENÍ NA TV, OV, NV</t>
  </si>
  <si>
    <t>74C951</t>
  </si>
  <si>
    <t>MONTÁŽNÍ LÁVKA NA STOŽÁR</t>
  </si>
  <si>
    <t>74C953</t>
  </si>
  <si>
    <t>OVLÁDACÍ A BOČNÍ LÁVKA DO "L"</t>
  </si>
  <si>
    <t>74C955</t>
  </si>
  <si>
    <t>ŽEBŘÍK PRO OVLÁDACÍ LÁVKU</t>
  </si>
  <si>
    <t>74C967</t>
  </si>
  <si>
    <t>VÝSTRAŽNÁ TABULKA NA STOŽÁRU TV NEBO KONSTRUKCI</t>
  </si>
  <si>
    <t>"viz. soupis sestavení"_x000D_
 56 = 56,000 [B]</t>
  </si>
  <si>
    <t>74C968</t>
  </si>
  <si>
    <t>TABULKA ČÍSLOVÁNÍ STOŽÁRU NEBO POHONU ODPOJOVAČE</t>
  </si>
  <si>
    <t>"viz. soupis sestavení"_x000D_
 62 = 62,000 [B]</t>
  </si>
  <si>
    <t>74C973</t>
  </si>
  <si>
    <t>ÚPRAVY STÁVAJÍCÍHO TV - PROVIZORNÍ STAVY ZA 100 M ZPROVOZŇOVANÉ SKUPINY</t>
  </si>
  <si>
    <t>"viz. soupis sestavení"_x000D_
 18 = 18,000 [B]</t>
  </si>
  <si>
    <t>1. Položka obsahuje:
 – veškeré další práce a úpravy na stávajícím TV, nutné ke zprovoznění TV 
2. Položka neobsahuje:
 X
3. Způsob měření:
Kusem se rozumí 100 m úseku stávající elektrifikované koleje. (Trat´a malá žst. 5-10 ks, velká žst. 20-40 ks.)</t>
  </si>
  <si>
    <t>74C975</t>
  </si>
  <si>
    <t>AKTUALIZACE TV DLE KOLEJOVÝCH POSTUPŮ ZA 100 M ZPROVOZŇOVANÉ SKUPINY</t>
  </si>
  <si>
    <t>1. Položka obsahuje:
 – veškeré další práce na aktualizaci TV po každém stavebním postupu
2. Položka neobsahuje:
 X
3. Způsob měření:
Kusem se rozumí 100 m úseku elektrifikované koleje x stavební postup.</t>
  </si>
  <si>
    <t>74CF11</t>
  </si>
  <si>
    <t>TAŽNÉ HNACÍ VOZIDLO K PRACOVNÍM SOUPRAVÁM (PRO VODIČE - MONTÁŽ)</t>
  </si>
  <si>
    <t>"viz. soupis sestavení"_x000D_
 406 = 406,000 [B]</t>
  </si>
  <si>
    <t>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</si>
  <si>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74F</t>
  </si>
  <si>
    <t>Nátěry TV</t>
  </si>
  <si>
    <t>74F232</t>
  </si>
  <si>
    <t>BEZPEČNOSTNÍ PRUH NA PODPĚŘE TV BÍLOČERVENÝ</t>
  </si>
  <si>
    <t>1. Položka obsahuje:
 – nátěr, očištění, odrezivění a materiál (barva, ředidlo, odrezovač), nátěr proveden dle TKP
2. Položka neobsahuje:
 X
3. Způsob měření:
Udává se počet kusů kompletní konstrukce nebo práce.</t>
  </si>
  <si>
    <t>74G</t>
  </si>
  <si>
    <t>Demontáže TV</t>
  </si>
  <si>
    <t>74EF11</t>
  </si>
  <si>
    <t>HNACÍ KOLEJOVÁ VOZIDLA DEMONTÁŽNÍCH SOUPRAV PRO PRÁCE NA TV</t>
  </si>
  <si>
    <t>"viz. polohový plán"_x000D_
 353 = 353,000 [B]</t>
  </si>
  <si>
    <t>1. Položka obsahuje:
 – kolejové mechanizmy demontáže TV
 – dopravu kolejových mechanismů z mateřského depa do prostoru stavby a zpět
2. Položka neobsahuje:
 X
3. Způsob měření:
Udává se čas v hodinách bez pohotovostních stavů vozidla.</t>
  </si>
  <si>
    <t>74F411</t>
  </si>
  <si>
    <t>DEMONTÁŽ BETONOVÝCH ZÁKLADŮ TV</t>
  </si>
  <si>
    <t>"viz. polohový plán"_x000D_
 130 = 130,000 [B]</t>
  </si>
  <si>
    <t>1. Položka obsahuje:
 – demontáž stávajícího betonového základu se všemi pomocnými doplňujícími úpravami pro uvedení do požadovaného stavu a s přepravou a dovozem potřebných mechanizmů k uvedené činnosti
 – naložení vybouraného materiálu na dopravní prostředek
2. Položka neobsahuje:
 – odvoz vybouraného materiálu
 – poplatek za likvidaci odpadů (nacení se dle SSD 0)
3. Způsob měření:
Měří se metr krychlový.</t>
  </si>
  <si>
    <t>74F421</t>
  </si>
  <si>
    <t>DEMONTÁŽ KOTEVNÍCH SLOUPKŮ</t>
  </si>
  <si>
    <t>"viz. polohový plán"_x000D_
 4 = 4,000 [B]</t>
  </si>
  <si>
    <t>1. Položka obsahuje:
 – všechny náklady na demontáž stávajícího zařízení se všemi pomocnými doplňujícími úpravami pro jeho likvidaci
 – naložení a odvoz vybouraného materiálu 
2. Položka neobsahuje:
 – základ
 – poplatek za likvidaci odpadů (nacení se dle SSD 0)
3. Způsob měření:
Udává se počet kusů kompletní konstrukce nebo práce.</t>
  </si>
  <si>
    <t>74F422</t>
  </si>
  <si>
    <t>DEMONTÁŽ OCELOVÝCH STOŽÁRŮ TRUBKOVÝCH NEBO PROFILOVÝCH</t>
  </si>
  <si>
    <t>"viz. polohový plán"_x000D_
 36 = 36,000 [B]</t>
  </si>
  <si>
    <t>1. Položka obsahuje:
 – všechny náklady na demontáž stávajícího zařízení se všemi pomocnými doplňujícími úpravami pro jeho likvidaci
 – naložení a odvoz vybouraného materiálu na určené místo pro stavbu
2. Položka neobsahuje:
 – poplatek za likvidaci odpadů (nacení se dle SSD 0)
3. Způsob měření:
Udává se počet kusů kompletní konstrukce nebo práce.</t>
  </si>
  <si>
    <t>74F423</t>
  </si>
  <si>
    <t>DEMONTÁŽ OCELOVÝCH STOŽÁRŮ PŘÍHRADOVÝCH</t>
  </si>
  <si>
    <t>"viz. polohový plán"_x000D_
 16 = 16,000 [B]</t>
  </si>
  <si>
    <t>74F425</t>
  </si>
  <si>
    <t>DEMONTÁŽ BRAN A KRAKORCŮ (VČETNĚ VYVĚŠENÍ A UKONČENÍ)</t>
  </si>
  <si>
    <t>"viz. polohový plán"_x000D_
 6 = 6,000 [B]</t>
  </si>
  <si>
    <t>74F426</t>
  </si>
  <si>
    <t>DEMONTÁŽ MONTÁŽNÍ LÁVKY PRO ODPOJOVAČ</t>
  </si>
  <si>
    <t>"viz. polohový plán"_x000D_
 2 = 2,000 [B]</t>
  </si>
  <si>
    <t>74F427</t>
  </si>
  <si>
    <t>DEMONTÁŽ OVLÁDACÍ LÁVKY PRO ODPOJOVAČ VČETNĚ ŽEBŘÍKU</t>
  </si>
  <si>
    <t>74F432</t>
  </si>
  <si>
    <t>DEMONTÁŽ PŘÍČNÝCH LAN SMĚROVÝCH (VČETNĚ KOTVENÍ)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</si>
  <si>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</si>
  <si>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74F433</t>
  </si>
  <si>
    <t>DEMONTÁŽ OTOČNÝCH KONZOL TV VČETNĚ UPEVNĚNÍ</t>
  </si>
  <si>
    <t>"viz. polohový plán"_x000D_
 46 = 46,000 [B]</t>
  </si>
  <si>
    <t>74F434</t>
  </si>
  <si>
    <t>DEMONTÁŽ KONZOL SIK VČETNĚ ZÁVĚSŮ</t>
  </si>
  <si>
    <t>74F435</t>
  </si>
  <si>
    <t>DEMONTÁŽ ZÁVĚSŮ TV NA BRÁNĚ</t>
  </si>
  <si>
    <t>"viz. polohový plán"_x000D_
 12 = 12,000 [B]</t>
  </si>
  <si>
    <t>74F437</t>
  </si>
  <si>
    <t>DEMONTÁŽ KONZOL ZV NEBO OV VČETNĚ ZÁVĚSŮ</t>
  </si>
  <si>
    <t>"viz. polohový plán"_x000D_
 60 = 60,000 [B]</t>
  </si>
  <si>
    <t>74F442</t>
  </si>
  <si>
    <t>DEMONTÁŽ PEVNÝCH BODŮ VČETNĚ ZAKOTVENÍ</t>
  </si>
  <si>
    <t>74F444</t>
  </si>
  <si>
    <t>DEMONTÁŽ KOTVENÍ TR NEBO NL POHYBLIVÝCH</t>
  </si>
  <si>
    <t>74F445</t>
  </si>
  <si>
    <t>DEMONTÁŽ KOTVENÍ ZV, OV, NV VČETNĚ PŘIPEVŇOVACÍCH LIŠT</t>
  </si>
  <si>
    <t>74F446</t>
  </si>
  <si>
    <t>DEMONTÁŽ ODPOJOVAČE NEBO ODPÍNAČE S POHONEM VČETNĚ TÁHEL A UPEVŇOVACÍCH LIŠT</t>
  </si>
  <si>
    <t>74F447</t>
  </si>
  <si>
    <t>DEMONTÁŽ KOTEVNÍ LIŠTY PŘEVĚSU NEBO SVODU Z ODPOJOVAČE</t>
  </si>
  <si>
    <t>74F449</t>
  </si>
  <si>
    <t>DEMONTÁŽ KOTVENÍ PŘEVĚSU - DVOJITÉ NEBO TROJITÉ LANO</t>
  </si>
  <si>
    <t>74F452</t>
  </si>
  <si>
    <t>DEMONTÁŽ SVODU Z PŘEVĚSU NEBO Z ODPOJOVAČE - DVOJITÉ NEBO TROJITÉ LANO</t>
  </si>
  <si>
    <t>74F454</t>
  </si>
  <si>
    <t>DEMONTÁŽ BLESKOJISTEK A SVODIČŮ PŘEPĚTÍ</t>
  </si>
  <si>
    <t>74F455</t>
  </si>
  <si>
    <t>DEMONTÁŽ VĚŠÁKŮ TROLEJE</t>
  </si>
  <si>
    <t>"viz. polohový plán"_x000D_
 600 = 600,000 [B]</t>
  </si>
  <si>
    <t>74F456</t>
  </si>
  <si>
    <t>DEMONTÁŽ PROUDOVÝCH PROPOJENÍ PODÉLNÝCH A PŘÍČNÝCH</t>
  </si>
  <si>
    <t>74F457</t>
  </si>
  <si>
    <t>DEMONTÁŽ VLOŽENÝCH IZOLACÍ V PODÉLNÝCH A PŘÍČNÝCH POLÍCH</t>
  </si>
  <si>
    <t>"viz. polohový plán"_x000D_
 28 = 28,000 [B]</t>
  </si>
  <si>
    <t>74F464</t>
  </si>
  <si>
    <t>DEMONTÁŽ TROLEJE VČETNĚ NÁSTAVKŮ, VĚŠÁKŮ, PROPOJEK A SPOJEK STŘIHÁNÍM</t>
  </si>
  <si>
    <t>"viz. polohový plán"_x000D_
 3800 = 3800,000 [B]</t>
  </si>
  <si>
    <t>1. Položka obsahuje:
 – všechny náklady na demontáž stávajícího zařízení se všemi pomocnými doplňujícími úpravami pro jeho likvidaci
 - naložení a odvoz demontovaného materiálu na určené místo pro stavbu
2. Položka neobsahuje:
 – poplatek za likvidaci odpadů (nacení se dle SSD 0)
3. Způsob měření:
Měří se na metr délky  vodiče nebo lana.</t>
  </si>
  <si>
    <t>74F466</t>
  </si>
  <si>
    <t>DEMONTÁŽ LAN NOSNÝCH VČETNĚ NÁSTAVKŮ, PROPOJEK A SPOJEK STŘIHÁNÍM</t>
  </si>
  <si>
    <t>74F468</t>
  </si>
  <si>
    <t>DEMONTÁŽ LAN ZV, NV, OV VČETNĚ PROPOJEK A SPOJEK STŘIHÁNÍM</t>
  </si>
  <si>
    <t>"viz. polohový plán"_x000D_
 2400 = 2400,000 [B]</t>
  </si>
  <si>
    <t>74F491</t>
  </si>
  <si>
    <t>DEMONTÁŽ - MANIPULACE SE SUTÍ NA STAVENIŠTI</t>
  </si>
  <si>
    <t>"viz. polohový plán"_x000D_
 1300 = 1300,000 [B]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</si>
  <si>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</si>
  <si>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74F493</t>
  </si>
  <si>
    <t>NAKLÁDÁNÍ SUTI  NA DOPRAVNÍ PROSTŘEDEK</t>
  </si>
  <si>
    <t>"viz. polohový plán"_x000D_
 299 = 299,000 [B]</t>
  </si>
  <si>
    <t>1. Položka obsahuje:
 – nakládání suti z demontovaných základů TV na dopravní prostředek
2. Položka neobsahuje:
 – případné překládky na trase do 1 km
 – poplatky za likvidaci odpadů
3. Způsob měření:
Výměra je tuna vytěženého materiálu v rostlém (původním) stavu nebo vybouraného materiálu</t>
  </si>
  <si>
    <t>74H</t>
  </si>
  <si>
    <t>Doprava na skládku, veškeré manipulace a poplatek za uložení na skládku</t>
  </si>
  <si>
    <t>"přepočet kubatury na tuny -t=1,8*m3"_x000D_
 513 = 513,000 [B]</t>
  </si>
  <si>
    <t>"přepočet kubatury na tuny -t=2,1*m3"_x000D_
 273 = 273,000 [B]</t>
  </si>
  <si>
    <t>R015220</t>
  </si>
  <si>
    <t>913</t>
  </si>
  <si>
    <t>NEOCEŇOVAT - POPLATKY ZA LIKVIDACI ODPADŮ NEKONTAMINOVANÝCH - 17 01 01 KŮLY A SLOUPY BETONOVÉ VČ. DOPRAVY NA SKLÁDKU A MANIPULACE</t>
  </si>
  <si>
    <t>"přepočet kubatury na tuny - stožár 1,5t, závaží kotvení 0,5t"_x000D_
 6 = 6,000 [B]</t>
  </si>
  <si>
    <t>R015270</t>
  </si>
  <si>
    <t>920</t>
  </si>
  <si>
    <t>NEOCEŇOVAT - POPLATKY ZA LIKVIDACI ODPADŮ NEKONTAMINOVANÝCH - 17 01 03 IZOLÁTORY PORCELÁNOVÉ VČ. DOPRAVY NA SKLÁDKU A MANIPULACE</t>
  </si>
  <si>
    <t>"přepočet kubatury na tuny - izolátor 11kg"_x000D_
 2,156 = 2,156 [B]</t>
  </si>
  <si>
    <t>R015280</t>
  </si>
  <si>
    <t>921</t>
  </si>
  <si>
    <t>NEOCEŇOVAT - POPLATKY ZA LIKVIDACI ODPADŮ NEKONTAMINOVANÝCH - 17 01 03 ODPOJOVAČE-OCEL, PORCELÁN 100KG VČ. DOPRAVY NA SKLÁDKU A MANIPULACE</t>
  </si>
  <si>
    <t>"přepočet kubatury na tuny - odpojovač 100kg"_x000D_
 0,2 = 0,200 [B]</t>
  </si>
  <si>
    <t>74I</t>
  </si>
  <si>
    <t>Zkoušky a revize</t>
  </si>
  <si>
    <t>747611</t>
  </si>
  <si>
    <t>MĚŘENÍ EMC A EMI DLE ČSN EN 50 121 V ROZSAHU PS/SO</t>
  </si>
  <si>
    <t>"viz. technická zpráva"_x000D_
 1 = 1,000 [B]</t>
  </si>
  <si>
    <t>1. Položka obsahuje:
 – cenu za měření dle příslušných norem a předpisů, včetně vystavení protokolu
2. Položka neobsahuje:
 X
3. Způsob měření:
Udává se počet kusů kompletní konstrukce nebo práce.</t>
  </si>
  <si>
    <t>74F311</t>
  </si>
  <si>
    <t>MĚŘENÍ PARAMETRŮ TV DYNAMICKÉ (MĚŘÍCÍM VOZEM)</t>
  </si>
  <si>
    <t>"viz. technická zpráva"_x000D_
 3,244 = 3,244 [B]</t>
  </si>
  <si>
    <t>1. Položka obsahuje:
 – pronájem měřící soupravy včetně pracovníků  pro uvedná měření, kolejové mechanizmy, vyhodnocení a závěry z měření TV
 – dopravu kolejových mechanismů z mateřského depa do prostoru stavby a zpět
2. Položka neobsahuje:
 X
3. Způsob měření:
Měří se projeté kilometry při měření, tj. bez režijních jízd.</t>
  </si>
  <si>
    <t>74F312</t>
  </si>
  <si>
    <t>MĚŘENÍ PARAMETRŮ TV STATICKÉ</t>
  </si>
  <si>
    <t>1. Položka obsahuje:
 – měření parametrů TV pro revizi a dokumentaci skutečného provedení
 – dopravu kolejových mechanismů z mateřského depa do prostoru stavby a zpět
2. Položka neobsahuje:
 X
3. Způsob měření:
Měří se projeté kilometry při měření, tj. bez režijních jízd.</t>
  </si>
  <si>
    <t>74F313</t>
  </si>
  <si>
    <t>MĚŘENÍ ELEKTRICKÝCH VLASTNOSTÍ TV</t>
  </si>
  <si>
    <t>"viz. technická zpráva"_x000D_
 2 = 2,000 [B]</t>
  </si>
  <si>
    <t>1. Položka obsahuje:
 – měření elektrických parametrů TV pro zpracování revize
 – dopravu kolejových mechanismů z mateřského depa do prostoru stavby a zpět
2. Položka neobsahuje:
 X
3. Způsob měření:
Měří se1 kus elektrizované koleje</t>
  </si>
  <si>
    <t>74F317</t>
  </si>
  <si>
    <t>MĚŘENÍ VZDÁLENOSTI CIZÍCH KONSTRUKCÍ OD ŽIVÉ ČÁSTI TV ( MOSTY, NÁVĚSTIDLA APOD.)</t>
  </si>
  <si>
    <t>"viz. technická zpráva"_x000D_
 8 = 8,000 [B]</t>
  </si>
  <si>
    <t>1. Položka obsahuje:
 – měření vzdálenosti OK od TV pro zpracování revize
 – dopravu kolejových mechanismů z mateřského depa do prostoru stavby a zpět
2. Položka neobsahuje:
 X
3. Způsob měření:
Měří se1 kus ukolejněné  OK</t>
  </si>
  <si>
    <t>74F318</t>
  </si>
  <si>
    <t>MĚŘENÍ PŘEDNÍCH HRAN STOŽÁRŮ TV S UPŘESNĚNÍM MONTÁŽNÍCH PARAMETRŮ</t>
  </si>
  <si>
    <t>"viz. technická zpráva"_x000D_
 58 = 58,000 [B]</t>
  </si>
  <si>
    <t>1. Položka obsahuje:
 – měření vzdálenosti PH TP pro další zpracování projektu
 – dopravu kolejových mechanismů z mateřského depa do prostoru stavby a zpět
2. Položka neobsahuje:
 X
3. Způsob měření:
Měří se 1 kus TP</t>
  </si>
  <si>
    <t>74F319</t>
  </si>
  <si>
    <t>MĚŘENÍ VÝŠKY TK PROJEKTOVANÉ KOLEJE PRO UPŘESNĚNÍ MONTÁŽNÍCH PARAMETRŮ TV</t>
  </si>
  <si>
    <t>BOD</t>
  </si>
  <si>
    <t>1. Položka obsahuje:
 – měření výšky TK pro potřebu montážních prací na TV
 – dopravu kolejových mechanismů z mateřského depa do prostoru stavby a zpět
2. Položka neobsahuje:
 X
3. Způsob měření:
Měří se 1 kus TP</t>
  </si>
  <si>
    <t>74F321</t>
  </si>
  <si>
    <t>PROTOKOL ZPŮSOBILOSTI</t>
  </si>
  <si>
    <t>1. Položka obsahuje:
 – vyhotovení dokladu právnickou osobou o trolejových vedeních a trakčních zařízeních
2. Položka neobsahuje:
 X
3. Způsob měření:
Udává se v ks. 1ks pro 1x SO, PS.</t>
  </si>
  <si>
    <t>74F322</t>
  </si>
  <si>
    <t>REVIZNÍ ZPRÁVA</t>
  </si>
  <si>
    <t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</si>
  <si>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74F323</t>
  </si>
  <si>
    <t>PROTOKOL UTZ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</si>
  <si>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</si>
  <si>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74F331</t>
  </si>
  <si>
    <t>TECHNICKÁ POMOC PŘI VÝSTAVBĚ TV</t>
  </si>
  <si>
    <t>"viz. technická zpráva"_x000D_
 32 = 32,000 [B]</t>
  </si>
  <si>
    <t>1. Položka obsahuje:
 – zajištění pracoviště TDI vč. nájmu pracovníků a použitých mechanismů nutných k výkonu
2. Položka neobsahuje:
 X
3. Způsob měření:
Udává se čas v hodinách. U velkých celků a žst. dle stavebních postupů 1ks postupu ...10 hod</t>
  </si>
  <si>
    <t>74F332</t>
  </si>
  <si>
    <t>VÝKON ORGANIZAČNÍCH JEDNOTEK SPRÁVCE</t>
  </si>
  <si>
    <t>"viz. technická zpráva"_x000D_
 110 = 110,000 [B]</t>
  </si>
  <si>
    <t>1. Položka obsahuje:
 – zajištění pracoviště správcem TV (zkratování TV), zajištění přejezdů správcem TV vč. nájmu pracovníků a použitých mechanismů nutných k výkonu
2. Položka neobsahuje:
 X
3. Způsob měření:
Udává se čas v hodinách. Výpočet dle počtu hod výluk.</t>
  </si>
  <si>
    <t>74C612</t>
  </si>
  <si>
    <t>PŘIPEVNĚNÍ OBOUSTRANNÉ LIŠTY PRO KOTVENÍ ZV, NV, OV</t>
  </si>
  <si>
    <t>74C768</t>
  </si>
  <si>
    <t>PŘIPEVNĚNÍ 1-4 KABELŮ NA STOŽÁR BP</t>
  </si>
  <si>
    <t>74C772</t>
  </si>
  <si>
    <t>PŘIPEVNĚNÍ 1 KRYTU NA STOŽÁR P, T, BP</t>
  </si>
  <si>
    <t>"viz. soupis sestavení"_x000D_
 11 = 11,000 [B]</t>
  </si>
  <si>
    <t>21-M</t>
  </si>
  <si>
    <t>Elektromontáže</t>
  </si>
  <si>
    <t>210102023</t>
  </si>
  <si>
    <t>Propojení vodičů celoplastových spojkou do 22 kV venkovní páskovou SJpl 1až5 žíly do 240 mm2</t>
  </si>
  <si>
    <t>CS ÚRS 2024 02</t>
  </si>
  <si>
    <t>Propojení kabelů nebo vodičů spojkou do 22 kV venkovní páskovou vodičů celoplastových [typ SJpl 1 až 5], průřezu žíly do 240 mm2</t>
  </si>
  <si>
    <t>6 = 6,000 [A]</t>
  </si>
  <si>
    <t>210280391</t>
  </si>
  <si>
    <t>Zkoušky kabelů silových do 35 kV zvýšeným napětím</t>
  </si>
  <si>
    <t>Zkoušky vodičů a kabelů  zvýšeným napětím kabelů silových do 35 kV</t>
  </si>
  <si>
    <t>210800415</t>
  </si>
  <si>
    <t>Montáž vodiče izolovaný plný a laněný s PVC pláštěm do 1 kV žíla 50 až 70 mm2 zatažený (CY, CHAH-R(V))</t>
  </si>
  <si>
    <t>Montáž izolovaných vodičů měděných do 1 kV bez ukončení uložených v trubkách nebo lištách zatažených plných a laněných s PVC pláštěm, bezhalogenových, ohniodolných (CY, CHAH-R(V),...) průřezu žíly 50 až 70 mm2</t>
  </si>
  <si>
    <t>810 = 810,000 [A]</t>
  </si>
  <si>
    <t>34141363</t>
  </si>
  <si>
    <t>vodič ohebný AXES 12/24kV 3x95/25 ANTIBIRD</t>
  </si>
  <si>
    <t>vodič ohebný s Cu jádrem propojovací pro 450/750V 70mm2</t>
  </si>
  <si>
    <t>460751112</t>
  </si>
  <si>
    <t>Osazení kabelových kanálů do rýhy z prefabrikovaných betonových žlabů vnější šířky do 25 cm</t>
  </si>
  <si>
    <t>Osazení kabelových kanálů včetně utěsnění, vyspárování a zakrytí víkem z prefabrikovaných betonových žlabů do rýhy, bez výkopových prací vnější šířky přes 20 do 25 cm</t>
  </si>
  <si>
    <t>53 = 53,000 [A]</t>
  </si>
  <si>
    <t>1. Vcenách nejsou započteny náklady na dodávku žlabů a vík. Tato dodávka se oceňuje ve specifikaci.</t>
  </si>
  <si>
    <t>59213002</t>
  </si>
  <si>
    <t>žlab kabelový betonový 50x25/14,6x16,5cm</t>
  </si>
  <si>
    <t>73534510</t>
  </si>
  <si>
    <t>tabulka bezpečnostní s tiskem 2 barvy A4 210x297mm</t>
  </si>
  <si>
    <t>Rv_08</t>
  </si>
  <si>
    <t>Montáž kabelosvodu VN na TS</t>
  </si>
  <si>
    <t>Montáž kabelosvodu VN</t>
  </si>
  <si>
    <t>Rv_09</t>
  </si>
  <si>
    <t>Páska nerezová</t>
  </si>
  <si>
    <t>KS</t>
  </si>
  <si>
    <t>20 = 20,000 [A]</t>
  </si>
  <si>
    <t>Rv_10</t>
  </si>
  <si>
    <t>Sestava kabelosvodu na TS</t>
  </si>
  <si>
    <t>Sestava kabelosvodu</t>
  </si>
  <si>
    <t>RV036</t>
  </si>
  <si>
    <t>Kabelová příchytky KPZ 35/3</t>
  </si>
  <si>
    <t>RV7</t>
  </si>
  <si>
    <t>Spojka kab.přímá VN, POLJ-12/1x25-70</t>
  </si>
  <si>
    <t>Spojka kab.přímá VN 93-AS220-1,50-300</t>
  </si>
  <si>
    <t>RV7.2</t>
  </si>
  <si>
    <t>Spojka kab.přímá VN, POLJ-06/3x70-120</t>
  </si>
  <si>
    <t>9 = 9,000 [A]</t>
  </si>
  <si>
    <t>RV7.3</t>
  </si>
  <si>
    <t>kabelový mezikus na porpojení pr.70mm</t>
  </si>
  <si>
    <t>Rvl000001</t>
  </si>
  <si>
    <t>Kabelové příchytky pro uchycení na trakční stožár</t>
  </si>
  <si>
    <t>18 = 18,000 [A]</t>
  </si>
  <si>
    <t>22-M</t>
  </si>
  <si>
    <t>Montáže technologických zařízení pro dopravní stavby</t>
  </si>
  <si>
    <t>220180201</t>
  </si>
  <si>
    <t>Zatažení do tvárnicové tratě kabelu hmotnosti do 2 kg/m</t>
  </si>
  <si>
    <t>220180201-D</t>
  </si>
  <si>
    <t>Demontáž - Zatažení do tvárnicové tratě kabelu hmotnosti do 2 kg/m</t>
  </si>
  <si>
    <t>786 = 786,000 [A]</t>
  </si>
  <si>
    <t>46-M</t>
  </si>
  <si>
    <t>Zemní práce při extr.mont.pracích</t>
  </si>
  <si>
    <t>34571355</t>
  </si>
  <si>
    <t>trubka elektroinstalační ohebná dvouplášťová korugovaná (chránička) D 94/110mm, HDPE+LDPE</t>
  </si>
  <si>
    <t>460030022</t>
  </si>
  <si>
    <t>Odstranění dřevitého porostu z křovin a stromů měkkého hustého při elektromontážích</t>
  </si>
  <si>
    <t>Přípravné terénní práce odstranění dřevitého porostu z keřů nebo stromků průměru kmenů do 5 cm včetně odstranění kořenů a složení do hromad nebo naložení na dopravní prostředek měkkého hustého</t>
  </si>
  <si>
    <t>12 = 12,000 [A]</t>
  </si>
  <si>
    <t>460041111</t>
  </si>
  <si>
    <t>Čerpání vody na dopravní výšku do 10 m průměrný přítok do 400 litrů/min</t>
  </si>
  <si>
    <t>Čerpání vody na dopravní výšku do 10 m průměrný přítok do 400 l/min</t>
  </si>
  <si>
    <t>460171685</t>
  </si>
  <si>
    <t>Hloubení kabelových nezapažených rýh strojně š 80 cm hl 120 cm v hornině tř III skupiny 6</t>
  </si>
  <si>
    <t>Hloubení nezapažených kabelových rýh strojně včetně urovnání dna s přemístěním výkopku do vzdálenosti 3 m od okraje jámy nebo s naložením na dopravní prostředek šířky 80 cm hloubky 120 cm v hornině třídy těžitelnosti III skupiny 6</t>
  </si>
  <si>
    <t>460431714</t>
  </si>
  <si>
    <t>Zásyp kabelových rýh ručně se zhutněním š 80 cm hl 120 cm z horniny tř II skupiny 5</t>
  </si>
  <si>
    <t>Zásyp kabelových rýh ručně s přemístění sypaniny ze vzdálenosti do 10 m, s uložením výkopku ve vrstvách včetně zhutnění a úpravy povrchu šířky 80 cm hloubky 120 cm z horniny třídy těžitelnosti II skupiny 5</t>
  </si>
  <si>
    <t>460470001</t>
  </si>
  <si>
    <t>Provizorní zajištění potrubí ve výkopech při křížení s kabelem</t>
  </si>
  <si>
    <t>460470011</t>
  </si>
  <si>
    <t>Provizorní zajištění kabelů ve výkopech při jejich křížení</t>
  </si>
  <si>
    <t>460671113</t>
  </si>
  <si>
    <t>Výstražná fólie pro krytí kabelů šířky přes 25 do 34 cm</t>
  </si>
  <si>
    <t>Výstražná fólie z PVC pro krytí kabelů včetně vyrovnání povrchu rýhy, rozvinutí a uložení fólie šířky do 34 cm</t>
  </si>
  <si>
    <t>460721111</t>
  </si>
  <si>
    <t>Krytí spojek, koncovek a odbočnic pro kabely do 6 kV cihlami s ložem a zásypem pískem</t>
  </si>
  <si>
    <t>Krytí spojek, koncovek a odbočnic cihlami tloušťky do 10 cm, včetně podkladové a zásypové vrstvy s dodáním kopaného písku a uložením do rýhy, pro kabel do 6 kV</t>
  </si>
  <si>
    <t>460742122</t>
  </si>
  <si>
    <t>Osazení kabelových prostupů z trub plastových do rýhy s obsypem z písku průměru přes 10 do 15 cm</t>
  </si>
  <si>
    <t>Osazení kabelových prostupů včetně utěsnění a spárování z trub plastových do rýhy, bez výkopových prací s obsypem z písku, vnitřního průměru přes 10 do 15 cm</t>
  </si>
  <si>
    <t>469981111</t>
  </si>
  <si>
    <t>Přesun hmot pro pomocné stavební práce při elektromotážích</t>
  </si>
  <si>
    <t>Přesun hmot pro pomocné stavební práce při elektromontážích dopravní vzdálenost do 1 000 m</t>
  </si>
  <si>
    <t>26,712 = 26,712 [A]</t>
  </si>
  <si>
    <t>469981211</t>
  </si>
  <si>
    <t>Příplatek k přesunu hmot pro pomocné stavební práce při elektromotážích ZKD 1000 m</t>
  </si>
  <si>
    <t>Přesun hmot pro pomocné stavební práce při elektromontážích Příplatek k ceně za zvětšený přesun přes vymezenou největší dopravní vzdálenost za každých dalších i započatých 1000 m</t>
  </si>
  <si>
    <t>534,24 = 534,240 [A]</t>
  </si>
  <si>
    <t>RP36</t>
  </si>
  <si>
    <t>Doprava, zřízení a odstranění provizorní lávky přes výkop</t>
  </si>
  <si>
    <t>RP8</t>
  </si>
  <si>
    <t>Příplatek za hloubení výkopů ve svažitém terénu</t>
  </si>
  <si>
    <t>Příplatek za hloubení výkopů v obsazené trase</t>
  </si>
  <si>
    <t>Rv_13</t>
  </si>
  <si>
    <t>Utěsnění kabelů v prostupu pěnou</t>
  </si>
  <si>
    <t>4 = 4,000 [A]</t>
  </si>
  <si>
    <t>Rv_14</t>
  </si>
  <si>
    <t>Montážní pěna</t>
  </si>
  <si>
    <t>RV20</t>
  </si>
  <si>
    <t>Manipulace s pevnou zábranou pro trasu výkopu -běžný metr</t>
  </si>
  <si>
    <t>58-M</t>
  </si>
  <si>
    <t>Revize vyhrazených technických zařízení</t>
  </si>
  <si>
    <t>210280003</t>
  </si>
  <si>
    <t>Zkoušky a prohlídky el rozvodů a zařízení celková prohlídka pro objem mtž prací do 1 000 000 Kč</t>
  </si>
  <si>
    <t>Zkoušky a prohlídky elektrických rozvodů a zařízení  celková prohlídka, zkoušení, měření a vyhotovení revizní zprávy pro objem montážních prací přes 500 do 1000 tisíc Kč</t>
  </si>
  <si>
    <t>1. Ceny -0001 až -0010 jsou určeny pro objem montážních prací včetně nákladů na nosný a podružný materiál.</t>
  </si>
  <si>
    <t>210280010</t>
  </si>
  <si>
    <t>Příplatek k celkové prohlídce za dalších i započatých 500 000 Kč přes 1 000 000 Kč</t>
  </si>
  <si>
    <t>Zkoušky a prohlídky elektrických rozvodů a zařízení  celková prohlídka, zkoušení, měření a vyhotovení revizní zprávy pro objem montážních prací Příplatek k ceně -0003 za každých dalších i započatých 500 tisíc Kč přes 1000 tisíc Kč</t>
  </si>
  <si>
    <t>HZS</t>
  </si>
  <si>
    <t>Hodinové zúčtovací sazby</t>
  </si>
  <si>
    <t>090001000</t>
  </si>
  <si>
    <t>Ostatní náklady - nepředvídatelné práce</t>
  </si>
  <si>
    <t>Základní rozdělení průvodních činností a nákladů ostatní náklady</t>
  </si>
  <si>
    <t>80 = 80,000 [A]</t>
  </si>
  <si>
    <t>RHZS01</t>
  </si>
  <si>
    <t>Pomocné zednické práce</t>
  </si>
  <si>
    <t>16 = 16,000 [A]</t>
  </si>
  <si>
    <t>RHZS02</t>
  </si>
  <si>
    <t>Pomocné nekvalifikované práce</t>
  </si>
  <si>
    <t>160 = 160,000 [A]</t>
  </si>
  <si>
    <t>RHZS03</t>
  </si>
  <si>
    <t>Zabezpečení pracoviště</t>
  </si>
  <si>
    <t>Práce a dodávky M</t>
  </si>
  <si>
    <t>997221571</t>
  </si>
  <si>
    <t>Vodorovná doprava vybouraných hmot do 1 km</t>
  </si>
  <si>
    <t>27,712 = 27,712 [A]</t>
  </si>
  <si>
    <t>997221579</t>
  </si>
  <si>
    <t>Příplatek ZKD 1 km u vodorovné dopravy vybouraných hmot</t>
  </si>
  <si>
    <t>554,24 = 554,240 [A]</t>
  </si>
  <si>
    <t>74C917</t>
  </si>
  <si>
    <t>PŘIPOJENÍ STOŽÁRU NEBO IZOLOVANÉHO SVODU NA ZEMNIČ VČETNĚ ZŘÍZENÍ UZEMNĚNÍ</t>
  </si>
  <si>
    <t>"viz. soupis sestavení"_x000D_
 3 = 3,000 [B]</t>
  </si>
  <si>
    <t>74C921</t>
  </si>
  <si>
    <t>PŘÍMÉ UKOLEJNĚNÍ KONSTRUKCE VŠECH TYPŮ (VČETNĚ VÝZTUŽNÝCH DVOJIC) - 1 VODIČ</t>
  </si>
  <si>
    <t>"viz. soupis sestavení"_x000D_
 23 = 23,000 [B]</t>
  </si>
  <si>
    <t>74C923</t>
  </si>
  <si>
    <t>NEPŘÍMÉ UKOLEJNĚNÍ KONSTRUKCE VŠECH TYPŮ (VČETNĚ VÝZTUŽNÝCH DVOJIC) - 1 VODIČ</t>
  </si>
  <si>
    <t>"viz. soupis sestavení"_x000D_
 7 = 7,000 [B]</t>
  </si>
  <si>
    <t>74C924</t>
  </si>
  <si>
    <t>NEPŘÍMÉ UKOLEJNĚNÍ KONSTRUKCE VŠECH TYPŮ (VČETNĚ VÝZTUŽNÝCH DVOJIC) - 2 VODIČE</t>
  </si>
  <si>
    <t>74C974</t>
  </si>
  <si>
    <t>AKTUALIZACE KSU A TP DLE KOLEJOVÝCH POSTUPŮ ZA 100 M ZPROVOZŇOVANÉ SKUPINY</t>
  </si>
  <si>
    <t>"viz. soupis sestavení"_x000D_
 80 = 80,000 [B]</t>
  </si>
  <si>
    <t>1. Položka obsahuje:
 – veškeré další práce na aktualizaci KSU a TP po každém stavebním postupu
2. Položka neobsahuje:
 X
3. Způsob měření:
Kusem se rozumí 100 m úseku elektrifikované koleje x stavební postup.</t>
  </si>
  <si>
    <t>74C976</t>
  </si>
  <si>
    <t>ZPRACOVÁNÍ KSU A TP PRO ÚČELY ZAVEDENÍ DO PROVOZU ZA 100 M ZPROVOZŇOVANÉ SKUPINY</t>
  </si>
  <si>
    <t>1. Položka obsahuje:
 – veškeré další práce pro zpracování a odsouhlasení KSU a TP při uvádění do provozu
2. Položka neobsahuje:
 X
3. Způsob měření:
Kusem se rozumí 100 m úseku elektrifikované koleje.</t>
  </si>
  <si>
    <t>75C847</t>
  </si>
  <si>
    <t>STYKOVÝ TRANSFORMÁTOR, SYMETRIZAČNÍ A UKOLEJŇOVACÍ TLUMIVKA - MONTÁŽ</t>
  </si>
  <si>
    <t>1. Položka obsahuje:
 – usazení jednoho stykového transformátoru, montáž ochranné trubky, zapojení kabelových forem (včetně měření a zapojení po měření)
 – regulace a zkoušení kolejového obvodu
 – montáž stykového transformátoru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</si>
  <si>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75C851</t>
  </si>
  <si>
    <t>SADA PROPOJEK PRO PŘIPOJENÍ STYKOVÉHO TRANSFORMÁTORU, SYMETRIZAČNÍ TLUMIVKY KE KOLEJNICI - DODÁVKA</t>
  </si>
  <si>
    <t>1. Položka obsahuje:
 – dodávka sady propojek (do 3 lan) pro připojení jednoho stykového transformátoru ke kolejnicím podle typu a potřebné délky včetně potřebného pomocného materiálu a dopravy do staveništního skladu
2. Položka neobsahuje:
 X
3. Způsob měření:
Udává se počet sad, které se skládají z předepsaných dílů, jež tvoří požadovaný celek.</t>
  </si>
  <si>
    <t>75C857</t>
  </si>
  <si>
    <t>SADA PROPOJEK PRO PŘIPOJENÍ STYKOVÉHO TRANSFORMÁTORU, SYMETRIZAČNÍ TLUMIVKY KE KOLEJNICI - MONTÁŽ</t>
  </si>
  <si>
    <t>1. Položka obsahuje:
 – rozměření místa připojení, případné vyvrtání otvorů, montáž sady propojek (do 3 lan) pro připojení jednoho stykového transformátoru ke kolejnicím
 – montáž propojek pro připojení stykového transformátoru ke kolejnicím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</si>
  <si>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75C8D1</t>
  </si>
  <si>
    <t>SYMETRIZAČNÍ TLUMIVKA - DODÁVKA</t>
  </si>
  <si>
    <t>1. Položka obsahuje:
 – dodávka symetrizační tlumivky, potřebného pomocného materiálu a dopravy do staveništního skladu
 – dodávku symetrizační tlumivky včetně pomocného materiálu, dopravu do staveništního skladu
2. Položka neobsahuje:
 X
3. Způsob měření:
Udává se počet kusů kompletní konstrukce nebo práce.</t>
  </si>
  <si>
    <t>74F459</t>
  </si>
  <si>
    <t>DEMONTÁŽ UKOLEJNĚNÍ KONSTRUKCÍ A PODPĚR VČETNĚ UCHYCENÍ A VODIČE</t>
  </si>
  <si>
    <t>"viz. polohový plán"_x000D_
 68 = 68,000 [B]</t>
  </si>
  <si>
    <t>74F314</t>
  </si>
  <si>
    <t>MĚŘENÍ DOTYKOVÉHO NAPĚTÍ U VODIVÉ KONSTRUKCE</t>
  </si>
  <si>
    <t>"viz. technická zpráva"_x000D_
 3 = 3,000 [B]</t>
  </si>
  <si>
    <t>1. Položka obsahuje:
 – měření elektrických parametrů TV pro zpracování revize
 – dopravu kolejových mechanismů z mateřského depa do prostoru stavby a zpět
2. Položka neobsahuje:
 X
3. Způsob měření:
Měří se1 kus ukolejněné TP nebo OK</t>
  </si>
  <si>
    <t>74F315</t>
  </si>
  <si>
    <t>MĚŘENÍ ELEKTRICKÉHO ODPORU ZÁKLADU</t>
  </si>
  <si>
    <t>1. Položka obsahuje:
 – měření elektrických parametrů TV pro zpracování revize
 – dopravu kolejových mechanismů z mateřského depa do prostoru stavby a zpět
2. Položka neobsahuje:
 X
3. Způsob měření:
Měří se 1 kus základu TP</t>
  </si>
  <si>
    <t>74F316</t>
  </si>
  <si>
    <t>MĚŘENÍ PŘECHODOVÉHO ODPORU ZEMNIČE</t>
  </si>
  <si>
    <t>1. Položka obsahuje:
 – měření elektrických parametrů TV pro zpracování revize
 – dopravu kolejových mechanismů z mateřského depa do prostoru stavby a zpět
2. Položka neobsahuje:
 X
3. Způsob měření:
Měří se 1 kus uzemněné TP nebo OK</t>
  </si>
  <si>
    <t>D.2.4</t>
  </si>
  <si>
    <t>Ostatní stavební objekty</t>
  </si>
  <si>
    <t>10</t>
  </si>
  <si>
    <t>Odstranění křovin a stromů do průměru 100 mm, doprava dřevin bez ohledu na vzdálenost, spálení na hromadách nebo štěpkování. Podrobněji viz Dendrologický průzkum. 8319 = 8319,000 [A]</t>
  </si>
  <si>
    <t>11201</t>
  </si>
  <si>
    <t>KÁCENÍ STROMŮ D KMENE DO 0,5M S ODSTRANĚNÍM PAŘEZŮ</t>
  </si>
  <si>
    <t>Kácení stromů se měří v [ks] poražených stromů (průměr stromů se měří ve výšce 1,3m nad terénem) a zahrnuje zejména: - poražení stromu a osekání větví - spálení větví na hromadách nebo štěpkování - dopravu a uložení kmenů, případné další práce s nimi dle pokynů zadávací dokumentace Odstranění pařezů se měří v [ks] vytrhaných nebo vykopaných pařezů a zahrnuje zejména: - vytrhání nebo vykopání pařezů - veškeré zemní práce spojené s odstraněním pařezů - dopravu a uložení pařezů, případně další práce s nimi dle pokynů zadávací dokumentace - zásyp jam po pařezech 3 = 3,000 [A]</t>
  </si>
  <si>
    <t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</si>
  <si>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11204</t>
  </si>
  <si>
    <t>KÁCENÍ STROMŮ D KMENE DO 0,3M S ODSTRANĚNÍM PAŘEZŮ</t>
  </si>
  <si>
    <t>pařezů se měří v [ks] vytrhaných nebo vykopaných pařezů a zahrnuje zejména: - vytrhání nebo vykopání pařezů - veškeré zemní práce spojené s odstraněním pařezů - dopravu a uložení pařezů, případně další práce s nimi dle pokynů zadávací dokumentace - zásyp jam po pařezech 261 = 261,000 [A]</t>
  </si>
  <si>
    <t>908</t>
  </si>
  <si>
    <t>recyklační linky nebo jiného zařízení na zpracování nebo likvidaci odpadů  - náklady spojené s vyložením a manipulací s materiálem v místě skládky  - náklady spojené s naložením a manipulací materiálem  2. Způsob měření:  Tunou se rozumí hmotnost odpadu vytříděného v souladu se zákonem č. č. 541/2020 Sb., o odpadech a o změně některých zákonů (zákon o odpadech), v aktuálním znění. 331,77 = 331,770 [A]</t>
  </si>
  <si>
    <t>D1</t>
  </si>
  <si>
    <t>Povrchové úpravy terénu (i vegetační)</t>
  </si>
  <si>
    <t>18311</t>
  </si>
  <si>
    <t>ZALOŽENÍ ZÁHONU PRO VÝSADBU</t>
  </si>
  <si>
    <t>Položka zahrnuje založení záhonu, urovnání, naložení a odvoz odpadu, to vše bez ohledu na sklon terénu 100 = 100,000 [A]</t>
  </si>
  <si>
    <t>Položka zahrnuje:
- založení záhonu, urovnání, naložení a odvoz odpadu, to vše bez ohledu na sklon terénu
Položka nezahrnuje:
- x</t>
  </si>
  <si>
    <t>18461</t>
  </si>
  <si>
    <t>MULČOVÁNÍ</t>
  </si>
  <si>
    <t>položka zahrnuje dodání a rozprostření mulčovací kůry nebo štěpky v předepsané tloušťce nebo mulčovací textilie bez ohledu na sklon terénu, stabilizaci mulče proti erozi, přísady proti vznícení mulče, naložení a odvoz odpadu 183,69 = 183,690 [A]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</si>
  <si>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</si>
  <si>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položka zahrnuje dodání a rozprostření mulčovací kůry nebo štěpky v předepsané tloušťce nebo mulčovací textilie bez ohledu na sklon terénu, stabilizaci mulče proti erozi, přísady proti vznícení mulče, naložení a odvoz odpadu 100 = 100,000 [A]</t>
  </si>
  <si>
    <t>18462</t>
  </si>
  <si>
    <t>OŠETŘENÍ MULČOVÁNÍ</t>
  </si>
  <si>
    <t>položka zahrnuje chemické odplevelení a doplnění chybějícího mulče 183,69 = 183,690 [A]</t>
  </si>
  <si>
    <t>Položka zahrnuje:
- chemické odplevelení a doplnění chybějícího mulče
Položka nezahrnuje:
- x</t>
  </si>
  <si>
    <t>položka zahrnuje chemické odplevelení a doplnění chybějícího mulče 300 = 300,000 [A]</t>
  </si>
  <si>
    <t>18471</t>
  </si>
  <si>
    <t>OŠETŘENÍ DŘEVIN VE SKUPINÁCH</t>
  </si>
  <si>
    <t>Položka zahrnuje odplevelení s nakypřením, vypletí, ošetření řezem, hnojením, odstranění poškozených částí dřevin s případným složením odpadu na hromady, naložením na dopravní prostředek, odvozem a složením 900 = 900,000 [A]</t>
  </si>
  <si>
    <t>Položka zahrnuje:
- odplevelení s nakypřením, vypletí, ošetření řezem, hnojením
- odstranění poškozených částí dřevin s případným složením odpadu na hromady, naložením na dopravní prostředek, odvozem a složením
Položka nezahrnuje:
- x</t>
  </si>
  <si>
    <t>18472</t>
  </si>
  <si>
    <t>OŠETŘENÍ DŘEVIN SOLITERNÍCH</t>
  </si>
  <si>
    <t>odplevelení s nakypřením, vypletí, řezem, hnojením, odstranění poškozených částí dřevin s případným složením odpadu na hromady, naložením na dopravní prostředek, odvozem a složením 702 = 702,000 [A]</t>
  </si>
  <si>
    <t>Položka zahrnuje:
- odplevelení s nakypřením, vypletí, řezem, hnojením
- odstranění poškozených částí dřevin s případným složením odpadu na hromady, naložením na dopravní prostředek, odvozem a složením
Položka nezahrnuje:
- x</t>
  </si>
  <si>
    <t>184A1</t>
  </si>
  <si>
    <t>VYSAZOVÁNÍ KEŘŮ LISTNATÝCH S BALEM VČETNĚ VÝKOPU JAMKY</t>
  </si>
  <si>
    <t>Položka zahrnuje dodávku projektem předepsaných  keřů, hloubení jamek (min. rozměry pro keře 30/30/30cm) s event. výměnou půdy, s hnojením anorganickým hnojivem a přídavkem organického hnojiva dle PD, zálivku,  a pod., veškerý materiál, výrobky a polotovary, včetně mimostaveništní a vnitrostaveništní dopravy (rovněž přesuny), včetně naložení a složení, případně s uložením 100 = 100,000 [A]</t>
  </si>
  <si>
    <t>Položka zahrnuje:
- dodávku projektem předepsaných  keřů
- hloubení jamek (min. rozměry pro keře 30/30/30cm) s event. výměnou půdy, s hnojením anorganickým hnojivem a přídavkem organického hnojiva dle PD, zálivku,  a pod.
- veškerý materiál, výrobky a polotovary, včetně mimostaveništní a vnitrostaveništní dopravy (rovněž přesuny), včetně naložení a složení, případně s uložením
Položka nezahrnuje:
- x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</si>
  <si>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</si>
  <si>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</si>
  <si>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 187,2 = 187,200 [A]</t>
  </si>
  <si>
    <t>položka zahrnuje veškerý materiál, výrobky a polotovary, včetně mimostaveništní a vnitrostaveništní dopravy (rovněž přesuny), včetně naložení a složení, případně s uložením 120 = 120,000 [A]</t>
  </si>
  <si>
    <t>R184B15</t>
  </si>
  <si>
    <t>VYSAZOVÁNÍ STROMŮ LISTNATÝCH S BALEM OBVOD KMENE DO 12CM, PODCHOZÍ VÝŠ MIN 2,2M</t>
  </si>
  <si>
    <t>Viz příslušná stanoviska obcí. Položka vysazování stromů zahrnuje hloubení jamek (min. rozměry pro stromy min. 1,5 násobek balu výpěstku) s event. výměnou půdy, s hnojením anorganickým hnojivem a přídavkem organického hnojiva min. 5kg pro stromy, zálivku, kůly, chráničky ke stromům nebo ochrana stromů nátěrem a pod.  položka zahrnuje veškerý materiál (s výjimkou sazenice stromu), výrobky a polotovary, včetně mimostaveništní a vnitrostaveništní dopravy (rovněž přesuny), včetně naložení a složení, případně s uložením 30 = 30,000 [A]</t>
  </si>
  <si>
    <t>Viz příslušná stanoviska obcí. Položka vysazování stromů zahrnuje hloubení jamek (min. rozměry pro stromy min. 1,5 násobek balu výpěstku) s event. výměnou půdy, s hnojením anorganickým hnojivem a přídavkem organického hnojiva min. 5kg pro stromy, zálivku, kůly, chráničky ke stromům nebo ochrana stromů nátěrem a pod.  položka zahrnuje veškerý materiál (s výjimkou sazenice stromu), výrobky a polotovary, včetně mimostaveništní a vnitrostaveništní dopravy (rovněž přesuny), včetně naložení a složení, případně s uložením</t>
  </si>
  <si>
    <t>STROM LISTNATÝ S BALEM OBVOD KMENE DO 12CM, PODCHOZÍ VÝŠ MIN 2,2M</t>
  </si>
  <si>
    <t>Sadbový materiál, specifikace dle stanovisek obcí. 30 = 30,000 [A]</t>
  </si>
  <si>
    <t>Sadbový materiál, specifikace dle stanovisek obcí.</t>
  </si>
  <si>
    <t>R184B22</t>
  </si>
  <si>
    <t>VYSAZOVÁNÍ STROMŮ LISTNATÝCH V KONTEJNERU OBVOD KMENE DO 10CM, VÝŠ DO 1,7M</t>
  </si>
  <si>
    <t>Viz příslušná stanoviska obcí. Položka vysazování stromů zahrnuje hloubení jamek (min. rozměry pro stromy min. 1,5 násobek balu výpěstku) s event. výměnou půdy, s hnojením anorganickým hnojivem a přídavkem organického hnojiva min. 5kg pro stromy, zálivku, kůly, chráničky ke stromům nebo ochrana stromů nátěrem a pod.  položka zahrnuje veškerý materiál (s výjimkou sazenice stromu), výrobky a polotovary, včetně mimostaveništní a vnitrostaveništní dopravy (rovněž přesuny), včetně naložení a složení, případně s uložením 48 = 48,000 [A]</t>
  </si>
  <si>
    <t>STROM LISTNATÝ V KONTEJNERU OBVOD KMENE DO 10CM, VÝŠ DO 1,7M</t>
  </si>
  <si>
    <t>Sadbový materiál, specifikace dle stanovisek obcí. 48 = 48,000 [A]</t>
  </si>
  <si>
    <t>POPLATKY ZA LIKVIDACI ODPADŮ NEKONTAMINOVANÝCH - 17 05 04 VYTĚŽENÉ ZEMINY A HORNINY - I. TŘÍDA TĚŽITELNOSTI VČ. DOPRAVY NA SKLÁDKU A MANIPULACE</t>
  </si>
  <si>
    <t>"`Dle technické zprávy, výkresových příloh projektové dokumentace. Dle výkazů materiálu projektu. Dle tabulky kubatur projektanta.`"_x000D_
 "`Bilance zemin`"_x000D_
 26838+1968,039+26,712+513+523,442+1,075 = 29870,268 [J]_x000D_
 Celkové množství 29870.268000 = 29870,268 [C]</t>
  </si>
  <si>
    <t>POPLATKY ZA LIKVIDACI ODPADŮ NEKONTAMINOVANÝCH - 17 05 04 VYTĚŽENÉ ZEMINY A HORNINY - II. TŘÍDA TĚŽITELNOSTI VČ. DOPRAVY NA SKLÁDKU A MANIPULACE</t>
  </si>
  <si>
    <t>POPLATKY ZA LIKVIDACI ODPADŮ NEKONTAMINOVANÝCH - 17 05 04 VYTĚŽENÉ ZEMINY A HORNINY - III. TŘÍDA TĚŽITELNOSTI VČ. DOPRAVY NA SKLÁDKU A MANIPULACE</t>
  </si>
  <si>
    <t>POPLATKY ZA LIKVIDACI ODPADŮ NEKONTAMINOVANÝCH - 17 01 02 STAVEBNÍ A DEMOLIČNÍ SUŤ (CIHLY) VČ. DOPRAVY NA SKLÁDKU A MANIPULACE</t>
  </si>
  <si>
    <t>POPLATKY ZA LIKVIDACI ODPADŮ NEKONTAMINOVANÝCH - 17 03 02 VYBOURANÝ ASFALTOVÝ BETON BEZ DEHTU VČ. DOPRAVY NA SKLÁDKU A MANIPULACE</t>
  </si>
  <si>
    <t>POPLATKY ZA LIKVIDACI ODPADŮ NEKONTAMINOVANÝCH - 17 01 01 BETON Z DEMOLIC OBJEKTŮ, ZÁKLADŮ TV APOD. VČ. DOPRAVY NA SKLÁDKU A MANIPULACE (PROSTÝ A ARMOVANÝ BETON</t>
  </si>
  <si>
    <t>"Dle technické zprávy, výkresových příloh projektové dokumentace a dle TKP staveb státních drah. Dle výkazů materiálu projektu. Dle tabulky kubatur"_x000D_
 50+3,06+290,77+200+273+3895,716 = 4712,546 [A]_x000D_
 Celkové množství 4712.546000 = 4712,546 [C]</t>
  </si>
  <si>
    <t>POPLATKY ZA LIKVIDACI ODPADŮ NEKONTAMINOVANÝCH - 17 05 08 ŠTĚRK Z KOLEJIŠTĚ (ODPAD PO RECYKLACI) VČ. DOPRAVY NA SKLÁDKU A MANIPULACE</t>
  </si>
  <si>
    <t>POPLATKY ZA LIKVIDACI ODPADŮ NEKONTAMINOVANÝCH - 02 01 03 SMÝCENÉ STROMY A KEŘE VČ. DOPRAVY NA SKLÁDKU A MANIPULACE</t>
  </si>
  <si>
    <t>331,77+29,5 = 361,270 [A]</t>
  </si>
  <si>
    <t>909</t>
  </si>
  <si>
    <t>POPLATKY ZA LIKVIDACI ODPADŮ NEKONTAMINOVANÝCH - 17 02 01 DŘEVO PO STAVEBNÍM POUŽITÍ, Z DEMOLIC VČ. DOPRAVY NA SKLÁDKU A MANIPULACE</t>
  </si>
  <si>
    <t>POPLATKY ZA LIKVIDACI ODPADŮ NEKONTAMINOVANÝCH - 17 01 01 ŽELEZNIČNÍ PRAŽCE BETONOVÉ VČ. DOPRAVY NA SKLÁDKU A MANIPULACE</t>
  </si>
  <si>
    <t>"`Dle technické zprávy, výkresových příloh projektové dokumentace. Dle výkazů materiálu projektu. Dle tabulky kubatur projektanta.`"_x000D_
 "betonové pražce"_x000D_
 300+698.5+300,99 = 1299,490 [A]_x000D_
 Celkem: A = 1299,490 [B]</t>
  </si>
  <si>
    <t>POPLATKY ZA LIKVIDACI ODPADŮ NEKONTAMINOVANÝCH - 17 01 01 KŮLY A SLOUPY BETONOVÉ VČ. DOPRAVY NA SKLÁDKU A MANIPULACE</t>
  </si>
  <si>
    <t>"přepočet kubatury na tuny - stožár 1,5t, závaží kotvení 0,5t"</t>
  </si>
  <si>
    <t>POPLATKY ZA LIKVIDACI ODPADŮ NEKONTAMINOVANÝCH - 20 03 99 ODPAD PODOBNÝ KOMUNÁLNÍMU ODPADU VČ. DOPRAVY NA SKLÁDKU A MANIPULACE</t>
  </si>
  <si>
    <t>POPLATKY ZA LIKVIDACI ODPADŮ NEKONTAMINOVANÝCH - 17 02 03 POLYETYLÉNOVÉ PODLOŽKY (ŽEL. SVRŠEK) VČ. DOPRAVY NA SKLÁDKU A MANIPULACE</t>
  </si>
  <si>
    <t>"`Dle technické zprávy, výkresových příloh projektové dokumentace. Dle výkazů materiálu projektu. Dle tabulky kubatur projektanta.`"_x000D_
 "PE podložky"_x000D_
 0.45+0.475+0,15 = 1,075 [A]_x000D_
 Celkem: A = 1,075 [B]</t>
  </si>
  <si>
    <t>POPLATKY ZA LIKVIDACI ODPADŮ NEKONTAMINOVANÝCH - 07 02 99 PRYŽOVÉ PODLOŽKY (ŽEL. SVRŠEK) VČ. DOPRAVY NA SKLÁDKU A MANIPULACE</t>
  </si>
  <si>
    <t>"`Dle technické zprávy, výkresových příloh projektové dokumentace. Dle výkazů materiálu projektu. Dle tabulky kubatur projektanta.`"_x000D_
 "pryžové podložky"_x000D_
 0.9+0.95+0,3 = 2,150 [A]_x000D_
 Celkem: A = 2,150 [B]</t>
  </si>
  <si>
    <t>POPLATKY ZA LIKVIDACI ODPADŮ NEKONTAMINOVANÝCH - 17 01 03 IZOLÁTORY PORCELÁNOVÉ VČ. DOPRAVY NA SKLÁDKU A MANIPULACE</t>
  </si>
  <si>
    <t>"přepočet kubatury na tuny - izolátor 11kg"</t>
  </si>
  <si>
    <t>POPLATKY ZA LIKVIDACI ODPADŮ NEKONTAMINOVANÝCH - 17 01 03 ODPOJOVAČE-OCEL, PORCELÁN 100KG VČ. DOPRAVY NA SKLÁDKU A MANIPULACE</t>
  </si>
  <si>
    <t>"přepočet kubatury na tuny - odpojovač 100kg"</t>
  </si>
  <si>
    <t>POPLATKY ZA LIKVIDACI ODPADŮ NEKONTAMINOVANÝCH - 16 02 14 ELEKTROŠROT (VYŘAZENÁ EL. ZAŘÍZENÍ A - PŘÍSTR. - AL, CU A VZ. KOVY) VČ. DOPRAVY NA SKLÁDKU A MANIPULAC</t>
  </si>
  <si>
    <t>POPLATKY ZA LIKVIDACI ODPADŮ NEKONTAMINOVANÝCH - 17 05 04 KAMENNÁ SUŤ VČ. DOPRAVY NA SKLÁDKU A MANIPULACE</t>
  </si>
  <si>
    <t>"`Dle technické zprávy, výkresových příloh projektové dokumentace. Dle výkazů materiálu projektu. Dle tabulky kubatur projektanta.`"_x000D_
 "Stavební postupy – provizorní stavy"_x000D_
 "Odstranění geobuňkového systému"_x000D_
 "- ŠD fr. 0/32 odvoz na skládku"_x000D_
 500*2.5+3604,8 = 4854,800 [A]_x000D_
 "- ŠD fr. 16/32 odvoz na skládku"_x000D_
 165*2.5 = 412,500 [B]_x000D_
 "Odtěžení náspu, odvoz na skládku"_x000D_
 1650*2.5 = 4125,000 [C]_x000D_
 "Ochranná vrstva ŠD 0/63 + odstranění a odvoz na skládku"_x000D_
 1100*2.5 = 2750,000 [D]_x000D_
 Celkem: A+B+C+D = 12142,300 [E]</t>
  </si>
  <si>
    <t>POPLATKY ZA LIKVIDACI ODPADŮ NEKONTAMINOVANÝCH - 17 06 04 ZBYTKY IZOLAČNÍCH MATERIÁLŮ VČ. DOPRAVY NA SKLÁDKU A MANIPULACE</t>
  </si>
  <si>
    <t>POPLATKY ZA LIKVIDACI ODPADŮ NEBEZPEČNÝCH - 17 02 04* ŽELEZNIČNÍ PRAŽCE DŘEVĚNÉ VČ. DOPRAVY NA SKLÁDKU A MANIPULACE</t>
  </si>
  <si>
    <t>POPLATKY ZA LIKVIDACI ODPADŮ - 17 04 05 ŽELEZO A OCEL VČ. DOPRAVY NA SKLÁDKU A MANIPULACE</t>
  </si>
  <si>
    <t>"`Dle technické zprávy, výkresových příloh projektové dokumentace. Dle výkazů materiálu projektu. Dle tabulky kubatur projektanta.`"_x000D_
 438,8+95+0,43+72,756 = 606,986 [G]_x000D_
 Celkové množství 606.986000 = 606,986 [B]</t>
  </si>
  <si>
    <t>Dokumentace stavby</t>
  </si>
  <si>
    <t>VSEOB001</t>
  </si>
  <si>
    <t>Dokumentace skutečného provedení stavby, geodetická část</t>
  </si>
  <si>
    <t>Vypracování vybrané části dokumentace skutečného provedení (DSPS) v předepsaném rozsahu a počtu dle VTP a ZTP</t>
  </si>
  <si>
    <t>"v předepsaném rozsahu a počtu dle VTP a ZTP"_x000D_
 1 = 1,000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</si>
  <si>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</si>
  <si>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</si>
  <si>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</si>
  <si>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</si>
  <si>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</si>
  <si>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</si>
  <si>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</si>
  <si>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</si>
  <si>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</si>
  <si>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</si>
  <si>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 v předepsaném rozsahu a počtu dle VTP a ZTP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</si>
  <si>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</si>
  <si>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</si>
  <si>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</si>
  <si>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 v předepsaném rozsahu a počtu dle VTP a ZTP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</si>
  <si>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</si>
  <si>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</si>
  <si>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</si>
  <si>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 v předepsaném rozsahu a počtu dle VTP a ZTP</t>
  </si>
  <si>
    <t>Poznámka k položce:   
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Položka zahrnuje všechny geodetické práce před, během a po výstavbě nutné k bezvadnému dokončení a předání stavby.</t>
  </si>
  <si>
    <t>VSEOB007</t>
  </si>
  <si>
    <t>Stabilizace bodů geodetické vytyčovací sítě</t>
  </si>
  <si>
    <t>Specifikace stabilizací bodů geodetické vytyčovací sítě stavby v předepsaném rozsahu a počtu dle VTP a ZTP - od stupně PDPS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</si>
  <si>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</si>
  <si>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VSEOB008</t>
  </si>
  <si>
    <t>Hlukové měření pro účely realizace stavby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</si>
  <si>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 jak před stavbou tak po dokončení stavby</t>
  </si>
  <si>
    <t>VSEOB012</t>
  </si>
  <si>
    <t>Geoelektrické a korozní průzkumy stavby, opatření</t>
  </si>
  <si>
    <t>Poznámka k položce:  
Položka zahrnuje veškeré činnosti nezbytné k zajištění korozního měření na stavbě. Při výstavbě je nutné provézt korozní měření dle SŽDC SR 5/7(S) a TP124 na jednotlivých stavebních objektech. Včetně vyhodnocení korozního měření a technických opatření proti bludným prodům. Měřeno před a po realizaci stavby.</t>
  </si>
  <si>
    <t>VSEOB015</t>
  </si>
  <si>
    <t>Biotechnická opatření</t>
  </si>
  <si>
    <t>"v předepsaném rozsahu a počtu dle části PD"_x000D_
 "E.1.2 Dokumentace vlivů záměru na životní prostředí"_x000D_
 1 = 1,000 [A]</t>
  </si>
  <si>
    <t>Položka obsahuje veškeré práce, dodávky, služby (plán,projekt, projednání, a jiné), výstupy, opatření nutné k dané činnosti, pokud není uvedeno samostatně v jednotlivých SO/PS</t>
  </si>
  <si>
    <t>VSEOB017</t>
  </si>
  <si>
    <t>Nájmy, zábory a věcná břemena placená zhotovitelem</t>
  </si>
  <si>
    <t>"v předepsaném rozsahu a počtu dle VTP a ZTP "_x000D_
 1,0 = 1,000 [A]</t>
  </si>
  <si>
    <t>Položka zahrnuje veškeré činnosti nezbytné k zajištění daného předmětu dle názvu položky během realizace stavby. Položka zahrnuje  všechny nezbytné práce, náklady a zařízení  včetně  všech doprav a pomocného materiálu, zpráv, projednání nutných pro uskutečnění této činnosti.</t>
  </si>
  <si>
    <t>VSEOB018</t>
  </si>
  <si>
    <t>Rekultivace použitých ploch stavbou</t>
  </si>
  <si>
    <t>"v předepsaném rozsahu a počtu dle části PD "_x000D_
 "E.1.2 Dokumentace vlivu záměru na životní prostředí "_x000D_
 1,0 = 1,000 [A]</t>
  </si>
  <si>
    <t>VSEOB019</t>
  </si>
  <si>
    <t>Exkurze pro studenty (předpoklad 8 exkurzí)</t>
  </si>
  <si>
    <t>"v předepsaném rozsahu a počtu dle Přílohy k nabídce"_x000D_
 1 = 1,000 [A]</t>
  </si>
  <si>
    <t>"1.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BOZP, případná doprava na stavbě  
2. Položka neobsahuje:zapůjčení vhodné obuvi (zajišťuje si každý návštěvník sám)    
3. Měrná jednotka: KOMPLET, předpoklad 8 exkurzí
4. Způsob měření:  soubor všech úkonů a činností, které jsou třeba k uskutečnění akce (8 exkurzí) pro jednu skupinu návštěvníků  
5. Hlavní materiál:0"</t>
  </si>
  <si>
    <t>VSEOB021</t>
  </si>
  <si>
    <t>Projektové dokumentace v realizaci stavby</t>
  </si>
  <si>
    <t>Projektová dokumentace pro provádění stavby</t>
  </si>
  <si>
    <t>"v předepsaném rozsahu a počtu dle VTP a ZTP  "_x000D_
 1 = 1,000 [A]</t>
  </si>
  <si>
    <t>Poznámka k položce:    
Vypracování dokumentace u vybraných SO a PS. Položka zahrnuje veškeré činnosti nezbytné k vypracování projektové dokumentace nutné pro provádění stavby (PDPS, VPD, dílenská dok., výrobní dok. a jiné dok.), které doplňují či upřesňují soutěžní projektovou dokumentaci do úplného obsahu stupně dokumentace pro provádění stavby. Mimo jiné a výše uvedené se jedná se o dopracování PDPS  pro části : D.1.1, D.1.2, D.1.3 případně ostatní SO, PS, kde zhotovitel uzná za nutné toto vypracovat k bezvadnému předání a ukončení díla, pokud není uvedeno samostatně v soupisech prací jednotlivých SO, PS.</t>
  </si>
  <si>
    <t>VSEOB022</t>
  </si>
  <si>
    <t>Zajištění vytyčení a vyměření inženýrských sítí pro potřeby stavby, pasporty pro účely stavby</t>
  </si>
  <si>
    <t>"`v předepsaném rozsahu a počtu dle VTP a ZTP"_x000D_
 "položka platí pro všechny SO a PS stavby a veškeré související předměty a činnosti potřebné pro stavbu"_x000D_
 1 = 1,000 [A]</t>
  </si>
  <si>
    <t>Poznámka k položce:  
Položka zahrnuje veškeré činnosti nezbytné k zajištění vytyčení a vyměření inženýrských sítí a zajištění geodetického vytýčení a zaměření inženýrských sítí včetně např. ověření hloubkové polohy sítě kopanou sondou apod. Položka zahrnuje  všechny nezbytné práce, dodávky a služby, náklady a zařízení  včetně  všech doprav a pomocného materiálu nutných  pro uskutečnění vytyčení. Dále položka obsahuje pasportizaci pro účel výstavby včetně fotodokumentace a veškeré činnosti s tímto spojené.</t>
  </si>
  <si>
    <t>VSEOB023</t>
  </si>
  <si>
    <t>Odborné dozory, dohledy a průzkumy zajišťované zhotovitelem</t>
  </si>
  <si>
    <t>"Odborné dozory, dohledy a průzkumy zajišťované zhotovitelem "_x000D_
 "v předepsaném rozsahu a počtu dle VTP a ZTP"_x000D_
 1 = 1,000 [A]</t>
  </si>
  <si>
    <t>Poznámka k položce:    
Položka zahrnuje veškeré činnosti nezbytné k zajištění dozorů, dohledů, průzkumů, zkoušek, revizí, měření ze strany zhotovitele nutných k bezvadnému provedení díla a její kolaudace (pokud není uvedeno samostatně v tomto objektu nebo jednotlivých SO/PS) . Položka zahrnuje  všechny náklady na nezbytné práce všech doprav a pomocného materiálu nutných pro dané činnosti.</t>
  </si>
  <si>
    <t>"Provedení zdokumentování stavu komunikací užívaných stavbou a objektů podél stavby před zahájením stavby a po jejím ukončení"
 1 = 1,000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</si>
</sst>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3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4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6" fillId="2" borderId="0" xfId="6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14">
    <cellStyle name="NadpisRekapitulaceSoupisPraciStyle" xfId="2" xr:uid="{00000000-0005-0000-0000-000002000000}"/>
    <cellStyle name="NadpisStrukturyStyle" xfId="7" xr:uid="{00000000-0005-0000-0000-000007000000}"/>
    <cellStyle name="NadpisySloupcuStyle" xfId="4" xr:uid="{00000000-0005-0000-0000-000004000000}"/>
    <cellStyle name="NormalBoldLeftStyle" xfId="9" xr:uid="{00000000-0005-0000-0000-000009000000}"/>
    <cellStyle name="NormalBoldRightStyle" xfId="10" xr:uid="{00000000-0005-0000-0000-00000A000000}"/>
    <cellStyle name="NormalBoldStyle" xfId="5" xr:uid="{00000000-0005-0000-0000-000005000000}"/>
    <cellStyle name="NormalLeftStyle" xfId="11" xr:uid="{00000000-0005-0000-0000-00000B000000}"/>
    <cellStyle name="Normální" xfId="0" builtinId="0"/>
    <cellStyle name="NormalRightStyle" xfId="12" xr:uid="{00000000-0005-0000-0000-00000C000000}"/>
    <cellStyle name="NormalStyle" xfId="1" xr:uid="{00000000-0005-0000-0000-000001000000}"/>
    <cellStyle name="PolDoplnInfoStyle" xfId="13" xr:uid="{00000000-0005-0000-0000-00000D000000}"/>
    <cellStyle name="RekapitulaceCenyStyle" xfId="3" xr:uid="{00000000-0005-0000-0000-000003000000}"/>
    <cellStyle name="StavbaRozpocetHeaderStyle" xfId="6" xr:uid="{00000000-0005-0000-0000-000006000000}"/>
    <cellStyle name="StavebniDilStyle" xfId="8" xr:uid="{00000000-0005-0000-0000-000008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3"/>
  <sheetViews>
    <sheetView workbookViewId="0"/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5" t="s">
        <v>2</v>
      </c>
      <c r="C2" s="3"/>
      <c r="D2" s="3"/>
      <c r="E2" s="3"/>
    </row>
    <row r="3" spans="1:5" x14ac:dyDescent="0.25">
      <c r="A3" s="3"/>
      <c r="B3" s="46"/>
      <c r="C3" s="3"/>
      <c r="D3" s="3"/>
      <c r="E3" s="3"/>
    </row>
    <row r="4" spans="1:5" x14ac:dyDescent="0.25">
      <c r="A4" s="3"/>
      <c r="B4" s="45" t="s">
        <v>3</v>
      </c>
      <c r="C4" s="46"/>
      <c r="D4" s="46"/>
      <c r="E4" s="46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SUM(C10:C23)</f>
        <v>0</v>
      </c>
      <c r="D6" s="3"/>
      <c r="E6" s="3"/>
    </row>
    <row r="7" spans="1:5" x14ac:dyDescent="0.25">
      <c r="A7" s="3"/>
      <c r="B7" s="5" t="s">
        <v>5</v>
      </c>
      <c r="C7" s="6">
        <f>SUM(E10:E23)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ht="25.5" x14ac:dyDescent="0.25">
      <c r="A10" s="8" t="s">
        <v>11</v>
      </c>
      <c r="B10" s="9" t="s">
        <v>12</v>
      </c>
      <c r="C10" s="10">
        <f>'D.1D.1.2PS 11-05-11'!I3</f>
        <v>0</v>
      </c>
      <c r="D10" s="10">
        <f>SUMIFS('D.1D.1.2PS 11-05-11'!O:O,'D.1D.1.2PS 11-05-11'!A:A,"P")</f>
        <v>0</v>
      </c>
      <c r="E10" s="10">
        <f t="shared" ref="E10:E23" si="0">C10+D10</f>
        <v>0</v>
      </c>
    </row>
    <row r="11" spans="1:5" x14ac:dyDescent="0.25">
      <c r="A11" s="8" t="s">
        <v>13</v>
      </c>
      <c r="B11" s="9" t="s">
        <v>14</v>
      </c>
      <c r="C11" s="10">
        <f>'D.2D.2.1SO 11-10-01'!I3</f>
        <v>0</v>
      </c>
      <c r="D11" s="10">
        <f>SUMIFS('D.2D.2.1SO 11-10-01'!O:O,'D.2D.2.1SO 11-10-01'!A:A,"P")</f>
        <v>0</v>
      </c>
      <c r="E11" s="10">
        <f t="shared" si="0"/>
        <v>0</v>
      </c>
    </row>
    <row r="12" spans="1:5" x14ac:dyDescent="0.25">
      <c r="A12" s="8" t="s">
        <v>15</v>
      </c>
      <c r="B12" s="9" t="s">
        <v>16</v>
      </c>
      <c r="C12" s="10">
        <f>'D.2D.2.1SO 11-11-01'!I3</f>
        <v>0</v>
      </c>
      <c r="D12" s="10">
        <f>SUMIFS('D.2D.2.1SO 11-11-01'!O:O,'D.2D.2.1SO 11-11-01'!A:A,"P")</f>
        <v>0</v>
      </c>
      <c r="E12" s="10">
        <f t="shared" si="0"/>
        <v>0</v>
      </c>
    </row>
    <row r="13" spans="1:5" x14ac:dyDescent="0.25">
      <c r="A13" s="8" t="s">
        <v>17</v>
      </c>
      <c r="B13" s="9" t="s">
        <v>18</v>
      </c>
      <c r="C13" s="10">
        <f>'D.2D.2.1SO 11-14-01'!I3</f>
        <v>0</v>
      </c>
      <c r="D13" s="10">
        <f>SUMIFS('D.2D.2.1SO 11-14-01'!O:O,'D.2D.2.1SO 11-14-01'!A:A,"P")</f>
        <v>0</v>
      </c>
      <c r="E13" s="10">
        <f t="shared" si="0"/>
        <v>0</v>
      </c>
    </row>
    <row r="14" spans="1:5" ht="25.5" x14ac:dyDescent="0.25">
      <c r="A14" s="8" t="s">
        <v>19</v>
      </c>
      <c r="B14" s="9" t="s">
        <v>20</v>
      </c>
      <c r="C14" s="10">
        <f>'D.2D.2.1SO 11-20-01'!I3</f>
        <v>0</v>
      </c>
      <c r="D14" s="10">
        <f>SUMIFS('D.2D.2.1SO 11-20-01'!O:O,'D.2D.2.1SO 11-20-01'!A:A,"P")</f>
        <v>0</v>
      </c>
      <c r="E14" s="10">
        <f t="shared" si="0"/>
        <v>0</v>
      </c>
    </row>
    <row r="15" spans="1:5" ht="25.5" x14ac:dyDescent="0.25">
      <c r="A15" s="8" t="s">
        <v>21</v>
      </c>
      <c r="B15" s="9" t="s">
        <v>22</v>
      </c>
      <c r="C15" s="10">
        <f>'D.2D.2.1SO 11-21-01'!I3</f>
        <v>0</v>
      </c>
      <c r="D15" s="10">
        <f>SUMIFS('D.2D.2.1SO 11-21-01'!O:O,'D.2D.2.1SO 11-21-01'!A:A,"P")</f>
        <v>0</v>
      </c>
      <c r="E15" s="10">
        <f t="shared" si="0"/>
        <v>0</v>
      </c>
    </row>
    <row r="16" spans="1:5" ht="25.5" x14ac:dyDescent="0.25">
      <c r="A16" s="8" t="s">
        <v>23</v>
      </c>
      <c r="B16" s="9" t="s">
        <v>24</v>
      </c>
      <c r="C16" s="10">
        <f>'D.2D.2.3SO 11-81-01'!I3</f>
        <v>0</v>
      </c>
      <c r="D16" s="10">
        <f>SUMIFS('D.2D.2.3SO 11-81-01'!O:O,'D.2D.2.3SO 11-81-01'!A:A,"P")</f>
        <v>0</v>
      </c>
      <c r="E16" s="10">
        <f t="shared" si="0"/>
        <v>0</v>
      </c>
    </row>
    <row r="17" spans="1:5" ht="25.5" x14ac:dyDescent="0.25">
      <c r="A17" s="8" t="s">
        <v>25</v>
      </c>
      <c r="B17" s="9" t="s">
        <v>26</v>
      </c>
      <c r="C17" s="10">
        <f>'D.2D.2.3SO 11-81-02'!I3</f>
        <v>0</v>
      </c>
      <c r="D17" s="10">
        <f>SUMIFS('D.2D.2.3SO 11-81-02'!O:O,'D.2D.2.3SO 11-81-02'!A:A,"P")</f>
        <v>0</v>
      </c>
      <c r="E17" s="10">
        <f t="shared" si="0"/>
        <v>0</v>
      </c>
    </row>
    <row r="18" spans="1:5" ht="25.5" x14ac:dyDescent="0.25">
      <c r="A18" s="8" t="s">
        <v>27</v>
      </c>
      <c r="B18" s="9" t="s">
        <v>28</v>
      </c>
      <c r="C18" s="10">
        <f>'D.2D.2.3SO 11-86-03'!I3</f>
        <v>0</v>
      </c>
      <c r="D18" s="10">
        <f>SUMIFS('D.2D.2.3SO 11-86-03'!O:O,'D.2D.2.3SO 11-86-03'!A:A,"P")</f>
        <v>0</v>
      </c>
      <c r="E18" s="10">
        <f t="shared" si="0"/>
        <v>0</v>
      </c>
    </row>
    <row r="19" spans="1:5" x14ac:dyDescent="0.25">
      <c r="A19" s="8" t="s">
        <v>29</v>
      </c>
      <c r="B19" s="9" t="s">
        <v>30</v>
      </c>
      <c r="C19" s="10">
        <f>'D.2D.2.3SO 11-87-01'!I3</f>
        <v>0</v>
      </c>
      <c r="D19" s="10">
        <f>SUMIFS('D.2D.2.3SO 11-87-01'!O:O,'D.2D.2.3SO 11-87-01'!A:A,"P")</f>
        <v>0</v>
      </c>
      <c r="E19" s="10">
        <f t="shared" si="0"/>
        <v>0</v>
      </c>
    </row>
    <row r="20" spans="1:5" x14ac:dyDescent="0.25">
      <c r="A20" s="8" t="s">
        <v>31</v>
      </c>
      <c r="B20" s="9" t="s">
        <v>32</v>
      </c>
      <c r="C20" s="10">
        <f>'D.2D.2.4SO 11-91-01'!I3</f>
        <v>0</v>
      </c>
      <c r="D20" s="10">
        <f>SUMIFS('D.2D.2.4SO 11-91-01'!O:O,'D.2D.2.4SO 11-91-01'!A:A,"P")</f>
        <v>0</v>
      </c>
      <c r="E20" s="10">
        <f t="shared" si="0"/>
        <v>0</v>
      </c>
    </row>
    <row r="21" spans="1:5" ht="25.5" x14ac:dyDescent="0.25">
      <c r="A21" s="8" t="s">
        <v>33</v>
      </c>
      <c r="B21" s="9" t="s">
        <v>34</v>
      </c>
      <c r="C21" s="10">
        <f>'D.2D.2.4SO 11-96-01'!I3</f>
        <v>0</v>
      </c>
      <c r="D21" s="10">
        <f>SUMIFS('D.2D.2.4SO 11-96-01'!O:O,'D.2D.2.4SO 11-96-01'!A:A,"P")</f>
        <v>0</v>
      </c>
      <c r="E21" s="10">
        <f t="shared" si="0"/>
        <v>0</v>
      </c>
    </row>
    <row r="22" spans="1:5" x14ac:dyDescent="0.25">
      <c r="A22" s="8" t="s">
        <v>35</v>
      </c>
      <c r="B22" s="9" t="s">
        <v>36</v>
      </c>
      <c r="C22" s="10">
        <f>'SO 90-90'!I3</f>
        <v>0</v>
      </c>
      <c r="D22" s="10">
        <f>SUMIFS('SO 90-90'!O:O,'SO 90-90'!A:A,"P")</f>
        <v>0</v>
      </c>
      <c r="E22" s="10">
        <f t="shared" si="0"/>
        <v>0</v>
      </c>
    </row>
    <row r="23" spans="1:5" x14ac:dyDescent="0.25">
      <c r="A23" s="8" t="s">
        <v>37</v>
      </c>
      <c r="B23" s="9" t="s">
        <v>38</v>
      </c>
      <c r="C23" s="10">
        <f>'SO 98-98'!I3</f>
        <v>0</v>
      </c>
      <c r="D23" s="10">
        <f>SUMIFS('SO 98-98'!O:O,'SO 98-98'!A:A,"P")</f>
        <v>0</v>
      </c>
      <c r="E23" s="10">
        <f t="shared" si="0"/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8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39</v>
      </c>
      <c r="F2" s="3"/>
      <c r="G2" s="3"/>
      <c r="H2" s="3"/>
      <c r="I2" s="3"/>
      <c r="J2" s="16"/>
    </row>
    <row r="3" spans="1:16" ht="30" x14ac:dyDescent="0.25">
      <c r="A3" s="3" t="s">
        <v>40</v>
      </c>
      <c r="B3" s="17" t="s">
        <v>41</v>
      </c>
      <c r="C3" s="47" t="s">
        <v>42</v>
      </c>
      <c r="D3" s="48"/>
      <c r="E3" s="18" t="s">
        <v>43</v>
      </c>
      <c r="F3" s="3"/>
      <c r="G3" s="3"/>
      <c r="H3" s="19" t="s">
        <v>27</v>
      </c>
      <c r="I3" s="20">
        <f>SUMIFS(I10:I187,A10:A187,"SD")</f>
        <v>0</v>
      </c>
      <c r="J3" s="16"/>
      <c r="O3">
        <v>0</v>
      </c>
      <c r="P3">
        <v>2</v>
      </c>
    </row>
    <row r="4" spans="1:16" x14ac:dyDescent="0.25">
      <c r="A4" s="3" t="s">
        <v>44</v>
      </c>
      <c r="B4" s="17" t="s">
        <v>45</v>
      </c>
      <c r="C4" s="47" t="s">
        <v>230</v>
      </c>
      <c r="D4" s="48"/>
      <c r="E4" s="18" t="s">
        <v>231</v>
      </c>
      <c r="F4" s="3"/>
      <c r="G4" s="3"/>
      <c r="H4" s="3"/>
      <c r="I4" s="3"/>
      <c r="J4" s="16"/>
      <c r="O4">
        <v>0.15</v>
      </c>
      <c r="P4">
        <v>2</v>
      </c>
    </row>
    <row r="5" spans="1:16" x14ac:dyDescent="0.25">
      <c r="A5" s="3" t="s">
        <v>48</v>
      </c>
      <c r="B5" s="17" t="s">
        <v>45</v>
      </c>
      <c r="C5" s="47" t="s">
        <v>996</v>
      </c>
      <c r="D5" s="48"/>
      <c r="E5" s="18" t="s">
        <v>997</v>
      </c>
      <c r="F5" s="3"/>
      <c r="G5" s="3"/>
      <c r="H5" s="3"/>
      <c r="I5" s="3"/>
      <c r="J5" s="16"/>
      <c r="O5">
        <v>0.21</v>
      </c>
    </row>
    <row r="6" spans="1:16" x14ac:dyDescent="0.25">
      <c r="A6" s="3" t="s">
        <v>51</v>
      </c>
      <c r="B6" s="17" t="s">
        <v>52</v>
      </c>
      <c r="C6" s="47" t="s">
        <v>27</v>
      </c>
      <c r="D6" s="48"/>
      <c r="E6" s="18" t="s">
        <v>28</v>
      </c>
      <c r="F6" s="3"/>
      <c r="G6" s="3"/>
      <c r="H6" s="3"/>
      <c r="I6" s="3"/>
      <c r="J6" s="16"/>
    </row>
    <row r="7" spans="1:16" x14ac:dyDescent="0.25">
      <c r="A7" s="49" t="s">
        <v>53</v>
      </c>
      <c r="B7" s="50" t="s">
        <v>54</v>
      </c>
      <c r="C7" s="51" t="s">
        <v>55</v>
      </c>
      <c r="D7" s="51" t="s">
        <v>56</v>
      </c>
      <c r="E7" s="51" t="s">
        <v>57</v>
      </c>
      <c r="F7" s="51" t="s">
        <v>58</v>
      </c>
      <c r="G7" s="51" t="s">
        <v>59</v>
      </c>
      <c r="H7" s="51" t="s">
        <v>60</v>
      </c>
      <c r="I7" s="51"/>
      <c r="J7" s="52" t="s">
        <v>61</v>
      </c>
    </row>
    <row r="8" spans="1:16" x14ac:dyDescent="0.25">
      <c r="A8" s="49"/>
      <c r="B8" s="50"/>
      <c r="C8" s="51"/>
      <c r="D8" s="51"/>
      <c r="E8" s="51"/>
      <c r="F8" s="51"/>
      <c r="G8" s="51"/>
      <c r="H8" s="7" t="s">
        <v>62</v>
      </c>
      <c r="I8" s="7" t="s">
        <v>63</v>
      </c>
      <c r="J8" s="52"/>
    </row>
    <row r="9" spans="1:16" x14ac:dyDescent="0.25">
      <c r="A9" s="23">
        <v>0</v>
      </c>
      <c r="B9" s="21">
        <v>1</v>
      </c>
      <c r="C9" s="24">
        <v>2</v>
      </c>
      <c r="D9" s="7">
        <v>3</v>
      </c>
      <c r="E9" s="24">
        <v>4</v>
      </c>
      <c r="F9" s="7">
        <v>5</v>
      </c>
      <c r="G9" s="7">
        <v>6</v>
      </c>
      <c r="H9" s="7">
        <v>7</v>
      </c>
      <c r="I9" s="24">
        <v>8</v>
      </c>
      <c r="J9" s="22">
        <v>9</v>
      </c>
    </row>
    <row r="10" spans="1:16" x14ac:dyDescent="0.25">
      <c r="A10" s="25" t="s">
        <v>64</v>
      </c>
      <c r="B10" s="26"/>
      <c r="C10" s="27" t="s">
        <v>1372</v>
      </c>
      <c r="D10" s="28"/>
      <c r="E10" s="25" t="s">
        <v>1373</v>
      </c>
      <c r="F10" s="28"/>
      <c r="G10" s="28"/>
      <c r="H10" s="28"/>
      <c r="I10" s="29">
        <f>SUMIFS(I11:I70,A11:A70,"P")</f>
        <v>0</v>
      </c>
      <c r="J10" s="30"/>
    </row>
    <row r="11" spans="1:16" ht="30" x14ac:dyDescent="0.25">
      <c r="A11" s="31" t="s">
        <v>67</v>
      </c>
      <c r="B11" s="31">
        <v>1</v>
      </c>
      <c r="C11" s="32" t="s">
        <v>1374</v>
      </c>
      <c r="D11" s="31" t="s">
        <v>69</v>
      </c>
      <c r="E11" s="33" t="s">
        <v>1375</v>
      </c>
      <c r="F11" s="34" t="s">
        <v>80</v>
      </c>
      <c r="G11" s="35">
        <v>6</v>
      </c>
      <c r="H11" s="36">
        <v>0</v>
      </c>
      <c r="I11" s="36">
        <f>ROUND(G11*H11,P4)</f>
        <v>0</v>
      </c>
      <c r="J11" s="34" t="s">
        <v>1376</v>
      </c>
      <c r="O11" s="37">
        <f>I11*0.21</f>
        <v>0</v>
      </c>
      <c r="P11">
        <v>3</v>
      </c>
    </row>
    <row r="12" spans="1:16" ht="30" x14ac:dyDescent="0.25">
      <c r="A12" s="31" t="s">
        <v>73</v>
      </c>
      <c r="B12" s="38"/>
      <c r="E12" s="33" t="s">
        <v>1377</v>
      </c>
      <c r="J12" s="40"/>
    </row>
    <row r="13" spans="1:16" x14ac:dyDescent="0.25">
      <c r="A13" s="31" t="s">
        <v>74</v>
      </c>
      <c r="B13" s="38"/>
      <c r="E13" s="41" t="s">
        <v>1378</v>
      </c>
      <c r="J13" s="40"/>
    </row>
    <row r="14" spans="1:16" x14ac:dyDescent="0.25">
      <c r="A14" s="31" t="s">
        <v>76</v>
      </c>
      <c r="B14" s="38"/>
      <c r="E14" s="39" t="s">
        <v>69</v>
      </c>
      <c r="J14" s="40"/>
    </row>
    <row r="15" spans="1:16" x14ac:dyDescent="0.25">
      <c r="A15" s="31" t="s">
        <v>67</v>
      </c>
      <c r="B15" s="31">
        <v>2</v>
      </c>
      <c r="C15" s="32" t="s">
        <v>1379</v>
      </c>
      <c r="D15" s="31" t="s">
        <v>69</v>
      </c>
      <c r="E15" s="33" t="s">
        <v>1380</v>
      </c>
      <c r="F15" s="34" t="s">
        <v>80</v>
      </c>
      <c r="G15" s="35">
        <v>1</v>
      </c>
      <c r="H15" s="36">
        <v>0</v>
      </c>
      <c r="I15" s="36">
        <f>ROUND(G15*H15,P4)</f>
        <v>0</v>
      </c>
      <c r="J15" s="34" t="s">
        <v>1376</v>
      </c>
      <c r="O15" s="37">
        <f>I15*0.21</f>
        <v>0</v>
      </c>
      <c r="P15">
        <v>3</v>
      </c>
    </row>
    <row r="16" spans="1:16" x14ac:dyDescent="0.25">
      <c r="A16" s="31" t="s">
        <v>73</v>
      </c>
      <c r="B16" s="38"/>
      <c r="E16" s="33" t="s">
        <v>1381</v>
      </c>
      <c r="J16" s="40"/>
    </row>
    <row r="17" spans="1:16" x14ac:dyDescent="0.25">
      <c r="A17" s="31" t="s">
        <v>74</v>
      </c>
      <c r="B17" s="38"/>
      <c r="E17" s="41" t="s">
        <v>93</v>
      </c>
      <c r="J17" s="40"/>
    </row>
    <row r="18" spans="1:16" x14ac:dyDescent="0.25">
      <c r="A18" s="31" t="s">
        <v>76</v>
      </c>
      <c r="B18" s="38"/>
      <c r="E18" s="39" t="s">
        <v>69</v>
      </c>
      <c r="J18" s="40"/>
    </row>
    <row r="19" spans="1:16" ht="30" x14ac:dyDescent="0.25">
      <c r="A19" s="31" t="s">
        <v>67</v>
      </c>
      <c r="B19" s="31">
        <v>3</v>
      </c>
      <c r="C19" s="32" t="s">
        <v>1382</v>
      </c>
      <c r="D19" s="31" t="s">
        <v>69</v>
      </c>
      <c r="E19" s="33" t="s">
        <v>1383</v>
      </c>
      <c r="F19" s="34" t="s">
        <v>71</v>
      </c>
      <c r="G19" s="35">
        <v>810</v>
      </c>
      <c r="H19" s="36">
        <v>0</v>
      </c>
      <c r="I19" s="36">
        <f>ROUND(G19*H19,P4)</f>
        <v>0</v>
      </c>
      <c r="J19" s="34" t="s">
        <v>1376</v>
      </c>
      <c r="O19" s="37">
        <f>I19*0.21</f>
        <v>0</v>
      </c>
      <c r="P19">
        <v>3</v>
      </c>
    </row>
    <row r="20" spans="1:16" ht="60" x14ac:dyDescent="0.25">
      <c r="A20" s="31" t="s">
        <v>73</v>
      </c>
      <c r="B20" s="38"/>
      <c r="E20" s="33" t="s">
        <v>1384</v>
      </c>
      <c r="J20" s="40"/>
    </row>
    <row r="21" spans="1:16" x14ac:dyDescent="0.25">
      <c r="A21" s="31" t="s">
        <v>74</v>
      </c>
      <c r="B21" s="38"/>
      <c r="E21" s="41" t="s">
        <v>1385</v>
      </c>
      <c r="J21" s="40"/>
    </row>
    <row r="22" spans="1:16" x14ac:dyDescent="0.25">
      <c r="A22" s="31" t="s">
        <v>76</v>
      </c>
      <c r="B22" s="38"/>
      <c r="E22" s="39" t="s">
        <v>69</v>
      </c>
      <c r="J22" s="40"/>
    </row>
    <row r="23" spans="1:16" x14ac:dyDescent="0.25">
      <c r="A23" s="31" t="s">
        <v>67</v>
      </c>
      <c r="B23" s="31">
        <v>4</v>
      </c>
      <c r="C23" s="32" t="s">
        <v>1386</v>
      </c>
      <c r="D23" s="31" t="s">
        <v>69</v>
      </c>
      <c r="E23" s="33" t="s">
        <v>1387</v>
      </c>
      <c r="F23" s="34" t="s">
        <v>71</v>
      </c>
      <c r="G23" s="35">
        <v>810</v>
      </c>
      <c r="H23" s="36">
        <v>0</v>
      </c>
      <c r="I23" s="36">
        <f>ROUND(G23*H23,P4)</f>
        <v>0</v>
      </c>
      <c r="J23" s="34" t="s">
        <v>1376</v>
      </c>
      <c r="O23" s="37">
        <f>I23*0.21</f>
        <v>0</v>
      </c>
      <c r="P23">
        <v>3</v>
      </c>
    </row>
    <row r="24" spans="1:16" x14ac:dyDescent="0.25">
      <c r="A24" s="31" t="s">
        <v>73</v>
      </c>
      <c r="B24" s="38"/>
      <c r="E24" s="33" t="s">
        <v>1388</v>
      </c>
      <c r="J24" s="40"/>
    </row>
    <row r="25" spans="1:16" x14ac:dyDescent="0.25">
      <c r="A25" s="31" t="s">
        <v>74</v>
      </c>
      <c r="B25" s="38"/>
      <c r="E25" s="41" t="s">
        <v>1385</v>
      </c>
      <c r="J25" s="40"/>
    </row>
    <row r="26" spans="1:16" x14ac:dyDescent="0.25">
      <c r="A26" s="31" t="s">
        <v>76</v>
      </c>
      <c r="B26" s="38"/>
      <c r="E26" s="39" t="s">
        <v>69</v>
      </c>
      <c r="J26" s="40"/>
    </row>
    <row r="27" spans="1:16" ht="30" x14ac:dyDescent="0.25">
      <c r="A27" s="31" t="s">
        <v>67</v>
      </c>
      <c r="B27" s="31">
        <v>5</v>
      </c>
      <c r="C27" s="32" t="s">
        <v>1389</v>
      </c>
      <c r="D27" s="31" t="s">
        <v>69</v>
      </c>
      <c r="E27" s="33" t="s">
        <v>1390</v>
      </c>
      <c r="F27" s="34" t="s">
        <v>71</v>
      </c>
      <c r="G27" s="35">
        <v>53</v>
      </c>
      <c r="H27" s="36">
        <v>0</v>
      </c>
      <c r="I27" s="36">
        <f>ROUND(G27*H27,P4)</f>
        <v>0</v>
      </c>
      <c r="J27" s="34" t="s">
        <v>1376</v>
      </c>
      <c r="O27" s="37">
        <f>I27*0.21</f>
        <v>0</v>
      </c>
      <c r="P27">
        <v>3</v>
      </c>
    </row>
    <row r="28" spans="1:16" ht="45" x14ac:dyDescent="0.25">
      <c r="A28" s="31" t="s">
        <v>73</v>
      </c>
      <c r="B28" s="38"/>
      <c r="E28" s="33" t="s">
        <v>1391</v>
      </c>
      <c r="J28" s="40"/>
    </row>
    <row r="29" spans="1:16" x14ac:dyDescent="0.25">
      <c r="A29" s="31" t="s">
        <v>74</v>
      </c>
      <c r="B29" s="38"/>
      <c r="E29" s="41" t="s">
        <v>1392</v>
      </c>
      <c r="J29" s="40"/>
    </row>
    <row r="30" spans="1:16" ht="30" x14ac:dyDescent="0.25">
      <c r="A30" s="31" t="s">
        <v>76</v>
      </c>
      <c r="B30" s="38"/>
      <c r="E30" s="33" t="s">
        <v>1393</v>
      </c>
      <c r="J30" s="40"/>
    </row>
    <row r="31" spans="1:16" x14ac:dyDescent="0.25">
      <c r="A31" s="31" t="s">
        <v>67</v>
      </c>
      <c r="B31" s="31">
        <v>6</v>
      </c>
      <c r="C31" s="32" t="s">
        <v>1394</v>
      </c>
      <c r="D31" s="31" t="s">
        <v>69</v>
      </c>
      <c r="E31" s="33" t="s">
        <v>1395</v>
      </c>
      <c r="F31" s="34" t="s">
        <v>71</v>
      </c>
      <c r="G31" s="35">
        <v>53</v>
      </c>
      <c r="H31" s="36">
        <v>0</v>
      </c>
      <c r="I31" s="36">
        <f>ROUND(G31*H31,P4)</f>
        <v>0</v>
      </c>
      <c r="J31" s="34" t="s">
        <v>1376</v>
      </c>
      <c r="O31" s="37">
        <f>I31*0.21</f>
        <v>0</v>
      </c>
      <c r="P31">
        <v>3</v>
      </c>
    </row>
    <row r="32" spans="1:16" x14ac:dyDescent="0.25">
      <c r="A32" s="31" t="s">
        <v>73</v>
      </c>
      <c r="B32" s="38"/>
      <c r="E32" s="33" t="s">
        <v>1395</v>
      </c>
      <c r="J32" s="40"/>
    </row>
    <row r="33" spans="1:16" x14ac:dyDescent="0.25">
      <c r="A33" s="31" t="s">
        <v>74</v>
      </c>
      <c r="B33" s="38"/>
      <c r="E33" s="41" t="s">
        <v>1392</v>
      </c>
      <c r="J33" s="40"/>
    </row>
    <row r="34" spans="1:16" x14ac:dyDescent="0.25">
      <c r="A34" s="31" t="s">
        <v>76</v>
      </c>
      <c r="B34" s="38"/>
      <c r="E34" s="39" t="s">
        <v>69</v>
      </c>
      <c r="J34" s="40"/>
    </row>
    <row r="35" spans="1:16" x14ac:dyDescent="0.25">
      <c r="A35" s="31" t="s">
        <v>67</v>
      </c>
      <c r="B35" s="31">
        <v>7</v>
      </c>
      <c r="C35" s="32" t="s">
        <v>1396</v>
      </c>
      <c r="D35" s="31" t="s">
        <v>69</v>
      </c>
      <c r="E35" s="33" t="s">
        <v>1397</v>
      </c>
      <c r="F35" s="34" t="s">
        <v>80</v>
      </c>
      <c r="G35" s="35">
        <v>2</v>
      </c>
      <c r="H35" s="36">
        <v>0</v>
      </c>
      <c r="I35" s="36">
        <f>ROUND(G35*H35,P4)</f>
        <v>0</v>
      </c>
      <c r="J35" s="34" t="s">
        <v>1376</v>
      </c>
      <c r="O35" s="37">
        <f>I35*0.21</f>
        <v>0</v>
      </c>
      <c r="P35">
        <v>3</v>
      </c>
    </row>
    <row r="36" spans="1:16" x14ac:dyDescent="0.25">
      <c r="A36" s="31" t="s">
        <v>73</v>
      </c>
      <c r="B36" s="38"/>
      <c r="E36" s="33" t="s">
        <v>1397</v>
      </c>
      <c r="J36" s="40"/>
    </row>
    <row r="37" spans="1:16" x14ac:dyDescent="0.25">
      <c r="A37" s="31" t="s">
        <v>74</v>
      </c>
      <c r="B37" s="38"/>
      <c r="E37" s="41" t="s">
        <v>81</v>
      </c>
      <c r="J37" s="40"/>
    </row>
    <row r="38" spans="1:16" x14ac:dyDescent="0.25">
      <c r="A38" s="31" t="s">
        <v>76</v>
      </c>
      <c r="B38" s="38"/>
      <c r="E38" s="39" t="s">
        <v>69</v>
      </c>
      <c r="J38" s="40"/>
    </row>
    <row r="39" spans="1:16" x14ac:dyDescent="0.25">
      <c r="A39" s="31" t="s">
        <v>67</v>
      </c>
      <c r="B39" s="31">
        <v>8</v>
      </c>
      <c r="C39" s="32" t="s">
        <v>1398</v>
      </c>
      <c r="D39" s="31" t="s">
        <v>69</v>
      </c>
      <c r="E39" s="33" t="s">
        <v>1399</v>
      </c>
      <c r="F39" s="34" t="s">
        <v>324</v>
      </c>
      <c r="G39" s="35">
        <v>2</v>
      </c>
      <c r="H39" s="36">
        <v>0</v>
      </c>
      <c r="I39" s="36">
        <f>ROUND(G39*H39,P4)</f>
        <v>0</v>
      </c>
      <c r="J39" s="34" t="s">
        <v>211</v>
      </c>
      <c r="O39" s="37">
        <f>I39*0.21</f>
        <v>0</v>
      </c>
      <c r="P39">
        <v>3</v>
      </c>
    </row>
    <row r="40" spans="1:16" x14ac:dyDescent="0.25">
      <c r="A40" s="31" t="s">
        <v>73</v>
      </c>
      <c r="B40" s="38"/>
      <c r="E40" s="33" t="s">
        <v>1400</v>
      </c>
      <c r="J40" s="40"/>
    </row>
    <row r="41" spans="1:16" x14ac:dyDescent="0.25">
      <c r="A41" s="31" t="s">
        <v>74</v>
      </c>
      <c r="B41" s="38"/>
      <c r="E41" s="41" t="s">
        <v>81</v>
      </c>
      <c r="J41" s="40"/>
    </row>
    <row r="42" spans="1:16" x14ac:dyDescent="0.25">
      <c r="A42" s="31" t="s">
        <v>76</v>
      </c>
      <c r="B42" s="38"/>
      <c r="E42" s="39" t="s">
        <v>69</v>
      </c>
      <c r="J42" s="40"/>
    </row>
    <row r="43" spans="1:16" x14ac:dyDescent="0.25">
      <c r="A43" s="31" t="s">
        <v>67</v>
      </c>
      <c r="B43" s="31">
        <v>9</v>
      </c>
      <c r="C43" s="32" t="s">
        <v>1401</v>
      </c>
      <c r="D43" s="31" t="s">
        <v>69</v>
      </c>
      <c r="E43" s="33" t="s">
        <v>1402</v>
      </c>
      <c r="F43" s="34" t="s">
        <v>1403</v>
      </c>
      <c r="G43" s="35">
        <v>20</v>
      </c>
      <c r="H43" s="36">
        <v>0</v>
      </c>
      <c r="I43" s="36">
        <f>ROUND(G43*H43,P4)</f>
        <v>0</v>
      </c>
      <c r="J43" s="34" t="s">
        <v>211</v>
      </c>
      <c r="O43" s="37">
        <f>I43*0.21</f>
        <v>0</v>
      </c>
      <c r="P43">
        <v>3</v>
      </c>
    </row>
    <row r="44" spans="1:16" x14ac:dyDescent="0.25">
      <c r="A44" s="31" t="s">
        <v>73</v>
      </c>
      <c r="B44" s="38"/>
      <c r="E44" s="33" t="s">
        <v>1402</v>
      </c>
      <c r="J44" s="40"/>
    </row>
    <row r="45" spans="1:16" x14ac:dyDescent="0.25">
      <c r="A45" s="31" t="s">
        <v>74</v>
      </c>
      <c r="B45" s="38"/>
      <c r="E45" s="41" t="s">
        <v>1404</v>
      </c>
      <c r="J45" s="40"/>
    </row>
    <row r="46" spans="1:16" x14ac:dyDescent="0.25">
      <c r="A46" s="31" t="s">
        <v>76</v>
      </c>
      <c r="B46" s="38"/>
      <c r="E46" s="39" t="s">
        <v>69</v>
      </c>
      <c r="J46" s="40"/>
    </row>
    <row r="47" spans="1:16" x14ac:dyDescent="0.25">
      <c r="A47" s="31" t="s">
        <v>67</v>
      </c>
      <c r="B47" s="31">
        <v>10</v>
      </c>
      <c r="C47" s="32" t="s">
        <v>1405</v>
      </c>
      <c r="D47" s="31" t="s">
        <v>69</v>
      </c>
      <c r="E47" s="33" t="s">
        <v>1406</v>
      </c>
      <c r="F47" s="34" t="s">
        <v>324</v>
      </c>
      <c r="G47" s="35">
        <v>2</v>
      </c>
      <c r="H47" s="36">
        <v>0</v>
      </c>
      <c r="I47" s="36">
        <f>ROUND(G47*H47,P4)</f>
        <v>0</v>
      </c>
      <c r="J47" s="34" t="s">
        <v>211</v>
      </c>
      <c r="O47" s="37">
        <f>I47*0.21</f>
        <v>0</v>
      </c>
      <c r="P47">
        <v>3</v>
      </c>
    </row>
    <row r="48" spans="1:16" x14ac:dyDescent="0.25">
      <c r="A48" s="31" t="s">
        <v>73</v>
      </c>
      <c r="B48" s="38"/>
      <c r="E48" s="33" t="s">
        <v>1407</v>
      </c>
      <c r="J48" s="40"/>
    </row>
    <row r="49" spans="1:16" x14ac:dyDescent="0.25">
      <c r="A49" s="31" t="s">
        <v>74</v>
      </c>
      <c r="B49" s="38"/>
      <c r="E49" s="41" t="s">
        <v>81</v>
      </c>
      <c r="J49" s="40"/>
    </row>
    <row r="50" spans="1:16" x14ac:dyDescent="0.25">
      <c r="A50" s="31" t="s">
        <v>76</v>
      </c>
      <c r="B50" s="38"/>
      <c r="E50" s="39" t="s">
        <v>69</v>
      </c>
      <c r="J50" s="40"/>
    </row>
    <row r="51" spans="1:16" x14ac:dyDescent="0.25">
      <c r="A51" s="31" t="s">
        <v>67</v>
      </c>
      <c r="B51" s="31">
        <v>11</v>
      </c>
      <c r="C51" s="32" t="s">
        <v>1408</v>
      </c>
      <c r="D51" s="31" t="s">
        <v>69</v>
      </c>
      <c r="E51" s="33" t="s">
        <v>1409</v>
      </c>
      <c r="F51" s="34" t="s">
        <v>80</v>
      </c>
      <c r="G51" s="35">
        <v>20</v>
      </c>
      <c r="H51" s="36">
        <v>0</v>
      </c>
      <c r="I51" s="36">
        <f>ROUND(G51*H51,P4)</f>
        <v>0</v>
      </c>
      <c r="J51" s="34" t="s">
        <v>211</v>
      </c>
      <c r="O51" s="37">
        <f>I51*0.21</f>
        <v>0</v>
      </c>
      <c r="P51">
        <v>3</v>
      </c>
    </row>
    <row r="52" spans="1:16" x14ac:dyDescent="0.25">
      <c r="A52" s="31" t="s">
        <v>73</v>
      </c>
      <c r="B52" s="38"/>
      <c r="E52" s="33" t="s">
        <v>1409</v>
      </c>
      <c r="J52" s="40"/>
    </row>
    <row r="53" spans="1:16" x14ac:dyDescent="0.25">
      <c r="A53" s="31" t="s">
        <v>74</v>
      </c>
      <c r="B53" s="38"/>
      <c r="E53" s="41" t="s">
        <v>1404</v>
      </c>
      <c r="J53" s="40"/>
    </row>
    <row r="54" spans="1:16" x14ac:dyDescent="0.25">
      <c r="A54" s="31" t="s">
        <v>76</v>
      </c>
      <c r="B54" s="38"/>
      <c r="E54" s="39" t="s">
        <v>69</v>
      </c>
      <c r="J54" s="40"/>
    </row>
    <row r="55" spans="1:16" x14ac:dyDescent="0.25">
      <c r="A55" s="31" t="s">
        <v>67</v>
      </c>
      <c r="B55" s="31">
        <v>12</v>
      </c>
      <c r="C55" s="32" t="s">
        <v>1410</v>
      </c>
      <c r="D55" s="31" t="s">
        <v>69</v>
      </c>
      <c r="E55" s="33" t="s">
        <v>1411</v>
      </c>
      <c r="F55" s="34" t="s">
        <v>80</v>
      </c>
      <c r="G55" s="35">
        <v>6</v>
      </c>
      <c r="H55" s="36">
        <v>0</v>
      </c>
      <c r="I55" s="36">
        <f>ROUND(G55*H55,P4)</f>
        <v>0</v>
      </c>
      <c r="J55" s="34" t="s">
        <v>211</v>
      </c>
      <c r="O55" s="37">
        <f>I55*0.21</f>
        <v>0</v>
      </c>
      <c r="P55">
        <v>3</v>
      </c>
    </row>
    <row r="56" spans="1:16" x14ac:dyDescent="0.25">
      <c r="A56" s="31" t="s">
        <v>73</v>
      </c>
      <c r="B56" s="38"/>
      <c r="E56" s="33" t="s">
        <v>1412</v>
      </c>
      <c r="J56" s="40"/>
    </row>
    <row r="57" spans="1:16" x14ac:dyDescent="0.25">
      <c r="A57" s="31" t="s">
        <v>74</v>
      </c>
      <c r="B57" s="38"/>
      <c r="E57" s="41" t="s">
        <v>1378</v>
      </c>
      <c r="J57" s="40"/>
    </row>
    <row r="58" spans="1:16" x14ac:dyDescent="0.25">
      <c r="A58" s="31" t="s">
        <v>76</v>
      </c>
      <c r="B58" s="38"/>
      <c r="E58" s="39" t="s">
        <v>69</v>
      </c>
      <c r="J58" s="40"/>
    </row>
    <row r="59" spans="1:16" x14ac:dyDescent="0.25">
      <c r="A59" s="31" t="s">
        <v>67</v>
      </c>
      <c r="B59" s="31">
        <v>13</v>
      </c>
      <c r="C59" s="32" t="s">
        <v>1413</v>
      </c>
      <c r="D59" s="31" t="s">
        <v>69</v>
      </c>
      <c r="E59" s="33" t="s">
        <v>1414</v>
      </c>
      <c r="F59" s="34" t="s">
        <v>80</v>
      </c>
      <c r="G59" s="35">
        <v>9</v>
      </c>
      <c r="H59" s="36">
        <v>0</v>
      </c>
      <c r="I59" s="36">
        <f>ROUND(G59*H59,P4)</f>
        <v>0</v>
      </c>
      <c r="J59" s="34" t="s">
        <v>211</v>
      </c>
      <c r="O59" s="37">
        <f>I59*0.21</f>
        <v>0</v>
      </c>
      <c r="P59">
        <v>3</v>
      </c>
    </row>
    <row r="60" spans="1:16" x14ac:dyDescent="0.25">
      <c r="A60" s="31" t="s">
        <v>73</v>
      </c>
      <c r="B60" s="38"/>
      <c r="E60" s="33" t="s">
        <v>1412</v>
      </c>
      <c r="J60" s="40"/>
    </row>
    <row r="61" spans="1:16" x14ac:dyDescent="0.25">
      <c r="A61" s="31" t="s">
        <v>74</v>
      </c>
      <c r="B61" s="38"/>
      <c r="E61" s="41" t="s">
        <v>1415</v>
      </c>
      <c r="J61" s="40"/>
    </row>
    <row r="62" spans="1:16" x14ac:dyDescent="0.25">
      <c r="A62" s="31" t="s">
        <v>76</v>
      </c>
      <c r="B62" s="38"/>
      <c r="E62" s="39" t="s">
        <v>69</v>
      </c>
      <c r="J62" s="40"/>
    </row>
    <row r="63" spans="1:16" x14ac:dyDescent="0.25">
      <c r="A63" s="31" t="s">
        <v>67</v>
      </c>
      <c r="B63" s="31">
        <v>14</v>
      </c>
      <c r="C63" s="32" t="s">
        <v>1416</v>
      </c>
      <c r="D63" s="31" t="s">
        <v>69</v>
      </c>
      <c r="E63" s="33" t="s">
        <v>1417</v>
      </c>
      <c r="F63" s="34" t="s">
        <v>80</v>
      </c>
      <c r="G63" s="35">
        <v>6</v>
      </c>
      <c r="H63" s="36">
        <v>0</v>
      </c>
      <c r="I63" s="36">
        <f>ROUND(G63*H63,P4)</f>
        <v>0</v>
      </c>
      <c r="J63" s="34" t="s">
        <v>211</v>
      </c>
      <c r="O63" s="37">
        <f>I63*0.21</f>
        <v>0</v>
      </c>
      <c r="P63">
        <v>3</v>
      </c>
    </row>
    <row r="64" spans="1:16" x14ac:dyDescent="0.25">
      <c r="A64" s="31" t="s">
        <v>73</v>
      </c>
      <c r="B64" s="38"/>
      <c r="E64" s="33" t="s">
        <v>1412</v>
      </c>
      <c r="J64" s="40"/>
    </row>
    <row r="65" spans="1:16" x14ac:dyDescent="0.25">
      <c r="A65" s="31" t="s">
        <v>74</v>
      </c>
      <c r="B65" s="38"/>
      <c r="E65" s="41" t="s">
        <v>1378</v>
      </c>
      <c r="J65" s="40"/>
    </row>
    <row r="66" spans="1:16" x14ac:dyDescent="0.25">
      <c r="A66" s="31" t="s">
        <v>76</v>
      </c>
      <c r="B66" s="38"/>
      <c r="E66" s="39" t="s">
        <v>69</v>
      </c>
      <c r="J66" s="40"/>
    </row>
    <row r="67" spans="1:16" x14ac:dyDescent="0.25">
      <c r="A67" s="31" t="s">
        <v>67</v>
      </c>
      <c r="B67" s="31">
        <v>15</v>
      </c>
      <c r="C67" s="32" t="s">
        <v>1418</v>
      </c>
      <c r="D67" s="31" t="s">
        <v>69</v>
      </c>
      <c r="E67" s="33" t="s">
        <v>1419</v>
      </c>
      <c r="F67" s="34" t="s">
        <v>80</v>
      </c>
      <c r="G67" s="35">
        <v>18</v>
      </c>
      <c r="H67" s="36">
        <v>0</v>
      </c>
      <c r="I67" s="36">
        <f>ROUND(G67*H67,P4)</f>
        <v>0</v>
      </c>
      <c r="J67" s="34" t="s">
        <v>211</v>
      </c>
      <c r="O67" s="37">
        <f>I67*0.21</f>
        <v>0</v>
      </c>
      <c r="P67">
        <v>3</v>
      </c>
    </row>
    <row r="68" spans="1:16" x14ac:dyDescent="0.25">
      <c r="A68" s="31" t="s">
        <v>73</v>
      </c>
      <c r="B68" s="38"/>
      <c r="E68" s="33" t="s">
        <v>1419</v>
      </c>
      <c r="J68" s="40"/>
    </row>
    <row r="69" spans="1:16" x14ac:dyDescent="0.25">
      <c r="A69" s="31" t="s">
        <v>74</v>
      </c>
      <c r="B69" s="38"/>
      <c r="E69" s="41" t="s">
        <v>1420</v>
      </c>
      <c r="J69" s="40"/>
    </row>
    <row r="70" spans="1:16" x14ac:dyDescent="0.25">
      <c r="A70" s="31" t="s">
        <v>76</v>
      </c>
      <c r="B70" s="38"/>
      <c r="E70" s="39" t="s">
        <v>69</v>
      </c>
      <c r="J70" s="40"/>
    </row>
    <row r="71" spans="1:16" x14ac:dyDescent="0.25">
      <c r="A71" s="25" t="s">
        <v>64</v>
      </c>
      <c r="B71" s="26"/>
      <c r="C71" s="27" t="s">
        <v>1421</v>
      </c>
      <c r="D71" s="28"/>
      <c r="E71" s="25" t="s">
        <v>1422</v>
      </c>
      <c r="F71" s="28"/>
      <c r="G71" s="28"/>
      <c r="H71" s="28"/>
      <c r="I71" s="29">
        <f>SUMIFS(I72:I79,A72:A79,"P")</f>
        <v>0</v>
      </c>
      <c r="J71" s="30"/>
    </row>
    <row r="72" spans="1:16" x14ac:dyDescent="0.25">
      <c r="A72" s="31" t="s">
        <v>67</v>
      </c>
      <c r="B72" s="31">
        <v>16</v>
      </c>
      <c r="C72" s="32" t="s">
        <v>1423</v>
      </c>
      <c r="D72" s="31" t="s">
        <v>69</v>
      </c>
      <c r="E72" s="33" t="s">
        <v>1424</v>
      </c>
      <c r="F72" s="34" t="s">
        <v>71</v>
      </c>
      <c r="G72" s="35">
        <v>53</v>
      </c>
      <c r="H72" s="36">
        <v>0</v>
      </c>
      <c r="I72" s="36">
        <f>ROUND(G72*H72,P4)</f>
        <v>0</v>
      </c>
      <c r="J72" s="34" t="s">
        <v>1376</v>
      </c>
      <c r="O72" s="37">
        <f>I72*0.21</f>
        <v>0</v>
      </c>
      <c r="P72">
        <v>3</v>
      </c>
    </row>
    <row r="73" spans="1:16" x14ac:dyDescent="0.25">
      <c r="A73" s="31" t="s">
        <v>73</v>
      </c>
      <c r="B73" s="38"/>
      <c r="E73" s="33" t="s">
        <v>1424</v>
      </c>
      <c r="J73" s="40"/>
    </row>
    <row r="74" spans="1:16" x14ac:dyDescent="0.25">
      <c r="A74" s="31" t="s">
        <v>74</v>
      </c>
      <c r="B74" s="38"/>
      <c r="E74" s="41" t="s">
        <v>1392</v>
      </c>
      <c r="J74" s="40"/>
    </row>
    <row r="75" spans="1:16" x14ac:dyDescent="0.25">
      <c r="A75" s="31" t="s">
        <v>76</v>
      </c>
      <c r="B75" s="38"/>
      <c r="E75" s="39" t="s">
        <v>69</v>
      </c>
      <c r="J75" s="40"/>
    </row>
    <row r="76" spans="1:16" x14ac:dyDescent="0.25">
      <c r="A76" s="31" t="s">
        <v>67</v>
      </c>
      <c r="B76" s="31">
        <v>17</v>
      </c>
      <c r="C76" s="32" t="s">
        <v>1425</v>
      </c>
      <c r="D76" s="31" t="s">
        <v>69</v>
      </c>
      <c r="E76" s="33" t="s">
        <v>1426</v>
      </c>
      <c r="F76" s="34" t="s">
        <v>71</v>
      </c>
      <c r="G76" s="35">
        <v>786</v>
      </c>
      <c r="H76" s="36">
        <v>0</v>
      </c>
      <c r="I76" s="36">
        <f>ROUND(G76*H76,P4)</f>
        <v>0</v>
      </c>
      <c r="J76" s="34" t="s">
        <v>1376</v>
      </c>
      <c r="O76" s="37">
        <f>I76*0.21</f>
        <v>0</v>
      </c>
      <c r="P76">
        <v>3</v>
      </c>
    </row>
    <row r="77" spans="1:16" x14ac:dyDescent="0.25">
      <c r="A77" s="31" t="s">
        <v>73</v>
      </c>
      <c r="B77" s="38"/>
      <c r="E77" s="33" t="s">
        <v>1426</v>
      </c>
      <c r="J77" s="40"/>
    </row>
    <row r="78" spans="1:16" x14ac:dyDescent="0.25">
      <c r="A78" s="31" t="s">
        <v>74</v>
      </c>
      <c r="B78" s="38"/>
      <c r="E78" s="41" t="s">
        <v>1427</v>
      </c>
      <c r="J78" s="40"/>
    </row>
    <row r="79" spans="1:16" x14ac:dyDescent="0.25">
      <c r="A79" s="31" t="s">
        <v>76</v>
      </c>
      <c r="B79" s="38"/>
      <c r="E79" s="39" t="s">
        <v>69</v>
      </c>
      <c r="J79" s="40"/>
    </row>
    <row r="80" spans="1:16" x14ac:dyDescent="0.25">
      <c r="A80" s="25" t="s">
        <v>64</v>
      </c>
      <c r="B80" s="26"/>
      <c r="C80" s="27" t="s">
        <v>1428</v>
      </c>
      <c r="D80" s="28"/>
      <c r="E80" s="25" t="s">
        <v>1429</v>
      </c>
      <c r="F80" s="28"/>
      <c r="G80" s="28"/>
      <c r="H80" s="28"/>
      <c r="I80" s="29">
        <f>SUMIFS(I81:I148,A81:A148,"P")</f>
        <v>0</v>
      </c>
      <c r="J80" s="30"/>
    </row>
    <row r="81" spans="1:16" ht="30" x14ac:dyDescent="0.25">
      <c r="A81" s="31" t="s">
        <v>67</v>
      </c>
      <c r="B81" s="31">
        <v>18</v>
      </c>
      <c r="C81" s="32" t="s">
        <v>1430</v>
      </c>
      <c r="D81" s="31" t="s">
        <v>69</v>
      </c>
      <c r="E81" s="33" t="s">
        <v>1431</v>
      </c>
      <c r="F81" s="34" t="s">
        <v>71</v>
      </c>
      <c r="G81" s="35">
        <v>53</v>
      </c>
      <c r="H81" s="36">
        <v>0</v>
      </c>
      <c r="I81" s="36">
        <f>ROUND(G81*H81,P4)</f>
        <v>0</v>
      </c>
      <c r="J81" s="34" t="s">
        <v>1376</v>
      </c>
      <c r="O81" s="37">
        <f>I81*0.21</f>
        <v>0</v>
      </c>
      <c r="P81">
        <v>3</v>
      </c>
    </row>
    <row r="82" spans="1:16" ht="30" x14ac:dyDescent="0.25">
      <c r="A82" s="31" t="s">
        <v>73</v>
      </c>
      <c r="B82" s="38"/>
      <c r="E82" s="33" t="s">
        <v>1431</v>
      </c>
      <c r="J82" s="40"/>
    </row>
    <row r="83" spans="1:16" x14ac:dyDescent="0.25">
      <c r="A83" s="31" t="s">
        <v>74</v>
      </c>
      <c r="B83" s="38"/>
      <c r="E83" s="41" t="s">
        <v>1392</v>
      </c>
      <c r="J83" s="40"/>
    </row>
    <row r="84" spans="1:16" x14ac:dyDescent="0.25">
      <c r="A84" s="31" t="s">
        <v>76</v>
      </c>
      <c r="B84" s="38"/>
      <c r="E84" s="39" t="s">
        <v>69</v>
      </c>
      <c r="J84" s="40"/>
    </row>
    <row r="85" spans="1:16" ht="30" x14ac:dyDescent="0.25">
      <c r="A85" s="31" t="s">
        <v>67</v>
      </c>
      <c r="B85" s="31">
        <v>19</v>
      </c>
      <c r="C85" s="32" t="s">
        <v>1432</v>
      </c>
      <c r="D85" s="31" t="s">
        <v>69</v>
      </c>
      <c r="E85" s="33" t="s">
        <v>1433</v>
      </c>
      <c r="F85" s="34" t="s">
        <v>172</v>
      </c>
      <c r="G85" s="35">
        <v>12</v>
      </c>
      <c r="H85" s="36">
        <v>0</v>
      </c>
      <c r="I85" s="36">
        <f>ROUND(G85*H85,P4)</f>
        <v>0</v>
      </c>
      <c r="J85" s="34" t="s">
        <v>1376</v>
      </c>
      <c r="O85" s="37">
        <f>I85*0.21</f>
        <v>0</v>
      </c>
      <c r="P85">
        <v>3</v>
      </c>
    </row>
    <row r="86" spans="1:16" ht="45" x14ac:dyDescent="0.25">
      <c r="A86" s="31" t="s">
        <v>73</v>
      </c>
      <c r="B86" s="38"/>
      <c r="E86" s="33" t="s">
        <v>1434</v>
      </c>
      <c r="J86" s="40"/>
    </row>
    <row r="87" spans="1:16" x14ac:dyDescent="0.25">
      <c r="A87" s="31" t="s">
        <v>74</v>
      </c>
      <c r="B87" s="38"/>
      <c r="E87" s="41" t="s">
        <v>1435</v>
      </c>
      <c r="J87" s="40"/>
    </row>
    <row r="88" spans="1:16" x14ac:dyDescent="0.25">
      <c r="A88" s="31" t="s">
        <v>76</v>
      </c>
      <c r="B88" s="38"/>
      <c r="E88" s="39" t="s">
        <v>69</v>
      </c>
      <c r="J88" s="40"/>
    </row>
    <row r="89" spans="1:16" ht="30" x14ac:dyDescent="0.25">
      <c r="A89" s="31" t="s">
        <v>67</v>
      </c>
      <c r="B89" s="31">
        <v>20</v>
      </c>
      <c r="C89" s="32" t="s">
        <v>1436</v>
      </c>
      <c r="D89" s="31" t="s">
        <v>69</v>
      </c>
      <c r="E89" s="33" t="s">
        <v>1437</v>
      </c>
      <c r="F89" s="34" t="s">
        <v>97</v>
      </c>
      <c r="G89" s="35">
        <v>5</v>
      </c>
      <c r="H89" s="36">
        <v>0</v>
      </c>
      <c r="I89" s="36">
        <f>ROUND(G89*H89,P4)</f>
        <v>0</v>
      </c>
      <c r="J89" s="34" t="s">
        <v>1376</v>
      </c>
      <c r="O89" s="37">
        <f>I89*0.21</f>
        <v>0</v>
      </c>
      <c r="P89">
        <v>3</v>
      </c>
    </row>
    <row r="90" spans="1:16" x14ac:dyDescent="0.25">
      <c r="A90" s="31" t="s">
        <v>73</v>
      </c>
      <c r="B90" s="38"/>
      <c r="E90" s="33" t="s">
        <v>1438</v>
      </c>
      <c r="J90" s="40"/>
    </row>
    <row r="91" spans="1:16" x14ac:dyDescent="0.25">
      <c r="A91" s="31" t="s">
        <v>74</v>
      </c>
      <c r="B91" s="38"/>
      <c r="E91" s="41" t="s">
        <v>153</v>
      </c>
      <c r="J91" s="40"/>
    </row>
    <row r="92" spans="1:16" x14ac:dyDescent="0.25">
      <c r="A92" s="31" t="s">
        <v>76</v>
      </c>
      <c r="B92" s="38"/>
      <c r="E92" s="39" t="s">
        <v>69</v>
      </c>
      <c r="J92" s="40"/>
    </row>
    <row r="93" spans="1:16" ht="30" x14ac:dyDescent="0.25">
      <c r="A93" s="31" t="s">
        <v>67</v>
      </c>
      <c r="B93" s="31">
        <v>21</v>
      </c>
      <c r="C93" s="32" t="s">
        <v>1439</v>
      </c>
      <c r="D93" s="31" t="s">
        <v>69</v>
      </c>
      <c r="E93" s="33" t="s">
        <v>1440</v>
      </c>
      <c r="F93" s="34" t="s">
        <v>71</v>
      </c>
      <c r="G93" s="35">
        <v>53</v>
      </c>
      <c r="H93" s="36">
        <v>0</v>
      </c>
      <c r="I93" s="36">
        <f>ROUND(G93*H93,P4)</f>
        <v>0</v>
      </c>
      <c r="J93" s="34" t="s">
        <v>1376</v>
      </c>
      <c r="O93" s="37">
        <f>I93*0.21</f>
        <v>0</v>
      </c>
      <c r="P93">
        <v>3</v>
      </c>
    </row>
    <row r="94" spans="1:16" ht="60" x14ac:dyDescent="0.25">
      <c r="A94" s="31" t="s">
        <v>73</v>
      </c>
      <c r="B94" s="38"/>
      <c r="E94" s="33" t="s">
        <v>1441</v>
      </c>
      <c r="J94" s="40"/>
    </row>
    <row r="95" spans="1:16" x14ac:dyDescent="0.25">
      <c r="A95" s="31" t="s">
        <v>74</v>
      </c>
      <c r="B95" s="38"/>
      <c r="E95" s="41" t="s">
        <v>1392</v>
      </c>
      <c r="J95" s="40"/>
    </row>
    <row r="96" spans="1:16" x14ac:dyDescent="0.25">
      <c r="A96" s="31" t="s">
        <v>76</v>
      </c>
      <c r="B96" s="38"/>
      <c r="E96" s="39" t="s">
        <v>69</v>
      </c>
      <c r="J96" s="40"/>
    </row>
    <row r="97" spans="1:16" ht="30" x14ac:dyDescent="0.25">
      <c r="A97" s="31" t="s">
        <v>67</v>
      </c>
      <c r="B97" s="31">
        <v>22</v>
      </c>
      <c r="C97" s="32" t="s">
        <v>1442</v>
      </c>
      <c r="D97" s="31" t="s">
        <v>69</v>
      </c>
      <c r="E97" s="33" t="s">
        <v>1443</v>
      </c>
      <c r="F97" s="34" t="s">
        <v>71</v>
      </c>
      <c r="G97" s="35">
        <v>53</v>
      </c>
      <c r="H97" s="36">
        <v>0</v>
      </c>
      <c r="I97" s="36">
        <f>ROUND(G97*H97,P4)</f>
        <v>0</v>
      </c>
      <c r="J97" s="34" t="s">
        <v>1376</v>
      </c>
      <c r="O97" s="37">
        <f>I97*0.21</f>
        <v>0</v>
      </c>
      <c r="P97">
        <v>3</v>
      </c>
    </row>
    <row r="98" spans="1:16" ht="45" x14ac:dyDescent="0.25">
      <c r="A98" s="31" t="s">
        <v>73</v>
      </c>
      <c r="B98" s="38"/>
      <c r="E98" s="33" t="s">
        <v>1444</v>
      </c>
      <c r="J98" s="40"/>
    </row>
    <row r="99" spans="1:16" x14ac:dyDescent="0.25">
      <c r="A99" s="31" t="s">
        <v>74</v>
      </c>
      <c r="B99" s="38"/>
      <c r="E99" s="41" t="s">
        <v>1392</v>
      </c>
      <c r="J99" s="40"/>
    </row>
    <row r="100" spans="1:16" x14ac:dyDescent="0.25">
      <c r="A100" s="31" t="s">
        <v>76</v>
      </c>
      <c r="B100" s="38"/>
      <c r="E100" s="39" t="s">
        <v>69</v>
      </c>
      <c r="J100" s="40"/>
    </row>
    <row r="101" spans="1:16" x14ac:dyDescent="0.25">
      <c r="A101" s="31" t="s">
        <v>67</v>
      </c>
      <c r="B101" s="31">
        <v>23</v>
      </c>
      <c r="C101" s="32" t="s">
        <v>1445</v>
      </c>
      <c r="D101" s="31" t="s">
        <v>69</v>
      </c>
      <c r="E101" s="33" t="s">
        <v>1446</v>
      </c>
      <c r="F101" s="34" t="s">
        <v>80</v>
      </c>
      <c r="G101" s="35">
        <v>2</v>
      </c>
      <c r="H101" s="36">
        <v>0</v>
      </c>
      <c r="I101" s="36">
        <f>ROUND(G101*H101,P4)</f>
        <v>0</v>
      </c>
      <c r="J101" s="34" t="s">
        <v>1376</v>
      </c>
      <c r="O101" s="37">
        <f>I101*0.21</f>
        <v>0</v>
      </c>
      <c r="P101">
        <v>3</v>
      </c>
    </row>
    <row r="102" spans="1:16" x14ac:dyDescent="0.25">
      <c r="A102" s="31" t="s">
        <v>73</v>
      </c>
      <c r="B102" s="38"/>
      <c r="E102" s="33" t="s">
        <v>1446</v>
      </c>
      <c r="J102" s="40"/>
    </row>
    <row r="103" spans="1:16" x14ac:dyDescent="0.25">
      <c r="A103" s="31" t="s">
        <v>74</v>
      </c>
      <c r="B103" s="38"/>
      <c r="E103" s="41" t="s">
        <v>81</v>
      </c>
      <c r="J103" s="40"/>
    </row>
    <row r="104" spans="1:16" x14ac:dyDescent="0.25">
      <c r="A104" s="31" t="s">
        <v>76</v>
      </c>
      <c r="B104" s="38"/>
      <c r="E104" s="39" t="s">
        <v>69</v>
      </c>
      <c r="J104" s="40"/>
    </row>
    <row r="105" spans="1:16" x14ac:dyDescent="0.25">
      <c r="A105" s="31" t="s">
        <v>67</v>
      </c>
      <c r="B105" s="31">
        <v>24</v>
      </c>
      <c r="C105" s="32" t="s">
        <v>1447</v>
      </c>
      <c r="D105" s="31" t="s">
        <v>69</v>
      </c>
      <c r="E105" s="33" t="s">
        <v>1448</v>
      </c>
      <c r="F105" s="34" t="s">
        <v>80</v>
      </c>
      <c r="G105" s="35">
        <v>2</v>
      </c>
      <c r="H105" s="36">
        <v>0</v>
      </c>
      <c r="I105" s="36">
        <f>ROUND(G105*H105,P4)</f>
        <v>0</v>
      </c>
      <c r="J105" s="34" t="s">
        <v>1376</v>
      </c>
      <c r="O105" s="37">
        <f>I105*0.21</f>
        <v>0</v>
      </c>
      <c r="P105">
        <v>3</v>
      </c>
    </row>
    <row r="106" spans="1:16" x14ac:dyDescent="0.25">
      <c r="A106" s="31" t="s">
        <v>73</v>
      </c>
      <c r="B106" s="38"/>
      <c r="E106" s="33" t="s">
        <v>1448</v>
      </c>
      <c r="J106" s="40"/>
    </row>
    <row r="107" spans="1:16" x14ac:dyDescent="0.25">
      <c r="A107" s="31" t="s">
        <v>74</v>
      </c>
      <c r="B107" s="38"/>
      <c r="E107" s="41" t="s">
        <v>81</v>
      </c>
      <c r="J107" s="40"/>
    </row>
    <row r="108" spans="1:16" x14ac:dyDescent="0.25">
      <c r="A108" s="31" t="s">
        <v>76</v>
      </c>
      <c r="B108" s="38"/>
      <c r="E108" s="39" t="s">
        <v>69</v>
      </c>
      <c r="J108" s="40"/>
    </row>
    <row r="109" spans="1:16" x14ac:dyDescent="0.25">
      <c r="A109" s="31" t="s">
        <v>67</v>
      </c>
      <c r="B109" s="31">
        <v>25</v>
      </c>
      <c r="C109" s="32" t="s">
        <v>1449</v>
      </c>
      <c r="D109" s="31" t="s">
        <v>69</v>
      </c>
      <c r="E109" s="33" t="s">
        <v>1450</v>
      </c>
      <c r="F109" s="34" t="s">
        <v>71</v>
      </c>
      <c r="G109" s="35">
        <v>53</v>
      </c>
      <c r="H109" s="36">
        <v>0</v>
      </c>
      <c r="I109" s="36">
        <f>ROUND(G109*H109,P4)</f>
        <v>0</v>
      </c>
      <c r="J109" s="34" t="s">
        <v>1376</v>
      </c>
      <c r="O109" s="37">
        <f>I109*0.21</f>
        <v>0</v>
      </c>
      <c r="P109">
        <v>3</v>
      </c>
    </row>
    <row r="110" spans="1:16" ht="30" x14ac:dyDescent="0.25">
      <c r="A110" s="31" t="s">
        <v>73</v>
      </c>
      <c r="B110" s="38"/>
      <c r="E110" s="33" t="s">
        <v>1451</v>
      </c>
      <c r="J110" s="40"/>
    </row>
    <row r="111" spans="1:16" x14ac:dyDescent="0.25">
      <c r="A111" s="31" t="s">
        <v>74</v>
      </c>
      <c r="B111" s="38"/>
      <c r="E111" s="41" t="s">
        <v>1392</v>
      </c>
      <c r="J111" s="40"/>
    </row>
    <row r="112" spans="1:16" x14ac:dyDescent="0.25">
      <c r="A112" s="31" t="s">
        <v>76</v>
      </c>
      <c r="B112" s="38"/>
      <c r="E112" s="39" t="s">
        <v>69</v>
      </c>
      <c r="J112" s="40"/>
    </row>
    <row r="113" spans="1:16" ht="30" x14ac:dyDescent="0.25">
      <c r="A113" s="31" t="s">
        <v>67</v>
      </c>
      <c r="B113" s="31">
        <v>26</v>
      </c>
      <c r="C113" s="32" t="s">
        <v>1452</v>
      </c>
      <c r="D113" s="31" t="s">
        <v>69</v>
      </c>
      <c r="E113" s="33" t="s">
        <v>1453</v>
      </c>
      <c r="F113" s="34" t="s">
        <v>80</v>
      </c>
      <c r="G113" s="35">
        <v>2</v>
      </c>
      <c r="H113" s="36">
        <v>0</v>
      </c>
      <c r="I113" s="36">
        <f>ROUND(G113*H113,P4)</f>
        <v>0</v>
      </c>
      <c r="J113" s="34" t="s">
        <v>1376</v>
      </c>
      <c r="O113" s="37">
        <f>I113*0.21</f>
        <v>0</v>
      </c>
      <c r="P113">
        <v>3</v>
      </c>
    </row>
    <row r="114" spans="1:16" ht="45" x14ac:dyDescent="0.25">
      <c r="A114" s="31" t="s">
        <v>73</v>
      </c>
      <c r="B114" s="38"/>
      <c r="E114" s="33" t="s">
        <v>1454</v>
      </c>
      <c r="J114" s="40"/>
    </row>
    <row r="115" spans="1:16" x14ac:dyDescent="0.25">
      <c r="A115" s="31" t="s">
        <v>74</v>
      </c>
      <c r="B115" s="38"/>
      <c r="E115" s="41" t="s">
        <v>81</v>
      </c>
      <c r="J115" s="40"/>
    </row>
    <row r="116" spans="1:16" x14ac:dyDescent="0.25">
      <c r="A116" s="31" t="s">
        <v>76</v>
      </c>
      <c r="B116" s="38"/>
      <c r="E116" s="39" t="s">
        <v>69</v>
      </c>
      <c r="J116" s="40"/>
    </row>
    <row r="117" spans="1:16" ht="30" x14ac:dyDescent="0.25">
      <c r="A117" s="31" t="s">
        <v>67</v>
      </c>
      <c r="B117" s="31">
        <v>27</v>
      </c>
      <c r="C117" s="32" t="s">
        <v>1455</v>
      </c>
      <c r="D117" s="31" t="s">
        <v>69</v>
      </c>
      <c r="E117" s="33" t="s">
        <v>1456</v>
      </c>
      <c r="F117" s="34" t="s">
        <v>71</v>
      </c>
      <c r="G117" s="35">
        <v>53</v>
      </c>
      <c r="H117" s="36">
        <v>0</v>
      </c>
      <c r="I117" s="36">
        <f>ROUND(G117*H117,P4)</f>
        <v>0</v>
      </c>
      <c r="J117" s="34" t="s">
        <v>1376</v>
      </c>
      <c r="O117" s="37">
        <f>I117*0.21</f>
        <v>0</v>
      </c>
      <c r="P117">
        <v>3</v>
      </c>
    </row>
    <row r="118" spans="1:16" ht="45" x14ac:dyDescent="0.25">
      <c r="A118" s="31" t="s">
        <v>73</v>
      </c>
      <c r="B118" s="38"/>
      <c r="E118" s="33" t="s">
        <v>1457</v>
      </c>
      <c r="J118" s="40"/>
    </row>
    <row r="119" spans="1:16" x14ac:dyDescent="0.25">
      <c r="A119" s="31" t="s">
        <v>74</v>
      </c>
      <c r="B119" s="38"/>
      <c r="E119" s="41" t="s">
        <v>1392</v>
      </c>
      <c r="J119" s="40"/>
    </row>
    <row r="120" spans="1:16" x14ac:dyDescent="0.25">
      <c r="A120" s="31" t="s">
        <v>76</v>
      </c>
      <c r="B120" s="38"/>
      <c r="E120" s="39" t="s">
        <v>69</v>
      </c>
      <c r="J120" s="40"/>
    </row>
    <row r="121" spans="1:16" x14ac:dyDescent="0.25">
      <c r="A121" s="31" t="s">
        <v>67</v>
      </c>
      <c r="B121" s="31">
        <v>28</v>
      </c>
      <c r="C121" s="32" t="s">
        <v>1458</v>
      </c>
      <c r="D121" s="31" t="s">
        <v>69</v>
      </c>
      <c r="E121" s="33" t="s">
        <v>1459</v>
      </c>
      <c r="F121" s="34" t="s">
        <v>210</v>
      </c>
      <c r="G121" s="35">
        <v>26.712</v>
      </c>
      <c r="H121" s="36">
        <v>0</v>
      </c>
      <c r="I121" s="36">
        <f>ROUND(G121*H121,P4)</f>
        <v>0</v>
      </c>
      <c r="J121" s="34" t="s">
        <v>1376</v>
      </c>
      <c r="O121" s="37">
        <f>I121*0.21</f>
        <v>0</v>
      </c>
      <c r="P121">
        <v>3</v>
      </c>
    </row>
    <row r="122" spans="1:16" ht="30" x14ac:dyDescent="0.25">
      <c r="A122" s="31" t="s">
        <v>73</v>
      </c>
      <c r="B122" s="38"/>
      <c r="E122" s="33" t="s">
        <v>1460</v>
      </c>
      <c r="J122" s="40"/>
    </row>
    <row r="123" spans="1:16" x14ac:dyDescent="0.25">
      <c r="A123" s="31" t="s">
        <v>74</v>
      </c>
      <c r="B123" s="38"/>
      <c r="E123" s="41" t="s">
        <v>1461</v>
      </c>
      <c r="J123" s="40"/>
    </row>
    <row r="124" spans="1:16" x14ac:dyDescent="0.25">
      <c r="A124" s="31" t="s">
        <v>76</v>
      </c>
      <c r="B124" s="38"/>
      <c r="E124" s="39" t="s">
        <v>69</v>
      </c>
      <c r="J124" s="40"/>
    </row>
    <row r="125" spans="1:16" ht="30" x14ac:dyDescent="0.25">
      <c r="A125" s="31" t="s">
        <v>67</v>
      </c>
      <c r="B125" s="31">
        <v>29</v>
      </c>
      <c r="C125" s="32" t="s">
        <v>1462</v>
      </c>
      <c r="D125" s="31" t="s">
        <v>69</v>
      </c>
      <c r="E125" s="33" t="s">
        <v>1463</v>
      </c>
      <c r="F125" s="34" t="s">
        <v>210</v>
      </c>
      <c r="G125" s="35">
        <v>534.24</v>
      </c>
      <c r="H125" s="36">
        <v>0</v>
      </c>
      <c r="I125" s="36">
        <f>ROUND(G125*H125,P4)</f>
        <v>0</v>
      </c>
      <c r="J125" s="34" t="s">
        <v>1376</v>
      </c>
      <c r="O125" s="37">
        <f>I125*0.21</f>
        <v>0</v>
      </c>
      <c r="P125">
        <v>3</v>
      </c>
    </row>
    <row r="126" spans="1:16" ht="45" x14ac:dyDescent="0.25">
      <c r="A126" s="31" t="s">
        <v>73</v>
      </c>
      <c r="B126" s="38"/>
      <c r="E126" s="33" t="s">
        <v>1464</v>
      </c>
      <c r="J126" s="40"/>
    </row>
    <row r="127" spans="1:16" x14ac:dyDescent="0.25">
      <c r="A127" s="31" t="s">
        <v>74</v>
      </c>
      <c r="B127" s="38"/>
      <c r="E127" s="41" t="s">
        <v>1465</v>
      </c>
      <c r="J127" s="40"/>
    </row>
    <row r="128" spans="1:16" x14ac:dyDescent="0.25">
      <c r="A128" s="31" t="s">
        <v>76</v>
      </c>
      <c r="B128" s="38"/>
      <c r="E128" s="39" t="s">
        <v>69</v>
      </c>
      <c r="J128" s="40"/>
    </row>
    <row r="129" spans="1:16" x14ac:dyDescent="0.25">
      <c r="A129" s="31" t="s">
        <v>67</v>
      </c>
      <c r="B129" s="31">
        <v>30</v>
      </c>
      <c r="C129" s="32" t="s">
        <v>1466</v>
      </c>
      <c r="D129" s="31" t="s">
        <v>69</v>
      </c>
      <c r="E129" s="33" t="s">
        <v>1467</v>
      </c>
      <c r="F129" s="34" t="s">
        <v>71</v>
      </c>
      <c r="G129" s="35">
        <v>20</v>
      </c>
      <c r="H129" s="36">
        <v>0</v>
      </c>
      <c r="I129" s="36">
        <f>ROUND(G129*H129,P4)</f>
        <v>0</v>
      </c>
      <c r="J129" s="34" t="s">
        <v>211</v>
      </c>
      <c r="O129" s="37">
        <f>I129*0.21</f>
        <v>0</v>
      </c>
      <c r="P129">
        <v>3</v>
      </c>
    </row>
    <row r="130" spans="1:16" x14ac:dyDescent="0.25">
      <c r="A130" s="31" t="s">
        <v>73</v>
      </c>
      <c r="B130" s="38"/>
      <c r="E130" s="33" t="s">
        <v>1467</v>
      </c>
      <c r="J130" s="40"/>
    </row>
    <row r="131" spans="1:16" x14ac:dyDescent="0.25">
      <c r="A131" s="31" t="s">
        <v>74</v>
      </c>
      <c r="B131" s="38"/>
      <c r="E131" s="41" t="s">
        <v>1404</v>
      </c>
      <c r="J131" s="40"/>
    </row>
    <row r="132" spans="1:16" x14ac:dyDescent="0.25">
      <c r="A132" s="31" t="s">
        <v>76</v>
      </c>
      <c r="B132" s="38"/>
      <c r="E132" s="39" t="s">
        <v>69</v>
      </c>
      <c r="J132" s="40"/>
    </row>
    <row r="133" spans="1:16" x14ac:dyDescent="0.25">
      <c r="A133" s="31" t="s">
        <v>67</v>
      </c>
      <c r="B133" s="31">
        <v>31</v>
      </c>
      <c r="C133" s="32" t="s">
        <v>1468</v>
      </c>
      <c r="D133" s="31" t="s">
        <v>69</v>
      </c>
      <c r="E133" s="33" t="s">
        <v>1469</v>
      </c>
      <c r="F133" s="34" t="s">
        <v>71</v>
      </c>
      <c r="G133" s="35">
        <v>53</v>
      </c>
      <c r="H133" s="36">
        <v>0</v>
      </c>
      <c r="I133" s="36">
        <f>ROUND(G133*H133,P4)</f>
        <v>0</v>
      </c>
      <c r="J133" s="34" t="s">
        <v>211</v>
      </c>
      <c r="O133" s="37">
        <f>I133*0.21</f>
        <v>0</v>
      </c>
      <c r="P133">
        <v>3</v>
      </c>
    </row>
    <row r="134" spans="1:16" x14ac:dyDescent="0.25">
      <c r="A134" s="31" t="s">
        <v>73</v>
      </c>
      <c r="B134" s="38"/>
      <c r="E134" s="33" t="s">
        <v>1470</v>
      </c>
      <c r="J134" s="40"/>
    </row>
    <row r="135" spans="1:16" x14ac:dyDescent="0.25">
      <c r="A135" s="31" t="s">
        <v>74</v>
      </c>
      <c r="B135" s="38"/>
      <c r="E135" s="41" t="s">
        <v>1392</v>
      </c>
      <c r="J135" s="40"/>
    </row>
    <row r="136" spans="1:16" x14ac:dyDescent="0.25">
      <c r="A136" s="31" t="s">
        <v>76</v>
      </c>
      <c r="B136" s="38"/>
      <c r="E136" s="39" t="s">
        <v>69</v>
      </c>
      <c r="J136" s="40"/>
    </row>
    <row r="137" spans="1:16" x14ac:dyDescent="0.25">
      <c r="A137" s="31" t="s">
        <v>67</v>
      </c>
      <c r="B137" s="31">
        <v>32</v>
      </c>
      <c r="C137" s="32" t="s">
        <v>1471</v>
      </c>
      <c r="D137" s="31" t="s">
        <v>69</v>
      </c>
      <c r="E137" s="33" t="s">
        <v>1472</v>
      </c>
      <c r="F137" s="34" t="s">
        <v>1403</v>
      </c>
      <c r="G137" s="35">
        <v>4</v>
      </c>
      <c r="H137" s="36">
        <v>0</v>
      </c>
      <c r="I137" s="36">
        <f>ROUND(G137*H137,P4)</f>
        <v>0</v>
      </c>
      <c r="J137" s="34" t="s">
        <v>211</v>
      </c>
      <c r="O137" s="37">
        <f>I137*0.21</f>
        <v>0</v>
      </c>
      <c r="P137">
        <v>3</v>
      </c>
    </row>
    <row r="138" spans="1:16" x14ac:dyDescent="0.25">
      <c r="A138" s="31" t="s">
        <v>73</v>
      </c>
      <c r="B138" s="38"/>
      <c r="E138" s="33" t="s">
        <v>1472</v>
      </c>
      <c r="J138" s="40"/>
    </row>
    <row r="139" spans="1:16" x14ac:dyDescent="0.25">
      <c r="A139" s="31" t="s">
        <v>74</v>
      </c>
      <c r="B139" s="38"/>
      <c r="E139" s="41" t="s">
        <v>1473</v>
      </c>
      <c r="J139" s="40"/>
    </row>
    <row r="140" spans="1:16" x14ac:dyDescent="0.25">
      <c r="A140" s="31" t="s">
        <v>76</v>
      </c>
      <c r="B140" s="38"/>
      <c r="E140" s="39" t="s">
        <v>69</v>
      </c>
      <c r="J140" s="40"/>
    </row>
    <row r="141" spans="1:16" x14ac:dyDescent="0.25">
      <c r="A141" s="31" t="s">
        <v>67</v>
      </c>
      <c r="B141" s="31">
        <v>33</v>
      </c>
      <c r="C141" s="32" t="s">
        <v>1474</v>
      </c>
      <c r="D141" s="31" t="s">
        <v>69</v>
      </c>
      <c r="E141" s="33" t="s">
        <v>1475</v>
      </c>
      <c r="F141" s="34" t="s">
        <v>1403</v>
      </c>
      <c r="G141" s="35">
        <v>4</v>
      </c>
      <c r="H141" s="36">
        <v>0</v>
      </c>
      <c r="I141" s="36">
        <f>ROUND(G141*H141,P4)</f>
        <v>0</v>
      </c>
      <c r="J141" s="34" t="s">
        <v>211</v>
      </c>
      <c r="O141" s="37">
        <f>I141*0.21</f>
        <v>0</v>
      </c>
      <c r="P141">
        <v>3</v>
      </c>
    </row>
    <row r="142" spans="1:16" x14ac:dyDescent="0.25">
      <c r="A142" s="31" t="s">
        <v>73</v>
      </c>
      <c r="B142" s="38"/>
      <c r="E142" s="33" t="s">
        <v>1475</v>
      </c>
      <c r="J142" s="40"/>
    </row>
    <row r="143" spans="1:16" x14ac:dyDescent="0.25">
      <c r="A143" s="31" t="s">
        <v>74</v>
      </c>
      <c r="B143" s="38"/>
      <c r="E143" s="41" t="s">
        <v>1473</v>
      </c>
      <c r="J143" s="40"/>
    </row>
    <row r="144" spans="1:16" x14ac:dyDescent="0.25">
      <c r="A144" s="31" t="s">
        <v>76</v>
      </c>
      <c r="B144" s="38"/>
      <c r="E144" s="39" t="s">
        <v>69</v>
      </c>
      <c r="J144" s="40"/>
    </row>
    <row r="145" spans="1:16" x14ac:dyDescent="0.25">
      <c r="A145" s="31" t="s">
        <v>67</v>
      </c>
      <c r="B145" s="31">
        <v>34</v>
      </c>
      <c r="C145" s="32" t="s">
        <v>1476</v>
      </c>
      <c r="D145" s="31" t="s">
        <v>69</v>
      </c>
      <c r="E145" s="33" t="s">
        <v>1477</v>
      </c>
      <c r="F145" s="34" t="s">
        <v>71</v>
      </c>
      <c r="G145" s="35">
        <v>53</v>
      </c>
      <c r="H145" s="36">
        <v>0</v>
      </c>
      <c r="I145" s="36">
        <f>ROUND(G145*H145,P4)</f>
        <v>0</v>
      </c>
      <c r="J145" s="34" t="s">
        <v>211</v>
      </c>
      <c r="O145" s="37">
        <f>I145*0.21</f>
        <v>0</v>
      </c>
      <c r="P145">
        <v>3</v>
      </c>
    </row>
    <row r="146" spans="1:16" x14ac:dyDescent="0.25">
      <c r="A146" s="31" t="s">
        <v>73</v>
      </c>
      <c r="B146" s="38"/>
      <c r="E146" s="33" t="s">
        <v>1477</v>
      </c>
      <c r="J146" s="40"/>
    </row>
    <row r="147" spans="1:16" x14ac:dyDescent="0.25">
      <c r="A147" s="31" t="s">
        <v>74</v>
      </c>
      <c r="B147" s="38"/>
      <c r="E147" s="41" t="s">
        <v>1392</v>
      </c>
      <c r="J147" s="40"/>
    </row>
    <row r="148" spans="1:16" x14ac:dyDescent="0.25">
      <c r="A148" s="31" t="s">
        <v>76</v>
      </c>
      <c r="B148" s="38"/>
      <c r="E148" s="39" t="s">
        <v>69</v>
      </c>
      <c r="J148" s="40"/>
    </row>
    <row r="149" spans="1:16" x14ac:dyDescent="0.25">
      <c r="A149" s="25" t="s">
        <v>64</v>
      </c>
      <c r="B149" s="26"/>
      <c r="C149" s="27" t="s">
        <v>1478</v>
      </c>
      <c r="D149" s="28"/>
      <c r="E149" s="25" t="s">
        <v>1479</v>
      </c>
      <c r="F149" s="28"/>
      <c r="G149" s="28"/>
      <c r="H149" s="28"/>
      <c r="I149" s="29">
        <f>SUMIFS(I150:I157,A150:A157,"P")</f>
        <v>0</v>
      </c>
      <c r="J149" s="30"/>
    </row>
    <row r="150" spans="1:16" ht="30" x14ac:dyDescent="0.25">
      <c r="A150" s="31" t="s">
        <v>67</v>
      </c>
      <c r="B150" s="31">
        <v>35</v>
      </c>
      <c r="C150" s="32" t="s">
        <v>1480</v>
      </c>
      <c r="D150" s="31" t="s">
        <v>69</v>
      </c>
      <c r="E150" s="33" t="s">
        <v>1481</v>
      </c>
      <c r="F150" s="34" t="s">
        <v>80</v>
      </c>
      <c r="G150" s="35">
        <v>1</v>
      </c>
      <c r="H150" s="36">
        <v>0</v>
      </c>
      <c r="I150" s="36">
        <f>ROUND(G150*H150,P4)</f>
        <v>0</v>
      </c>
      <c r="J150" s="34" t="s">
        <v>1376</v>
      </c>
      <c r="O150" s="37">
        <f>I150*0.21</f>
        <v>0</v>
      </c>
      <c r="P150">
        <v>3</v>
      </c>
    </row>
    <row r="151" spans="1:16" ht="45" x14ac:dyDescent="0.25">
      <c r="A151" s="31" t="s">
        <v>73</v>
      </c>
      <c r="B151" s="38"/>
      <c r="E151" s="33" t="s">
        <v>1482</v>
      </c>
      <c r="J151" s="40"/>
    </row>
    <row r="152" spans="1:16" x14ac:dyDescent="0.25">
      <c r="A152" s="31" t="s">
        <v>74</v>
      </c>
      <c r="B152" s="38"/>
      <c r="E152" s="41" t="s">
        <v>93</v>
      </c>
      <c r="J152" s="40"/>
    </row>
    <row r="153" spans="1:16" ht="30" x14ac:dyDescent="0.25">
      <c r="A153" s="31" t="s">
        <v>76</v>
      </c>
      <c r="B153" s="38"/>
      <c r="E153" s="33" t="s">
        <v>1483</v>
      </c>
      <c r="J153" s="40"/>
    </row>
    <row r="154" spans="1:16" ht="30" x14ac:dyDescent="0.25">
      <c r="A154" s="31" t="s">
        <v>67</v>
      </c>
      <c r="B154" s="31">
        <v>36</v>
      </c>
      <c r="C154" s="32" t="s">
        <v>1484</v>
      </c>
      <c r="D154" s="31" t="s">
        <v>69</v>
      </c>
      <c r="E154" s="33" t="s">
        <v>1485</v>
      </c>
      <c r="F154" s="34" t="s">
        <v>80</v>
      </c>
      <c r="G154" s="35">
        <v>1</v>
      </c>
      <c r="H154" s="36">
        <v>0</v>
      </c>
      <c r="I154" s="36">
        <f>ROUND(G154*H154,P4)</f>
        <v>0</v>
      </c>
      <c r="J154" s="34" t="s">
        <v>1376</v>
      </c>
      <c r="O154" s="37">
        <f>I154*0.21</f>
        <v>0</v>
      </c>
      <c r="P154">
        <v>3</v>
      </c>
    </row>
    <row r="155" spans="1:16" ht="60" x14ac:dyDescent="0.25">
      <c r="A155" s="31" t="s">
        <v>73</v>
      </c>
      <c r="B155" s="38"/>
      <c r="E155" s="33" t="s">
        <v>1486</v>
      </c>
      <c r="J155" s="40"/>
    </row>
    <row r="156" spans="1:16" x14ac:dyDescent="0.25">
      <c r="A156" s="31" t="s">
        <v>74</v>
      </c>
      <c r="B156" s="38"/>
      <c r="E156" s="41" t="s">
        <v>93</v>
      </c>
      <c r="J156" s="40"/>
    </row>
    <row r="157" spans="1:16" ht="30" x14ac:dyDescent="0.25">
      <c r="A157" s="31" t="s">
        <v>76</v>
      </c>
      <c r="B157" s="38"/>
      <c r="E157" s="33" t="s">
        <v>1483</v>
      </c>
      <c r="J157" s="40"/>
    </row>
    <row r="158" spans="1:16" x14ac:dyDescent="0.25">
      <c r="A158" s="25" t="s">
        <v>64</v>
      </c>
      <c r="B158" s="26"/>
      <c r="C158" s="27" t="s">
        <v>1487</v>
      </c>
      <c r="D158" s="28"/>
      <c r="E158" s="25" t="s">
        <v>1488</v>
      </c>
      <c r="F158" s="28"/>
      <c r="G158" s="28"/>
      <c r="H158" s="28"/>
      <c r="I158" s="29">
        <f>SUMIFS(I159:I174,A159:A174,"P")</f>
        <v>0</v>
      </c>
      <c r="J158" s="30"/>
    </row>
    <row r="159" spans="1:16" x14ac:dyDescent="0.25">
      <c r="A159" s="31" t="s">
        <v>67</v>
      </c>
      <c r="B159" s="31">
        <v>37</v>
      </c>
      <c r="C159" s="32" t="s">
        <v>1489</v>
      </c>
      <c r="D159" s="31" t="s">
        <v>69</v>
      </c>
      <c r="E159" s="33" t="s">
        <v>1490</v>
      </c>
      <c r="F159" s="34" t="s">
        <v>97</v>
      </c>
      <c r="G159" s="35">
        <v>80</v>
      </c>
      <c r="H159" s="36">
        <v>0</v>
      </c>
      <c r="I159" s="36">
        <f>ROUND(G159*H159,P4)</f>
        <v>0</v>
      </c>
      <c r="J159" s="34" t="s">
        <v>1376</v>
      </c>
      <c r="O159" s="37">
        <f>I159*0.21</f>
        <v>0</v>
      </c>
      <c r="P159">
        <v>3</v>
      </c>
    </row>
    <row r="160" spans="1:16" x14ac:dyDescent="0.25">
      <c r="A160" s="31" t="s">
        <v>73</v>
      </c>
      <c r="B160" s="38"/>
      <c r="E160" s="33" t="s">
        <v>1491</v>
      </c>
      <c r="J160" s="40"/>
    </row>
    <row r="161" spans="1:16" x14ac:dyDescent="0.25">
      <c r="A161" s="31" t="s">
        <v>74</v>
      </c>
      <c r="B161" s="38"/>
      <c r="E161" s="41" t="s">
        <v>1492</v>
      </c>
      <c r="J161" s="40"/>
    </row>
    <row r="162" spans="1:16" x14ac:dyDescent="0.25">
      <c r="A162" s="31" t="s">
        <v>76</v>
      </c>
      <c r="B162" s="38"/>
      <c r="E162" s="39" t="s">
        <v>69</v>
      </c>
      <c r="J162" s="40"/>
    </row>
    <row r="163" spans="1:16" x14ac:dyDescent="0.25">
      <c r="A163" s="31" t="s">
        <v>67</v>
      </c>
      <c r="B163" s="31">
        <v>38</v>
      </c>
      <c r="C163" s="32" t="s">
        <v>1493</v>
      </c>
      <c r="D163" s="31" t="s">
        <v>69</v>
      </c>
      <c r="E163" s="33" t="s">
        <v>1494</v>
      </c>
      <c r="F163" s="34" t="s">
        <v>97</v>
      </c>
      <c r="G163" s="35">
        <v>16</v>
      </c>
      <c r="H163" s="36">
        <v>0</v>
      </c>
      <c r="I163" s="36">
        <f>ROUND(G163*H163,P4)</f>
        <v>0</v>
      </c>
      <c r="J163" s="34" t="s">
        <v>211</v>
      </c>
      <c r="O163" s="37">
        <f>I163*0.21</f>
        <v>0</v>
      </c>
      <c r="P163">
        <v>3</v>
      </c>
    </row>
    <row r="164" spans="1:16" x14ac:dyDescent="0.25">
      <c r="A164" s="31" t="s">
        <v>73</v>
      </c>
      <c r="B164" s="38"/>
      <c r="E164" s="33" t="s">
        <v>1494</v>
      </c>
      <c r="J164" s="40"/>
    </row>
    <row r="165" spans="1:16" x14ac:dyDescent="0.25">
      <c r="A165" s="31" t="s">
        <v>74</v>
      </c>
      <c r="B165" s="38"/>
      <c r="E165" s="41" t="s">
        <v>1495</v>
      </c>
      <c r="J165" s="40"/>
    </row>
    <row r="166" spans="1:16" x14ac:dyDescent="0.25">
      <c r="A166" s="31" t="s">
        <v>76</v>
      </c>
      <c r="B166" s="38"/>
      <c r="E166" s="39" t="s">
        <v>69</v>
      </c>
      <c r="J166" s="40"/>
    </row>
    <row r="167" spans="1:16" x14ac:dyDescent="0.25">
      <c r="A167" s="31" t="s">
        <v>67</v>
      </c>
      <c r="B167" s="31">
        <v>39</v>
      </c>
      <c r="C167" s="32" t="s">
        <v>1496</v>
      </c>
      <c r="D167" s="31" t="s">
        <v>69</v>
      </c>
      <c r="E167" s="33" t="s">
        <v>1497</v>
      </c>
      <c r="F167" s="34" t="s">
        <v>97</v>
      </c>
      <c r="G167" s="35">
        <v>160</v>
      </c>
      <c r="H167" s="36">
        <v>0</v>
      </c>
      <c r="I167" s="36">
        <f>ROUND(G167*H167,P4)</f>
        <v>0</v>
      </c>
      <c r="J167" s="34" t="s">
        <v>211</v>
      </c>
      <c r="O167" s="37">
        <f>I167*0.21</f>
        <v>0</v>
      </c>
      <c r="P167">
        <v>3</v>
      </c>
    </row>
    <row r="168" spans="1:16" x14ac:dyDescent="0.25">
      <c r="A168" s="31" t="s">
        <v>73</v>
      </c>
      <c r="B168" s="38"/>
      <c r="E168" s="33" t="s">
        <v>1497</v>
      </c>
      <c r="J168" s="40"/>
    </row>
    <row r="169" spans="1:16" x14ac:dyDescent="0.25">
      <c r="A169" s="31" t="s">
        <v>74</v>
      </c>
      <c r="B169" s="38"/>
      <c r="E169" s="41" t="s">
        <v>1498</v>
      </c>
      <c r="J169" s="40"/>
    </row>
    <row r="170" spans="1:16" x14ac:dyDescent="0.25">
      <c r="A170" s="31" t="s">
        <v>76</v>
      </c>
      <c r="B170" s="38"/>
      <c r="E170" s="39" t="s">
        <v>69</v>
      </c>
      <c r="J170" s="40"/>
    </row>
    <row r="171" spans="1:16" x14ac:dyDescent="0.25">
      <c r="A171" s="31" t="s">
        <v>67</v>
      </c>
      <c r="B171" s="31">
        <v>40</v>
      </c>
      <c r="C171" s="32" t="s">
        <v>1499</v>
      </c>
      <c r="D171" s="31" t="s">
        <v>69</v>
      </c>
      <c r="E171" s="33" t="s">
        <v>1500</v>
      </c>
      <c r="F171" s="34" t="s">
        <v>97</v>
      </c>
      <c r="G171" s="35">
        <v>40</v>
      </c>
      <c r="H171" s="36">
        <v>0</v>
      </c>
      <c r="I171" s="36">
        <f>ROUND(G171*H171,P4)</f>
        <v>0</v>
      </c>
      <c r="J171" s="34" t="s">
        <v>211</v>
      </c>
      <c r="O171" s="37">
        <f>I171*0.21</f>
        <v>0</v>
      </c>
      <c r="P171">
        <v>3</v>
      </c>
    </row>
    <row r="172" spans="1:16" x14ac:dyDescent="0.25">
      <c r="A172" s="31" t="s">
        <v>73</v>
      </c>
      <c r="B172" s="38"/>
      <c r="E172" s="33" t="s">
        <v>1500</v>
      </c>
      <c r="J172" s="40"/>
    </row>
    <row r="173" spans="1:16" x14ac:dyDescent="0.25">
      <c r="A173" s="31" t="s">
        <v>74</v>
      </c>
      <c r="B173" s="38"/>
      <c r="E173" s="41" t="s">
        <v>177</v>
      </c>
      <c r="J173" s="40"/>
    </row>
    <row r="174" spans="1:16" x14ac:dyDescent="0.25">
      <c r="A174" s="31" t="s">
        <v>76</v>
      </c>
      <c r="B174" s="38"/>
      <c r="E174" s="39" t="s">
        <v>69</v>
      </c>
      <c r="J174" s="40"/>
    </row>
    <row r="175" spans="1:16" x14ac:dyDescent="0.25">
      <c r="A175" s="25" t="s">
        <v>64</v>
      </c>
      <c r="B175" s="26"/>
      <c r="C175" s="27" t="s">
        <v>71</v>
      </c>
      <c r="D175" s="28"/>
      <c r="E175" s="25" t="s">
        <v>1501</v>
      </c>
      <c r="F175" s="28"/>
      <c r="G175" s="28"/>
      <c r="H175" s="28"/>
      <c r="I175" s="29">
        <f>SUMIFS(I176:I187,A176:A187,"P")</f>
        <v>0</v>
      </c>
      <c r="J175" s="30"/>
    </row>
    <row r="176" spans="1:16" x14ac:dyDescent="0.25">
      <c r="A176" s="31" t="s">
        <v>67</v>
      </c>
      <c r="B176" s="31">
        <v>41</v>
      </c>
      <c r="C176" s="32" t="s">
        <v>1502</v>
      </c>
      <c r="D176" s="31" t="s">
        <v>69</v>
      </c>
      <c r="E176" s="33" t="s">
        <v>1503</v>
      </c>
      <c r="F176" s="34" t="s">
        <v>210</v>
      </c>
      <c r="G176" s="35">
        <v>27.712</v>
      </c>
      <c r="H176" s="36">
        <v>0</v>
      </c>
      <c r="I176" s="36">
        <f>ROUND(G176*H176,P4)</f>
        <v>0</v>
      </c>
      <c r="J176" s="34" t="s">
        <v>1376</v>
      </c>
      <c r="O176" s="37">
        <f>I176*0.21</f>
        <v>0</v>
      </c>
      <c r="P176">
        <v>3</v>
      </c>
    </row>
    <row r="177" spans="1:16" x14ac:dyDescent="0.25">
      <c r="A177" s="31" t="s">
        <v>73</v>
      </c>
      <c r="B177" s="38"/>
      <c r="E177" s="33" t="s">
        <v>1503</v>
      </c>
      <c r="J177" s="40"/>
    </row>
    <row r="178" spans="1:16" x14ac:dyDescent="0.25">
      <c r="A178" s="31" t="s">
        <v>74</v>
      </c>
      <c r="B178" s="38"/>
      <c r="E178" s="41" t="s">
        <v>1504</v>
      </c>
      <c r="J178" s="40"/>
    </row>
    <row r="179" spans="1:16" x14ac:dyDescent="0.25">
      <c r="A179" s="31" t="s">
        <v>76</v>
      </c>
      <c r="B179" s="38"/>
      <c r="E179" s="39" t="s">
        <v>69</v>
      </c>
      <c r="J179" s="40"/>
    </row>
    <row r="180" spans="1:16" x14ac:dyDescent="0.25">
      <c r="A180" s="31" t="s">
        <v>67</v>
      </c>
      <c r="B180" s="31">
        <v>42</v>
      </c>
      <c r="C180" s="32" t="s">
        <v>1505</v>
      </c>
      <c r="D180" s="31" t="s">
        <v>69</v>
      </c>
      <c r="E180" s="33" t="s">
        <v>1506</v>
      </c>
      <c r="F180" s="34" t="s">
        <v>210</v>
      </c>
      <c r="G180" s="35">
        <v>554.24</v>
      </c>
      <c r="H180" s="36">
        <v>0</v>
      </c>
      <c r="I180" s="36">
        <f>ROUND(G180*H180,P4)</f>
        <v>0</v>
      </c>
      <c r="J180" s="34" t="s">
        <v>1376</v>
      </c>
      <c r="O180" s="37">
        <f>I180*0.21</f>
        <v>0</v>
      </c>
      <c r="P180">
        <v>3</v>
      </c>
    </row>
    <row r="181" spans="1:16" x14ac:dyDescent="0.25">
      <c r="A181" s="31" t="s">
        <v>73</v>
      </c>
      <c r="B181" s="38"/>
      <c r="E181" s="33" t="s">
        <v>1506</v>
      </c>
      <c r="J181" s="40"/>
    </row>
    <row r="182" spans="1:16" x14ac:dyDescent="0.25">
      <c r="A182" s="31" t="s">
        <v>74</v>
      </c>
      <c r="B182" s="38"/>
      <c r="E182" s="41" t="s">
        <v>1507</v>
      </c>
      <c r="J182" s="40"/>
    </row>
    <row r="183" spans="1:16" x14ac:dyDescent="0.25">
      <c r="A183" s="31" t="s">
        <v>76</v>
      </c>
      <c r="B183" s="38"/>
      <c r="E183" s="39" t="s">
        <v>69</v>
      </c>
      <c r="J183" s="40"/>
    </row>
    <row r="184" spans="1:16" ht="45" x14ac:dyDescent="0.25">
      <c r="A184" s="31" t="s">
        <v>67</v>
      </c>
      <c r="B184" s="31">
        <v>43</v>
      </c>
      <c r="C184" s="32" t="s">
        <v>834</v>
      </c>
      <c r="D184" s="31" t="s">
        <v>835</v>
      </c>
      <c r="E184" s="33" t="s">
        <v>836</v>
      </c>
      <c r="F184" s="34" t="s">
        <v>210</v>
      </c>
      <c r="G184" s="35">
        <v>26.712</v>
      </c>
      <c r="H184" s="36">
        <v>0</v>
      </c>
      <c r="I184" s="36">
        <f>ROUND(G184*H184,P4)</f>
        <v>0</v>
      </c>
      <c r="J184" s="34" t="s">
        <v>211</v>
      </c>
      <c r="O184" s="37">
        <f>I184*0.21</f>
        <v>0</v>
      </c>
      <c r="P184">
        <v>3</v>
      </c>
    </row>
    <row r="185" spans="1:16" x14ac:dyDescent="0.25">
      <c r="A185" s="31" t="s">
        <v>73</v>
      </c>
      <c r="B185" s="38"/>
      <c r="E185" s="33" t="s">
        <v>212</v>
      </c>
      <c r="J185" s="40"/>
    </row>
    <row r="186" spans="1:16" x14ac:dyDescent="0.25">
      <c r="A186" s="31" t="s">
        <v>74</v>
      </c>
      <c r="B186" s="38"/>
      <c r="E186" s="41" t="s">
        <v>1461</v>
      </c>
      <c r="J186" s="40"/>
    </row>
    <row r="187" spans="1:16" ht="135" x14ac:dyDescent="0.25">
      <c r="A187" s="31" t="s">
        <v>76</v>
      </c>
      <c r="B187" s="42"/>
      <c r="C187" s="43"/>
      <c r="D187" s="43"/>
      <c r="E187" s="33" t="s">
        <v>214</v>
      </c>
      <c r="F187" s="43"/>
      <c r="G187" s="43"/>
      <c r="H187" s="43"/>
      <c r="I187" s="43"/>
      <c r="J187" s="44"/>
    </row>
  </sheetData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P84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39</v>
      </c>
      <c r="F2" s="3"/>
      <c r="G2" s="3"/>
      <c r="H2" s="3"/>
      <c r="I2" s="3"/>
      <c r="J2" s="16"/>
    </row>
    <row r="3" spans="1:16" ht="30" x14ac:dyDescent="0.25">
      <c r="A3" s="3" t="s">
        <v>40</v>
      </c>
      <c r="B3" s="17" t="s">
        <v>41</v>
      </c>
      <c r="C3" s="47" t="s">
        <v>42</v>
      </c>
      <c r="D3" s="48"/>
      <c r="E3" s="18" t="s">
        <v>43</v>
      </c>
      <c r="F3" s="3"/>
      <c r="G3" s="3"/>
      <c r="H3" s="19" t="s">
        <v>29</v>
      </c>
      <c r="I3" s="20">
        <f>SUMIFS(I10:I84,A10:A84,"SD")</f>
        <v>0</v>
      </c>
      <c r="J3" s="16"/>
      <c r="O3">
        <v>0</v>
      </c>
      <c r="P3">
        <v>2</v>
      </c>
    </row>
    <row r="4" spans="1:16" x14ac:dyDescent="0.25">
      <c r="A4" s="3" t="s">
        <v>44</v>
      </c>
      <c r="B4" s="17" t="s">
        <v>45</v>
      </c>
      <c r="C4" s="47" t="s">
        <v>230</v>
      </c>
      <c r="D4" s="48"/>
      <c r="E4" s="18" t="s">
        <v>231</v>
      </c>
      <c r="F4" s="3"/>
      <c r="G4" s="3"/>
      <c r="H4" s="3"/>
      <c r="I4" s="3"/>
      <c r="J4" s="16"/>
      <c r="O4">
        <v>0.15</v>
      </c>
      <c r="P4">
        <v>2</v>
      </c>
    </row>
    <row r="5" spans="1:16" x14ac:dyDescent="0.25">
      <c r="A5" s="3" t="s">
        <v>48</v>
      </c>
      <c r="B5" s="17" t="s">
        <v>45</v>
      </c>
      <c r="C5" s="47" t="s">
        <v>996</v>
      </c>
      <c r="D5" s="48"/>
      <c r="E5" s="18" t="s">
        <v>997</v>
      </c>
      <c r="F5" s="3"/>
      <c r="G5" s="3"/>
      <c r="H5" s="3"/>
      <c r="I5" s="3"/>
      <c r="J5" s="16"/>
      <c r="O5">
        <v>0.21</v>
      </c>
    </row>
    <row r="6" spans="1:16" x14ac:dyDescent="0.25">
      <c r="A6" s="3" t="s">
        <v>51</v>
      </c>
      <c r="B6" s="17" t="s">
        <v>52</v>
      </c>
      <c r="C6" s="47" t="s">
        <v>29</v>
      </c>
      <c r="D6" s="48"/>
      <c r="E6" s="18" t="s">
        <v>30</v>
      </c>
      <c r="F6" s="3"/>
      <c r="G6" s="3"/>
      <c r="H6" s="3"/>
      <c r="I6" s="3"/>
      <c r="J6" s="16"/>
    </row>
    <row r="7" spans="1:16" x14ac:dyDescent="0.25">
      <c r="A7" s="49" t="s">
        <v>53</v>
      </c>
      <c r="B7" s="50" t="s">
        <v>54</v>
      </c>
      <c r="C7" s="51" t="s">
        <v>55</v>
      </c>
      <c r="D7" s="51" t="s">
        <v>56</v>
      </c>
      <c r="E7" s="51" t="s">
        <v>57</v>
      </c>
      <c r="F7" s="51" t="s">
        <v>58</v>
      </c>
      <c r="G7" s="51" t="s">
        <v>59</v>
      </c>
      <c r="H7" s="51" t="s">
        <v>60</v>
      </c>
      <c r="I7" s="51"/>
      <c r="J7" s="52" t="s">
        <v>61</v>
      </c>
    </row>
    <row r="8" spans="1:16" x14ac:dyDescent="0.25">
      <c r="A8" s="49"/>
      <c r="B8" s="50"/>
      <c r="C8" s="51"/>
      <c r="D8" s="51"/>
      <c r="E8" s="51"/>
      <c r="F8" s="51"/>
      <c r="G8" s="51"/>
      <c r="H8" s="7" t="s">
        <v>62</v>
      </c>
      <c r="I8" s="7" t="s">
        <v>63</v>
      </c>
      <c r="J8" s="52"/>
    </row>
    <row r="9" spans="1:16" x14ac:dyDescent="0.25">
      <c r="A9" s="23">
        <v>0</v>
      </c>
      <c r="B9" s="21">
        <v>1</v>
      </c>
      <c r="C9" s="24">
        <v>2</v>
      </c>
      <c r="D9" s="7">
        <v>3</v>
      </c>
      <c r="E9" s="24">
        <v>4</v>
      </c>
      <c r="F9" s="7">
        <v>5</v>
      </c>
      <c r="G9" s="7">
        <v>6</v>
      </c>
      <c r="H9" s="7">
        <v>7</v>
      </c>
      <c r="I9" s="24">
        <v>8</v>
      </c>
      <c r="J9" s="22">
        <v>9</v>
      </c>
    </row>
    <row r="10" spans="1:16" x14ac:dyDescent="0.25">
      <c r="A10" s="25" t="s">
        <v>64</v>
      </c>
      <c r="B10" s="26"/>
      <c r="C10" s="27" t="s">
        <v>1095</v>
      </c>
      <c r="D10" s="28"/>
      <c r="E10" s="25" t="s">
        <v>1096</v>
      </c>
      <c r="F10" s="28"/>
      <c r="G10" s="28"/>
      <c r="H10" s="28"/>
      <c r="I10" s="29">
        <f>SUMIFS(I11:I50,A11:A50,"P")</f>
        <v>0</v>
      </c>
      <c r="J10" s="30"/>
    </row>
    <row r="11" spans="1:16" ht="30" x14ac:dyDescent="0.25">
      <c r="A11" s="31" t="s">
        <v>67</v>
      </c>
      <c r="B11" s="31">
        <v>1</v>
      </c>
      <c r="C11" s="32" t="s">
        <v>1508</v>
      </c>
      <c r="D11" s="31" t="s">
        <v>69</v>
      </c>
      <c r="E11" s="33" t="s">
        <v>1509</v>
      </c>
      <c r="F11" s="34" t="s">
        <v>80</v>
      </c>
      <c r="G11" s="35">
        <v>3</v>
      </c>
      <c r="H11" s="36">
        <v>0</v>
      </c>
      <c r="I11" s="36">
        <f>ROUND(G11*H11,P4)</f>
        <v>0</v>
      </c>
      <c r="J11" s="34" t="s">
        <v>72</v>
      </c>
      <c r="O11" s="37">
        <f>I11*0.21</f>
        <v>0</v>
      </c>
      <c r="P11">
        <v>3</v>
      </c>
    </row>
    <row r="12" spans="1:16" x14ac:dyDescent="0.25">
      <c r="A12" s="31" t="s">
        <v>73</v>
      </c>
      <c r="B12" s="38"/>
      <c r="E12" s="39" t="s">
        <v>69</v>
      </c>
      <c r="J12" s="40"/>
    </row>
    <row r="13" spans="1:16" ht="30" x14ac:dyDescent="0.25">
      <c r="A13" s="31" t="s">
        <v>74</v>
      </c>
      <c r="B13" s="38"/>
      <c r="E13" s="41" t="s">
        <v>1510</v>
      </c>
      <c r="J13" s="40"/>
    </row>
    <row r="14" spans="1:16" ht="135" x14ac:dyDescent="0.25">
      <c r="A14" s="31" t="s">
        <v>76</v>
      </c>
      <c r="B14" s="38"/>
      <c r="E14" s="33" t="s">
        <v>1138</v>
      </c>
      <c r="J14" s="40"/>
    </row>
    <row r="15" spans="1:16" ht="30" x14ac:dyDescent="0.25">
      <c r="A15" s="31" t="s">
        <v>67</v>
      </c>
      <c r="B15" s="31">
        <v>2</v>
      </c>
      <c r="C15" s="32" t="s">
        <v>1511</v>
      </c>
      <c r="D15" s="31" t="s">
        <v>69</v>
      </c>
      <c r="E15" s="33" t="s">
        <v>1512</v>
      </c>
      <c r="F15" s="34" t="s">
        <v>80</v>
      </c>
      <c r="G15" s="35">
        <v>23</v>
      </c>
      <c r="H15" s="36">
        <v>0</v>
      </c>
      <c r="I15" s="36">
        <f>ROUND(G15*H15,P4)</f>
        <v>0</v>
      </c>
      <c r="J15" s="34" t="s">
        <v>72</v>
      </c>
      <c r="O15" s="37">
        <f>I15*0.21</f>
        <v>0</v>
      </c>
      <c r="P15">
        <v>3</v>
      </c>
    </row>
    <row r="16" spans="1:16" x14ac:dyDescent="0.25">
      <c r="A16" s="31" t="s">
        <v>73</v>
      </c>
      <c r="B16" s="38"/>
      <c r="E16" s="39" t="s">
        <v>69</v>
      </c>
      <c r="J16" s="40"/>
    </row>
    <row r="17" spans="1:16" ht="30" x14ac:dyDescent="0.25">
      <c r="A17" s="31" t="s">
        <v>74</v>
      </c>
      <c r="B17" s="38"/>
      <c r="E17" s="41" t="s">
        <v>1513</v>
      </c>
      <c r="J17" s="40"/>
    </row>
    <row r="18" spans="1:16" ht="135" x14ac:dyDescent="0.25">
      <c r="A18" s="31" t="s">
        <v>76</v>
      </c>
      <c r="B18" s="38"/>
      <c r="E18" s="33" t="s">
        <v>1138</v>
      </c>
      <c r="J18" s="40"/>
    </row>
    <row r="19" spans="1:16" ht="30" x14ac:dyDescent="0.25">
      <c r="A19" s="31" t="s">
        <v>67</v>
      </c>
      <c r="B19" s="31">
        <v>3</v>
      </c>
      <c r="C19" s="32" t="s">
        <v>1514</v>
      </c>
      <c r="D19" s="31" t="s">
        <v>69</v>
      </c>
      <c r="E19" s="33" t="s">
        <v>1515</v>
      </c>
      <c r="F19" s="34" t="s">
        <v>80</v>
      </c>
      <c r="G19" s="35">
        <v>7</v>
      </c>
      <c r="H19" s="36">
        <v>0</v>
      </c>
      <c r="I19" s="36">
        <f>ROUND(G19*H19,P4)</f>
        <v>0</v>
      </c>
      <c r="J19" s="34" t="s">
        <v>72</v>
      </c>
      <c r="O19" s="37">
        <f>I19*0.21</f>
        <v>0</v>
      </c>
      <c r="P19">
        <v>3</v>
      </c>
    </row>
    <row r="20" spans="1:16" x14ac:dyDescent="0.25">
      <c r="A20" s="31" t="s">
        <v>73</v>
      </c>
      <c r="B20" s="38"/>
      <c r="E20" s="39" t="s">
        <v>69</v>
      </c>
      <c r="J20" s="40"/>
    </row>
    <row r="21" spans="1:16" ht="30" x14ac:dyDescent="0.25">
      <c r="A21" s="31" t="s">
        <v>74</v>
      </c>
      <c r="B21" s="38"/>
      <c r="E21" s="41" t="s">
        <v>1516</v>
      </c>
      <c r="J21" s="40"/>
    </row>
    <row r="22" spans="1:16" ht="135" x14ac:dyDescent="0.25">
      <c r="A22" s="31" t="s">
        <v>76</v>
      </c>
      <c r="B22" s="38"/>
      <c r="E22" s="33" t="s">
        <v>1138</v>
      </c>
      <c r="J22" s="40"/>
    </row>
    <row r="23" spans="1:16" ht="30" x14ac:dyDescent="0.25">
      <c r="A23" s="31" t="s">
        <v>67</v>
      </c>
      <c r="B23" s="31">
        <v>4</v>
      </c>
      <c r="C23" s="32" t="s">
        <v>1517</v>
      </c>
      <c r="D23" s="31" t="s">
        <v>69</v>
      </c>
      <c r="E23" s="33" t="s">
        <v>1518</v>
      </c>
      <c r="F23" s="34" t="s">
        <v>80</v>
      </c>
      <c r="G23" s="35">
        <v>1</v>
      </c>
      <c r="H23" s="36">
        <v>0</v>
      </c>
      <c r="I23" s="36">
        <f>ROUND(G23*H23,P4)</f>
        <v>0</v>
      </c>
      <c r="J23" s="34" t="s">
        <v>72</v>
      </c>
      <c r="O23" s="37">
        <f>I23*0.21</f>
        <v>0</v>
      </c>
      <c r="P23">
        <v>3</v>
      </c>
    </row>
    <row r="24" spans="1:16" x14ac:dyDescent="0.25">
      <c r="A24" s="31" t="s">
        <v>73</v>
      </c>
      <c r="B24" s="38"/>
      <c r="E24" s="39" t="s">
        <v>69</v>
      </c>
      <c r="J24" s="40"/>
    </row>
    <row r="25" spans="1:16" ht="30" x14ac:dyDescent="0.25">
      <c r="A25" s="31" t="s">
        <v>74</v>
      </c>
      <c r="B25" s="38"/>
      <c r="E25" s="41" t="s">
        <v>1111</v>
      </c>
      <c r="J25" s="40"/>
    </row>
    <row r="26" spans="1:16" ht="135" x14ac:dyDescent="0.25">
      <c r="A26" s="31" t="s">
        <v>76</v>
      </c>
      <c r="B26" s="38"/>
      <c r="E26" s="33" t="s">
        <v>1138</v>
      </c>
      <c r="J26" s="40"/>
    </row>
    <row r="27" spans="1:16" ht="30" x14ac:dyDescent="0.25">
      <c r="A27" s="31" t="s">
        <v>67</v>
      </c>
      <c r="B27" s="31">
        <v>5</v>
      </c>
      <c r="C27" s="32" t="s">
        <v>1519</v>
      </c>
      <c r="D27" s="31" t="s">
        <v>69</v>
      </c>
      <c r="E27" s="33" t="s">
        <v>1520</v>
      </c>
      <c r="F27" s="34" t="s">
        <v>80</v>
      </c>
      <c r="G27" s="35">
        <v>80</v>
      </c>
      <c r="H27" s="36">
        <v>0</v>
      </c>
      <c r="I27" s="36">
        <f>ROUND(G27*H27,P4)</f>
        <v>0</v>
      </c>
      <c r="J27" s="34" t="s">
        <v>72</v>
      </c>
      <c r="O27" s="37">
        <f>I27*0.21</f>
        <v>0</v>
      </c>
      <c r="P27">
        <v>3</v>
      </c>
    </row>
    <row r="28" spans="1:16" x14ac:dyDescent="0.25">
      <c r="A28" s="31" t="s">
        <v>73</v>
      </c>
      <c r="B28" s="38"/>
      <c r="E28" s="39" t="s">
        <v>69</v>
      </c>
      <c r="J28" s="40"/>
    </row>
    <row r="29" spans="1:16" ht="30" x14ac:dyDescent="0.25">
      <c r="A29" s="31" t="s">
        <v>74</v>
      </c>
      <c r="B29" s="38"/>
      <c r="E29" s="41" t="s">
        <v>1521</v>
      </c>
      <c r="J29" s="40"/>
    </row>
    <row r="30" spans="1:16" ht="120" x14ac:dyDescent="0.25">
      <c r="A30" s="31" t="s">
        <v>76</v>
      </c>
      <c r="B30" s="38"/>
      <c r="E30" s="33" t="s">
        <v>1522</v>
      </c>
      <c r="J30" s="40"/>
    </row>
    <row r="31" spans="1:16" ht="30" x14ac:dyDescent="0.25">
      <c r="A31" s="31" t="s">
        <v>67</v>
      </c>
      <c r="B31" s="31">
        <v>6</v>
      </c>
      <c r="C31" s="32" t="s">
        <v>1523</v>
      </c>
      <c r="D31" s="31" t="s">
        <v>69</v>
      </c>
      <c r="E31" s="33" t="s">
        <v>1524</v>
      </c>
      <c r="F31" s="34" t="s">
        <v>80</v>
      </c>
      <c r="G31" s="35">
        <v>80</v>
      </c>
      <c r="H31" s="36">
        <v>0</v>
      </c>
      <c r="I31" s="36">
        <f>ROUND(G31*H31,P4)</f>
        <v>0</v>
      </c>
      <c r="J31" s="34" t="s">
        <v>72</v>
      </c>
      <c r="O31" s="37">
        <f>I31*0.21</f>
        <v>0</v>
      </c>
      <c r="P31">
        <v>3</v>
      </c>
    </row>
    <row r="32" spans="1:16" x14ac:dyDescent="0.25">
      <c r="A32" s="31" t="s">
        <v>73</v>
      </c>
      <c r="B32" s="38"/>
      <c r="E32" s="39" t="s">
        <v>69</v>
      </c>
      <c r="J32" s="40"/>
    </row>
    <row r="33" spans="1:16" ht="30" x14ac:dyDescent="0.25">
      <c r="A33" s="31" t="s">
        <v>74</v>
      </c>
      <c r="B33" s="38"/>
      <c r="E33" s="41" t="s">
        <v>1521</v>
      </c>
      <c r="J33" s="40"/>
    </row>
    <row r="34" spans="1:16" ht="105" x14ac:dyDescent="0.25">
      <c r="A34" s="31" t="s">
        <v>76</v>
      </c>
      <c r="B34" s="38"/>
      <c r="E34" s="33" t="s">
        <v>1525</v>
      </c>
      <c r="J34" s="40"/>
    </row>
    <row r="35" spans="1:16" ht="30" x14ac:dyDescent="0.25">
      <c r="A35" s="31" t="s">
        <v>67</v>
      </c>
      <c r="B35" s="31">
        <v>7</v>
      </c>
      <c r="C35" s="32" t="s">
        <v>1526</v>
      </c>
      <c r="D35" s="31" t="s">
        <v>69</v>
      </c>
      <c r="E35" s="33" t="s">
        <v>1527</v>
      </c>
      <c r="F35" s="34" t="s">
        <v>80</v>
      </c>
      <c r="G35" s="35">
        <v>1</v>
      </c>
      <c r="H35" s="36">
        <v>0</v>
      </c>
      <c r="I35" s="36">
        <f>ROUND(G35*H35,P4)</f>
        <v>0</v>
      </c>
      <c r="J35" s="34" t="s">
        <v>72</v>
      </c>
      <c r="O35" s="37">
        <f>I35*0.21</f>
        <v>0</v>
      </c>
      <c r="P35">
        <v>3</v>
      </c>
    </row>
    <row r="36" spans="1:16" x14ac:dyDescent="0.25">
      <c r="A36" s="31" t="s">
        <v>73</v>
      </c>
      <c r="B36" s="38"/>
      <c r="E36" s="39" t="s">
        <v>69</v>
      </c>
      <c r="J36" s="40"/>
    </row>
    <row r="37" spans="1:16" ht="30" x14ac:dyDescent="0.25">
      <c r="A37" s="31" t="s">
        <v>74</v>
      </c>
      <c r="B37" s="38"/>
      <c r="E37" s="41" t="s">
        <v>1111</v>
      </c>
      <c r="J37" s="40"/>
    </row>
    <row r="38" spans="1:16" ht="180" x14ac:dyDescent="0.25">
      <c r="A38" s="31" t="s">
        <v>76</v>
      </c>
      <c r="B38" s="38"/>
      <c r="E38" s="33" t="s">
        <v>1528</v>
      </c>
      <c r="J38" s="40"/>
    </row>
    <row r="39" spans="1:16" ht="30" x14ac:dyDescent="0.25">
      <c r="A39" s="31" t="s">
        <v>67</v>
      </c>
      <c r="B39" s="31">
        <v>8</v>
      </c>
      <c r="C39" s="32" t="s">
        <v>1529</v>
      </c>
      <c r="D39" s="31" t="s">
        <v>69</v>
      </c>
      <c r="E39" s="33" t="s">
        <v>1530</v>
      </c>
      <c r="F39" s="34" t="s">
        <v>80</v>
      </c>
      <c r="G39" s="35">
        <v>1</v>
      </c>
      <c r="H39" s="36">
        <v>0</v>
      </c>
      <c r="I39" s="36">
        <f>ROUND(G39*H39,P4)</f>
        <v>0</v>
      </c>
      <c r="J39" s="34" t="s">
        <v>72</v>
      </c>
      <c r="O39" s="37">
        <f>I39*0.21</f>
        <v>0</v>
      </c>
      <c r="P39">
        <v>3</v>
      </c>
    </row>
    <row r="40" spans="1:16" x14ac:dyDescent="0.25">
      <c r="A40" s="31" t="s">
        <v>73</v>
      </c>
      <c r="B40" s="38"/>
      <c r="E40" s="39" t="s">
        <v>69</v>
      </c>
      <c r="J40" s="40"/>
    </row>
    <row r="41" spans="1:16" ht="30" x14ac:dyDescent="0.25">
      <c r="A41" s="31" t="s">
        <v>74</v>
      </c>
      <c r="B41" s="38"/>
      <c r="E41" s="41" t="s">
        <v>1111</v>
      </c>
      <c r="J41" s="40"/>
    </row>
    <row r="42" spans="1:16" ht="135" x14ac:dyDescent="0.25">
      <c r="A42" s="31" t="s">
        <v>76</v>
      </c>
      <c r="B42" s="38"/>
      <c r="E42" s="33" t="s">
        <v>1531</v>
      </c>
      <c r="J42" s="40"/>
    </row>
    <row r="43" spans="1:16" ht="30" x14ac:dyDescent="0.25">
      <c r="A43" s="31" t="s">
        <v>67</v>
      </c>
      <c r="B43" s="31">
        <v>9</v>
      </c>
      <c r="C43" s="32" t="s">
        <v>1532</v>
      </c>
      <c r="D43" s="31" t="s">
        <v>69</v>
      </c>
      <c r="E43" s="33" t="s">
        <v>1533</v>
      </c>
      <c r="F43" s="34" t="s">
        <v>80</v>
      </c>
      <c r="G43" s="35">
        <v>1</v>
      </c>
      <c r="H43" s="36">
        <v>0</v>
      </c>
      <c r="I43" s="36">
        <f>ROUND(G43*H43,P4)</f>
        <v>0</v>
      </c>
      <c r="J43" s="34" t="s">
        <v>72</v>
      </c>
      <c r="O43" s="37">
        <f>I43*0.21</f>
        <v>0</v>
      </c>
      <c r="P43">
        <v>3</v>
      </c>
    </row>
    <row r="44" spans="1:16" x14ac:dyDescent="0.25">
      <c r="A44" s="31" t="s">
        <v>73</v>
      </c>
      <c r="B44" s="38"/>
      <c r="E44" s="39" t="s">
        <v>69</v>
      </c>
      <c r="J44" s="40"/>
    </row>
    <row r="45" spans="1:16" ht="30" x14ac:dyDescent="0.25">
      <c r="A45" s="31" t="s">
        <v>74</v>
      </c>
      <c r="B45" s="38"/>
      <c r="E45" s="41" t="s">
        <v>1111</v>
      </c>
      <c r="J45" s="40"/>
    </row>
    <row r="46" spans="1:16" ht="195" x14ac:dyDescent="0.25">
      <c r="A46" s="31" t="s">
        <v>76</v>
      </c>
      <c r="B46" s="38"/>
      <c r="E46" s="33" t="s">
        <v>1534</v>
      </c>
      <c r="J46" s="40"/>
    </row>
    <row r="47" spans="1:16" x14ac:dyDescent="0.25">
      <c r="A47" s="31" t="s">
        <v>67</v>
      </c>
      <c r="B47" s="31">
        <v>10</v>
      </c>
      <c r="C47" s="32" t="s">
        <v>1535</v>
      </c>
      <c r="D47" s="31" t="s">
        <v>69</v>
      </c>
      <c r="E47" s="33" t="s">
        <v>1536</v>
      </c>
      <c r="F47" s="34" t="s">
        <v>80</v>
      </c>
      <c r="G47" s="35">
        <v>1</v>
      </c>
      <c r="H47" s="36">
        <v>0</v>
      </c>
      <c r="I47" s="36">
        <f>ROUND(G47*H47,P4)</f>
        <v>0</v>
      </c>
      <c r="J47" s="34" t="s">
        <v>72</v>
      </c>
      <c r="O47" s="37">
        <f>I47*0.21</f>
        <v>0</v>
      </c>
      <c r="P47">
        <v>3</v>
      </c>
    </row>
    <row r="48" spans="1:16" x14ac:dyDescent="0.25">
      <c r="A48" s="31" t="s">
        <v>73</v>
      </c>
      <c r="B48" s="38"/>
      <c r="E48" s="39" t="s">
        <v>69</v>
      </c>
      <c r="J48" s="40"/>
    </row>
    <row r="49" spans="1:16" ht="30" x14ac:dyDescent="0.25">
      <c r="A49" s="31" t="s">
        <v>74</v>
      </c>
      <c r="B49" s="38"/>
      <c r="E49" s="41" t="s">
        <v>1111</v>
      </c>
      <c r="J49" s="40"/>
    </row>
    <row r="50" spans="1:16" ht="135" x14ac:dyDescent="0.25">
      <c r="A50" s="31" t="s">
        <v>76</v>
      </c>
      <c r="B50" s="38"/>
      <c r="E50" s="33" t="s">
        <v>1537</v>
      </c>
      <c r="J50" s="40"/>
    </row>
    <row r="51" spans="1:16" x14ac:dyDescent="0.25">
      <c r="A51" s="25" t="s">
        <v>64</v>
      </c>
      <c r="B51" s="26"/>
      <c r="C51" s="27" t="s">
        <v>1219</v>
      </c>
      <c r="D51" s="28"/>
      <c r="E51" s="25" t="s">
        <v>1220</v>
      </c>
      <c r="F51" s="28"/>
      <c r="G51" s="28"/>
      <c r="H51" s="28"/>
      <c r="I51" s="29">
        <f>SUMIFS(I52:I55,A52:A55,"P")</f>
        <v>0</v>
      </c>
      <c r="J51" s="30"/>
    </row>
    <row r="52" spans="1:16" ht="30" x14ac:dyDescent="0.25">
      <c r="A52" s="31" t="s">
        <v>67</v>
      </c>
      <c r="B52" s="31">
        <v>11</v>
      </c>
      <c r="C52" s="32" t="s">
        <v>1538</v>
      </c>
      <c r="D52" s="31" t="s">
        <v>69</v>
      </c>
      <c r="E52" s="33" t="s">
        <v>1539</v>
      </c>
      <c r="F52" s="34" t="s">
        <v>80</v>
      </c>
      <c r="G52" s="35">
        <v>68</v>
      </c>
      <c r="H52" s="36">
        <v>0</v>
      </c>
      <c r="I52" s="36">
        <f>ROUND(G52*H52,P4)</f>
        <v>0</v>
      </c>
      <c r="J52" s="34" t="s">
        <v>72</v>
      </c>
      <c r="O52" s="37">
        <f>I52*0.21</f>
        <v>0</v>
      </c>
      <c r="P52">
        <v>3</v>
      </c>
    </row>
    <row r="53" spans="1:16" x14ac:dyDescent="0.25">
      <c r="A53" s="31" t="s">
        <v>73</v>
      </c>
      <c r="B53" s="38"/>
      <c r="E53" s="39" t="s">
        <v>69</v>
      </c>
      <c r="J53" s="40"/>
    </row>
    <row r="54" spans="1:16" ht="30" x14ac:dyDescent="0.25">
      <c r="A54" s="31" t="s">
        <v>74</v>
      </c>
      <c r="B54" s="38"/>
      <c r="E54" s="41" t="s">
        <v>1540</v>
      </c>
      <c r="J54" s="40"/>
    </row>
    <row r="55" spans="1:16" ht="135" x14ac:dyDescent="0.25">
      <c r="A55" s="31" t="s">
        <v>76</v>
      </c>
      <c r="B55" s="38"/>
      <c r="E55" s="33" t="s">
        <v>1250</v>
      </c>
      <c r="J55" s="40"/>
    </row>
    <row r="56" spans="1:16" x14ac:dyDescent="0.25">
      <c r="A56" s="25" t="s">
        <v>64</v>
      </c>
      <c r="B56" s="26"/>
      <c r="C56" s="27" t="s">
        <v>1319</v>
      </c>
      <c r="D56" s="28"/>
      <c r="E56" s="25" t="s">
        <v>1320</v>
      </c>
      <c r="F56" s="28"/>
      <c r="G56" s="28"/>
      <c r="H56" s="28"/>
      <c r="I56" s="29">
        <f>SUMIFS(I57:I84,A57:A84,"P")</f>
        <v>0</v>
      </c>
      <c r="J56" s="30"/>
    </row>
    <row r="57" spans="1:16" x14ac:dyDescent="0.25">
      <c r="A57" s="31" t="s">
        <v>67</v>
      </c>
      <c r="B57" s="31">
        <v>12</v>
      </c>
      <c r="C57" s="32" t="s">
        <v>1541</v>
      </c>
      <c r="D57" s="31" t="s">
        <v>69</v>
      </c>
      <c r="E57" s="33" t="s">
        <v>1542</v>
      </c>
      <c r="F57" s="34" t="s">
        <v>80</v>
      </c>
      <c r="G57" s="35">
        <v>3</v>
      </c>
      <c r="H57" s="36">
        <v>0</v>
      </c>
      <c r="I57" s="36">
        <f>ROUND(G57*H57,P4)</f>
        <v>0</v>
      </c>
      <c r="J57" s="34" t="s">
        <v>72</v>
      </c>
      <c r="O57" s="37">
        <f>I57*0.21</f>
        <v>0</v>
      </c>
      <c r="P57">
        <v>3</v>
      </c>
    </row>
    <row r="58" spans="1:16" x14ac:dyDescent="0.25">
      <c r="A58" s="31" t="s">
        <v>73</v>
      </c>
      <c r="B58" s="38"/>
      <c r="E58" s="39" t="s">
        <v>69</v>
      </c>
      <c r="J58" s="40"/>
    </row>
    <row r="59" spans="1:16" ht="30" x14ac:dyDescent="0.25">
      <c r="A59" s="31" t="s">
        <v>74</v>
      </c>
      <c r="B59" s="38"/>
      <c r="E59" s="41" t="s">
        <v>1543</v>
      </c>
      <c r="J59" s="40"/>
    </row>
    <row r="60" spans="1:16" ht="120" x14ac:dyDescent="0.25">
      <c r="A60" s="31" t="s">
        <v>76</v>
      </c>
      <c r="B60" s="38"/>
      <c r="E60" s="33" t="s">
        <v>1544</v>
      </c>
      <c r="J60" s="40"/>
    </row>
    <row r="61" spans="1:16" x14ac:dyDescent="0.25">
      <c r="A61" s="31" t="s">
        <v>67</v>
      </c>
      <c r="B61" s="31">
        <v>13</v>
      </c>
      <c r="C61" s="32" t="s">
        <v>1545</v>
      </c>
      <c r="D61" s="31" t="s">
        <v>69</v>
      </c>
      <c r="E61" s="33" t="s">
        <v>1546</v>
      </c>
      <c r="F61" s="34" t="s">
        <v>80</v>
      </c>
      <c r="G61" s="35">
        <v>3</v>
      </c>
      <c r="H61" s="36">
        <v>0</v>
      </c>
      <c r="I61" s="36">
        <f>ROUND(G61*H61,P4)</f>
        <v>0</v>
      </c>
      <c r="J61" s="34" t="s">
        <v>72</v>
      </c>
      <c r="O61" s="37">
        <f>I61*0.21</f>
        <v>0</v>
      </c>
      <c r="P61">
        <v>3</v>
      </c>
    </row>
    <row r="62" spans="1:16" x14ac:dyDescent="0.25">
      <c r="A62" s="31" t="s">
        <v>73</v>
      </c>
      <c r="B62" s="38"/>
      <c r="E62" s="39" t="s">
        <v>69</v>
      </c>
      <c r="J62" s="40"/>
    </row>
    <row r="63" spans="1:16" ht="30" x14ac:dyDescent="0.25">
      <c r="A63" s="31" t="s">
        <v>74</v>
      </c>
      <c r="B63" s="38"/>
      <c r="E63" s="41" t="s">
        <v>1543</v>
      </c>
      <c r="J63" s="40"/>
    </row>
    <row r="64" spans="1:16" ht="120" x14ac:dyDescent="0.25">
      <c r="A64" s="31" t="s">
        <v>76</v>
      </c>
      <c r="B64" s="38"/>
      <c r="E64" s="33" t="s">
        <v>1547</v>
      </c>
      <c r="J64" s="40"/>
    </row>
    <row r="65" spans="1:16" x14ac:dyDescent="0.25">
      <c r="A65" s="31" t="s">
        <v>67</v>
      </c>
      <c r="B65" s="31">
        <v>14</v>
      </c>
      <c r="C65" s="32" t="s">
        <v>1548</v>
      </c>
      <c r="D65" s="31" t="s">
        <v>69</v>
      </c>
      <c r="E65" s="33" t="s">
        <v>1549</v>
      </c>
      <c r="F65" s="34" t="s">
        <v>80</v>
      </c>
      <c r="G65" s="35">
        <v>3</v>
      </c>
      <c r="H65" s="36">
        <v>0</v>
      </c>
      <c r="I65" s="36">
        <f>ROUND(G65*H65,P4)</f>
        <v>0</v>
      </c>
      <c r="J65" s="34" t="s">
        <v>72</v>
      </c>
      <c r="O65" s="37">
        <f>I65*0.21</f>
        <v>0</v>
      </c>
      <c r="P65">
        <v>3</v>
      </c>
    </row>
    <row r="66" spans="1:16" x14ac:dyDescent="0.25">
      <c r="A66" s="31" t="s">
        <v>73</v>
      </c>
      <c r="B66" s="38"/>
      <c r="E66" s="39" t="s">
        <v>69</v>
      </c>
      <c r="J66" s="40"/>
    </row>
    <row r="67" spans="1:16" ht="30" x14ac:dyDescent="0.25">
      <c r="A67" s="31" t="s">
        <v>74</v>
      </c>
      <c r="B67" s="38"/>
      <c r="E67" s="41" t="s">
        <v>1543</v>
      </c>
      <c r="J67" s="40"/>
    </row>
    <row r="68" spans="1:16" ht="120" x14ac:dyDescent="0.25">
      <c r="A68" s="31" t="s">
        <v>76</v>
      </c>
      <c r="B68" s="38"/>
      <c r="E68" s="33" t="s">
        <v>1550</v>
      </c>
      <c r="J68" s="40"/>
    </row>
    <row r="69" spans="1:16" x14ac:dyDescent="0.25">
      <c r="A69" s="31" t="s">
        <v>67</v>
      </c>
      <c r="B69" s="31">
        <v>15</v>
      </c>
      <c r="C69" s="32" t="s">
        <v>1348</v>
      </c>
      <c r="D69" s="31" t="s">
        <v>69</v>
      </c>
      <c r="E69" s="33" t="s">
        <v>1349</v>
      </c>
      <c r="F69" s="34" t="s">
        <v>80</v>
      </c>
      <c r="G69" s="35">
        <v>2</v>
      </c>
      <c r="H69" s="36">
        <v>0</v>
      </c>
      <c r="I69" s="36">
        <f>ROUND(G69*H69,P4)</f>
        <v>0</v>
      </c>
      <c r="J69" s="34" t="s">
        <v>72</v>
      </c>
      <c r="O69" s="37">
        <f>I69*0.21</f>
        <v>0</v>
      </c>
      <c r="P69">
        <v>3</v>
      </c>
    </row>
    <row r="70" spans="1:16" x14ac:dyDescent="0.25">
      <c r="A70" s="31" t="s">
        <v>73</v>
      </c>
      <c r="B70" s="38"/>
      <c r="E70" s="39" t="s">
        <v>69</v>
      </c>
      <c r="J70" s="40"/>
    </row>
    <row r="71" spans="1:16" ht="30" x14ac:dyDescent="0.25">
      <c r="A71" s="31" t="s">
        <v>74</v>
      </c>
      <c r="B71" s="38"/>
      <c r="E71" s="41" t="s">
        <v>1334</v>
      </c>
      <c r="J71" s="40"/>
    </row>
    <row r="72" spans="1:16" ht="105" x14ac:dyDescent="0.25">
      <c r="A72" s="31" t="s">
        <v>76</v>
      </c>
      <c r="B72" s="38"/>
      <c r="E72" s="33" t="s">
        <v>1350</v>
      </c>
      <c r="J72" s="40"/>
    </row>
    <row r="73" spans="1:16" x14ac:dyDescent="0.25">
      <c r="A73" s="31" t="s">
        <v>67</v>
      </c>
      <c r="B73" s="31">
        <v>16</v>
      </c>
      <c r="C73" s="32" t="s">
        <v>1351</v>
      </c>
      <c r="D73" s="31" t="s">
        <v>69</v>
      </c>
      <c r="E73" s="33" t="s">
        <v>1352</v>
      </c>
      <c r="F73" s="34" t="s">
        <v>80</v>
      </c>
      <c r="G73" s="35">
        <v>2</v>
      </c>
      <c r="H73" s="36">
        <v>0</v>
      </c>
      <c r="I73" s="36">
        <f>ROUND(G73*H73,P4)</f>
        <v>0</v>
      </c>
      <c r="J73" s="34" t="s">
        <v>72</v>
      </c>
      <c r="O73" s="37">
        <f>I73*0.21</f>
        <v>0</v>
      </c>
      <c r="P73">
        <v>3</v>
      </c>
    </row>
    <row r="74" spans="1:16" x14ac:dyDescent="0.25">
      <c r="A74" s="31" t="s">
        <v>73</v>
      </c>
      <c r="B74" s="38"/>
      <c r="E74" s="39" t="s">
        <v>69</v>
      </c>
      <c r="J74" s="40"/>
    </row>
    <row r="75" spans="1:16" ht="30" x14ac:dyDescent="0.25">
      <c r="A75" s="31" t="s">
        <v>74</v>
      </c>
      <c r="B75" s="38"/>
      <c r="E75" s="41" t="s">
        <v>1334</v>
      </c>
      <c r="J75" s="40"/>
    </row>
    <row r="76" spans="1:16" ht="120" x14ac:dyDescent="0.25">
      <c r="A76" s="31" t="s">
        <v>76</v>
      </c>
      <c r="B76" s="38"/>
      <c r="E76" s="33" t="s">
        <v>1353</v>
      </c>
      <c r="J76" s="40"/>
    </row>
    <row r="77" spans="1:16" x14ac:dyDescent="0.25">
      <c r="A77" s="31" t="s">
        <v>67</v>
      </c>
      <c r="B77" s="31">
        <v>17</v>
      </c>
      <c r="C77" s="32" t="s">
        <v>1354</v>
      </c>
      <c r="D77" s="31" t="s">
        <v>69</v>
      </c>
      <c r="E77" s="33" t="s">
        <v>1355</v>
      </c>
      <c r="F77" s="34" t="s">
        <v>80</v>
      </c>
      <c r="G77" s="35">
        <v>2</v>
      </c>
      <c r="H77" s="36">
        <v>0</v>
      </c>
      <c r="I77" s="36">
        <f>ROUND(G77*H77,P4)</f>
        <v>0</v>
      </c>
      <c r="J77" s="34" t="s">
        <v>72</v>
      </c>
      <c r="O77" s="37">
        <f>I77*0.21</f>
        <v>0</v>
      </c>
      <c r="P77">
        <v>3</v>
      </c>
    </row>
    <row r="78" spans="1:16" x14ac:dyDescent="0.25">
      <c r="A78" s="31" t="s">
        <v>73</v>
      </c>
      <c r="B78" s="38"/>
      <c r="E78" s="39" t="s">
        <v>69</v>
      </c>
      <c r="J78" s="40"/>
    </row>
    <row r="79" spans="1:16" ht="30" x14ac:dyDescent="0.25">
      <c r="A79" s="31" t="s">
        <v>74</v>
      </c>
      <c r="B79" s="38"/>
      <c r="E79" s="41" t="s">
        <v>1334</v>
      </c>
      <c r="J79" s="40"/>
    </row>
    <row r="80" spans="1:16" ht="105" x14ac:dyDescent="0.25">
      <c r="A80" s="31" t="s">
        <v>76</v>
      </c>
      <c r="B80" s="38"/>
      <c r="E80" s="33" t="s">
        <v>1356</v>
      </c>
      <c r="J80" s="40"/>
    </row>
    <row r="81" spans="1:16" x14ac:dyDescent="0.25">
      <c r="A81" s="31" t="s">
        <v>67</v>
      </c>
      <c r="B81" s="31">
        <v>18</v>
      </c>
      <c r="C81" s="32" t="s">
        <v>1357</v>
      </c>
      <c r="D81" s="31" t="s">
        <v>69</v>
      </c>
      <c r="E81" s="33" t="s">
        <v>1358</v>
      </c>
      <c r="F81" s="34" t="s">
        <v>97</v>
      </c>
      <c r="G81" s="35">
        <v>32</v>
      </c>
      <c r="H81" s="36">
        <v>0</v>
      </c>
      <c r="I81" s="36">
        <f>ROUND(G81*H81,P4)</f>
        <v>0</v>
      </c>
      <c r="J81" s="34" t="s">
        <v>72</v>
      </c>
      <c r="O81" s="37">
        <f>I81*0.21</f>
        <v>0</v>
      </c>
      <c r="P81">
        <v>3</v>
      </c>
    </row>
    <row r="82" spans="1:16" x14ac:dyDescent="0.25">
      <c r="A82" s="31" t="s">
        <v>73</v>
      </c>
      <c r="B82" s="38"/>
      <c r="E82" s="39" t="s">
        <v>69</v>
      </c>
      <c r="J82" s="40"/>
    </row>
    <row r="83" spans="1:16" ht="30" x14ac:dyDescent="0.25">
      <c r="A83" s="31" t="s">
        <v>74</v>
      </c>
      <c r="B83" s="38"/>
      <c r="E83" s="41" t="s">
        <v>1359</v>
      </c>
      <c r="J83" s="40"/>
    </row>
    <row r="84" spans="1:16" ht="120" x14ac:dyDescent="0.25">
      <c r="A84" s="31" t="s">
        <v>76</v>
      </c>
      <c r="B84" s="42"/>
      <c r="C84" s="43"/>
      <c r="D84" s="43"/>
      <c r="E84" s="33" t="s">
        <v>1360</v>
      </c>
      <c r="F84" s="43"/>
      <c r="G84" s="43"/>
      <c r="H84" s="43"/>
      <c r="I84" s="43"/>
      <c r="J84" s="44"/>
    </row>
  </sheetData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P2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39</v>
      </c>
      <c r="F2" s="3"/>
      <c r="G2" s="3"/>
      <c r="H2" s="3"/>
      <c r="I2" s="3"/>
      <c r="J2" s="16"/>
    </row>
    <row r="3" spans="1:16" ht="30" x14ac:dyDescent="0.25">
      <c r="A3" s="3" t="s">
        <v>40</v>
      </c>
      <c r="B3" s="17" t="s">
        <v>41</v>
      </c>
      <c r="C3" s="47" t="s">
        <v>42</v>
      </c>
      <c r="D3" s="48"/>
      <c r="E3" s="18" t="s">
        <v>43</v>
      </c>
      <c r="F3" s="3"/>
      <c r="G3" s="3"/>
      <c r="H3" s="19" t="s">
        <v>31</v>
      </c>
      <c r="I3" s="20">
        <f>SUMIFS(I10:I26,A10:A26,"SD")</f>
        <v>0</v>
      </c>
      <c r="J3" s="16"/>
      <c r="O3">
        <v>0</v>
      </c>
      <c r="P3">
        <v>2</v>
      </c>
    </row>
    <row r="4" spans="1:16" x14ac:dyDescent="0.25">
      <c r="A4" s="3" t="s">
        <v>44</v>
      </c>
      <c r="B4" s="17" t="s">
        <v>45</v>
      </c>
      <c r="C4" s="47" t="s">
        <v>230</v>
      </c>
      <c r="D4" s="48"/>
      <c r="E4" s="18" t="s">
        <v>231</v>
      </c>
      <c r="F4" s="3"/>
      <c r="G4" s="3"/>
      <c r="H4" s="3"/>
      <c r="I4" s="3"/>
      <c r="J4" s="16"/>
      <c r="O4">
        <v>0.15</v>
      </c>
      <c r="P4">
        <v>2</v>
      </c>
    </row>
    <row r="5" spans="1:16" x14ac:dyDescent="0.25">
      <c r="A5" s="3" t="s">
        <v>48</v>
      </c>
      <c r="B5" s="17" t="s">
        <v>45</v>
      </c>
      <c r="C5" s="47" t="s">
        <v>1551</v>
      </c>
      <c r="D5" s="48"/>
      <c r="E5" s="18" t="s">
        <v>1552</v>
      </c>
      <c r="F5" s="3"/>
      <c r="G5" s="3"/>
      <c r="H5" s="3"/>
      <c r="I5" s="3"/>
      <c r="J5" s="16"/>
      <c r="O5">
        <v>0.21</v>
      </c>
    </row>
    <row r="6" spans="1:16" x14ac:dyDescent="0.25">
      <c r="A6" s="3" t="s">
        <v>51</v>
      </c>
      <c r="B6" s="17" t="s">
        <v>52</v>
      </c>
      <c r="C6" s="47" t="s">
        <v>31</v>
      </c>
      <c r="D6" s="48"/>
      <c r="E6" s="18" t="s">
        <v>32</v>
      </c>
      <c r="F6" s="3"/>
      <c r="G6" s="3"/>
      <c r="H6" s="3"/>
      <c r="I6" s="3"/>
      <c r="J6" s="16"/>
    </row>
    <row r="7" spans="1:16" x14ac:dyDescent="0.25">
      <c r="A7" s="49" t="s">
        <v>53</v>
      </c>
      <c r="B7" s="50" t="s">
        <v>54</v>
      </c>
      <c r="C7" s="51" t="s">
        <v>55</v>
      </c>
      <c r="D7" s="51" t="s">
        <v>56</v>
      </c>
      <c r="E7" s="51" t="s">
        <v>57</v>
      </c>
      <c r="F7" s="51" t="s">
        <v>58</v>
      </c>
      <c r="G7" s="51" t="s">
        <v>59</v>
      </c>
      <c r="H7" s="51" t="s">
        <v>60</v>
      </c>
      <c r="I7" s="51"/>
      <c r="J7" s="52" t="s">
        <v>61</v>
      </c>
    </row>
    <row r="8" spans="1:16" x14ac:dyDescent="0.25">
      <c r="A8" s="49"/>
      <c r="B8" s="50"/>
      <c r="C8" s="51"/>
      <c r="D8" s="51"/>
      <c r="E8" s="51"/>
      <c r="F8" s="51"/>
      <c r="G8" s="51"/>
      <c r="H8" s="7" t="s">
        <v>62</v>
      </c>
      <c r="I8" s="7" t="s">
        <v>63</v>
      </c>
      <c r="J8" s="52"/>
    </row>
    <row r="9" spans="1:16" x14ac:dyDescent="0.25">
      <c r="A9" s="23">
        <v>0</v>
      </c>
      <c r="B9" s="21">
        <v>1</v>
      </c>
      <c r="C9" s="24">
        <v>2</v>
      </c>
      <c r="D9" s="7">
        <v>3</v>
      </c>
      <c r="E9" s="24">
        <v>4</v>
      </c>
      <c r="F9" s="7">
        <v>5</v>
      </c>
      <c r="G9" s="7">
        <v>6</v>
      </c>
      <c r="H9" s="7">
        <v>7</v>
      </c>
      <c r="I9" s="24">
        <v>8</v>
      </c>
      <c r="J9" s="22">
        <v>9</v>
      </c>
    </row>
    <row r="10" spans="1:16" x14ac:dyDescent="0.25">
      <c r="A10" s="25" t="s">
        <v>64</v>
      </c>
      <c r="B10" s="26"/>
      <c r="C10" s="27" t="s">
        <v>1553</v>
      </c>
      <c r="D10" s="28"/>
      <c r="E10" s="25" t="s">
        <v>410</v>
      </c>
      <c r="F10" s="28"/>
      <c r="G10" s="28"/>
      <c r="H10" s="28"/>
      <c r="I10" s="29">
        <f>SUMIFS(I11:I26,A11:A26,"P")</f>
        <v>0</v>
      </c>
      <c r="J10" s="30"/>
    </row>
    <row r="11" spans="1:16" x14ac:dyDescent="0.25">
      <c r="A11" s="31" t="s">
        <v>67</v>
      </c>
      <c r="B11" s="31">
        <v>1</v>
      </c>
      <c r="C11" s="32" t="s">
        <v>729</v>
      </c>
      <c r="D11" s="31" t="s">
        <v>69</v>
      </c>
      <c r="E11" s="33" t="s">
        <v>730</v>
      </c>
      <c r="F11" s="34" t="s">
        <v>172</v>
      </c>
      <c r="G11" s="35">
        <v>8319</v>
      </c>
      <c r="H11" s="36">
        <v>0</v>
      </c>
      <c r="I11" s="36">
        <f>ROUND(G11*H11,P4)</f>
        <v>0</v>
      </c>
      <c r="J11" s="34" t="s">
        <v>72</v>
      </c>
      <c r="O11" s="37">
        <f>I11*0.21</f>
        <v>0</v>
      </c>
      <c r="P11">
        <v>3</v>
      </c>
    </row>
    <row r="12" spans="1:16" x14ac:dyDescent="0.25">
      <c r="A12" s="31" t="s">
        <v>73</v>
      </c>
      <c r="B12" s="38"/>
      <c r="E12" s="39" t="s">
        <v>69</v>
      </c>
      <c r="J12" s="40"/>
    </row>
    <row r="13" spans="1:16" ht="45" x14ac:dyDescent="0.25">
      <c r="A13" s="31" t="s">
        <v>74</v>
      </c>
      <c r="B13" s="38"/>
      <c r="E13" s="41" t="s">
        <v>1554</v>
      </c>
      <c r="J13" s="40"/>
    </row>
    <row r="14" spans="1:16" ht="90" x14ac:dyDescent="0.25">
      <c r="A14" s="31" t="s">
        <v>76</v>
      </c>
      <c r="B14" s="38"/>
      <c r="E14" s="33" t="s">
        <v>732</v>
      </c>
      <c r="J14" s="40"/>
    </row>
    <row r="15" spans="1:16" x14ac:dyDescent="0.25">
      <c r="A15" s="31" t="s">
        <v>67</v>
      </c>
      <c r="B15" s="31">
        <v>2</v>
      </c>
      <c r="C15" s="32" t="s">
        <v>1555</v>
      </c>
      <c r="D15" s="31" t="s">
        <v>69</v>
      </c>
      <c r="E15" s="33" t="s">
        <v>1556</v>
      </c>
      <c r="F15" s="34" t="s">
        <v>80</v>
      </c>
      <c r="G15" s="35">
        <v>3</v>
      </c>
      <c r="H15" s="36">
        <v>0</v>
      </c>
      <c r="I15" s="36">
        <f>ROUND(G15*H15,P4)</f>
        <v>0</v>
      </c>
      <c r="J15" s="34" t="s">
        <v>72</v>
      </c>
      <c r="O15" s="37">
        <f>I15*0.21</f>
        <v>0</v>
      </c>
      <c r="P15">
        <v>3</v>
      </c>
    </row>
    <row r="16" spans="1:16" x14ac:dyDescent="0.25">
      <c r="A16" s="31" t="s">
        <v>73</v>
      </c>
      <c r="B16" s="38"/>
      <c r="E16" s="39" t="s">
        <v>69</v>
      </c>
      <c r="J16" s="40"/>
    </row>
    <row r="17" spans="1:16" ht="135" x14ac:dyDescent="0.25">
      <c r="A17" s="31" t="s">
        <v>74</v>
      </c>
      <c r="B17" s="38"/>
      <c r="E17" s="41" t="s">
        <v>1557</v>
      </c>
      <c r="J17" s="40"/>
    </row>
    <row r="18" spans="1:16" ht="225" x14ac:dyDescent="0.25">
      <c r="A18" s="31" t="s">
        <v>76</v>
      </c>
      <c r="B18" s="38"/>
      <c r="E18" s="33" t="s">
        <v>1558</v>
      </c>
      <c r="J18" s="40"/>
    </row>
    <row r="19" spans="1:16" x14ac:dyDescent="0.25">
      <c r="A19" s="31" t="s">
        <v>67</v>
      </c>
      <c r="B19" s="31">
        <v>3</v>
      </c>
      <c r="C19" s="32" t="s">
        <v>1559</v>
      </c>
      <c r="D19" s="31" t="s">
        <v>69</v>
      </c>
      <c r="E19" s="33" t="s">
        <v>1560</v>
      </c>
      <c r="F19" s="34" t="s">
        <v>80</v>
      </c>
      <c r="G19" s="35">
        <v>261</v>
      </c>
      <c r="H19" s="36">
        <v>0</v>
      </c>
      <c r="I19" s="36">
        <f>ROUND(G19*H19,P4)</f>
        <v>0</v>
      </c>
      <c r="J19" s="34" t="s">
        <v>72</v>
      </c>
      <c r="O19" s="37">
        <f>I19*0.21</f>
        <v>0</v>
      </c>
      <c r="P19">
        <v>3</v>
      </c>
    </row>
    <row r="20" spans="1:16" x14ac:dyDescent="0.25">
      <c r="A20" s="31" t="s">
        <v>73</v>
      </c>
      <c r="B20" s="38"/>
      <c r="E20" s="39" t="s">
        <v>69</v>
      </c>
      <c r="J20" s="40"/>
    </row>
    <row r="21" spans="1:16" ht="75" x14ac:dyDescent="0.25">
      <c r="A21" s="31" t="s">
        <v>74</v>
      </c>
      <c r="B21" s="38"/>
      <c r="E21" s="41" t="s">
        <v>1561</v>
      </c>
      <c r="J21" s="40"/>
    </row>
    <row r="22" spans="1:16" ht="225" x14ac:dyDescent="0.25">
      <c r="A22" s="31" t="s">
        <v>76</v>
      </c>
      <c r="B22" s="38"/>
      <c r="E22" s="33" t="s">
        <v>1558</v>
      </c>
      <c r="J22" s="40"/>
    </row>
    <row r="23" spans="1:16" ht="45" x14ac:dyDescent="0.25">
      <c r="A23" s="31" t="s">
        <v>67</v>
      </c>
      <c r="B23" s="31">
        <v>4</v>
      </c>
      <c r="C23" s="32" t="s">
        <v>807</v>
      </c>
      <c r="D23" s="31" t="s">
        <v>1562</v>
      </c>
      <c r="E23" s="33" t="s">
        <v>808</v>
      </c>
      <c r="F23" s="34" t="s">
        <v>210</v>
      </c>
      <c r="G23" s="35">
        <v>331.77</v>
      </c>
      <c r="H23" s="36">
        <v>0</v>
      </c>
      <c r="I23" s="36">
        <f>ROUND(G23*H23,P4)</f>
        <v>0</v>
      </c>
      <c r="J23" s="34" t="s">
        <v>211</v>
      </c>
      <c r="O23" s="37">
        <f>I23*0.21</f>
        <v>0</v>
      </c>
      <c r="P23">
        <v>3</v>
      </c>
    </row>
    <row r="24" spans="1:16" x14ac:dyDescent="0.25">
      <c r="A24" s="31" t="s">
        <v>73</v>
      </c>
      <c r="B24" s="38"/>
      <c r="E24" s="33" t="s">
        <v>212</v>
      </c>
      <c r="J24" s="40"/>
    </row>
    <row r="25" spans="1:16" ht="105" x14ac:dyDescent="0.25">
      <c r="A25" s="31" t="s">
        <v>74</v>
      </c>
      <c r="B25" s="38"/>
      <c r="E25" s="41" t="s">
        <v>1563</v>
      </c>
      <c r="J25" s="40"/>
    </row>
    <row r="26" spans="1:16" ht="135" x14ac:dyDescent="0.25">
      <c r="A26" s="31" t="s">
        <v>76</v>
      </c>
      <c r="B26" s="42"/>
      <c r="C26" s="43"/>
      <c r="D26" s="43"/>
      <c r="E26" s="33" t="s">
        <v>214</v>
      </c>
      <c r="F26" s="43"/>
      <c r="G26" s="43"/>
      <c r="H26" s="43"/>
      <c r="I26" s="43"/>
      <c r="J26" s="44"/>
    </row>
  </sheetData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P6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39</v>
      </c>
      <c r="F2" s="3"/>
      <c r="G2" s="3"/>
      <c r="H2" s="3"/>
      <c r="I2" s="3"/>
      <c r="J2" s="16"/>
    </row>
    <row r="3" spans="1:16" ht="30" x14ac:dyDescent="0.25">
      <c r="A3" s="3" t="s">
        <v>40</v>
      </c>
      <c r="B3" s="17" t="s">
        <v>41</v>
      </c>
      <c r="C3" s="47" t="s">
        <v>42</v>
      </c>
      <c r="D3" s="48"/>
      <c r="E3" s="18" t="s">
        <v>43</v>
      </c>
      <c r="F3" s="3"/>
      <c r="G3" s="3"/>
      <c r="H3" s="19" t="s">
        <v>33</v>
      </c>
      <c r="I3" s="20">
        <f>SUMIFS(I10:I66,A10:A66,"SD")</f>
        <v>0</v>
      </c>
      <c r="J3" s="16"/>
      <c r="O3">
        <v>0</v>
      </c>
      <c r="P3">
        <v>2</v>
      </c>
    </row>
    <row r="4" spans="1:16" x14ac:dyDescent="0.25">
      <c r="A4" s="3" t="s">
        <v>44</v>
      </c>
      <c r="B4" s="17" t="s">
        <v>45</v>
      </c>
      <c r="C4" s="47" t="s">
        <v>230</v>
      </c>
      <c r="D4" s="48"/>
      <c r="E4" s="18" t="s">
        <v>231</v>
      </c>
      <c r="F4" s="3"/>
      <c r="G4" s="3"/>
      <c r="H4" s="3"/>
      <c r="I4" s="3"/>
      <c r="J4" s="16"/>
      <c r="O4">
        <v>0.15</v>
      </c>
      <c r="P4">
        <v>2</v>
      </c>
    </row>
    <row r="5" spans="1:16" x14ac:dyDescent="0.25">
      <c r="A5" s="3" t="s">
        <v>48</v>
      </c>
      <c r="B5" s="17" t="s">
        <v>45</v>
      </c>
      <c r="C5" s="47" t="s">
        <v>1551</v>
      </c>
      <c r="D5" s="48"/>
      <c r="E5" s="18" t="s">
        <v>1552</v>
      </c>
      <c r="F5" s="3"/>
      <c r="G5" s="3"/>
      <c r="H5" s="3"/>
      <c r="I5" s="3"/>
      <c r="J5" s="16"/>
      <c r="O5">
        <v>0.21</v>
      </c>
    </row>
    <row r="6" spans="1:16" x14ac:dyDescent="0.25">
      <c r="A6" s="3" t="s">
        <v>51</v>
      </c>
      <c r="B6" s="17" t="s">
        <v>52</v>
      </c>
      <c r="C6" s="47" t="s">
        <v>33</v>
      </c>
      <c r="D6" s="48"/>
      <c r="E6" s="18" t="s">
        <v>34</v>
      </c>
      <c r="F6" s="3"/>
      <c r="G6" s="3"/>
      <c r="H6" s="3"/>
      <c r="I6" s="3"/>
      <c r="J6" s="16"/>
    </row>
    <row r="7" spans="1:16" x14ac:dyDescent="0.25">
      <c r="A7" s="49" t="s">
        <v>53</v>
      </c>
      <c r="B7" s="50" t="s">
        <v>54</v>
      </c>
      <c r="C7" s="51" t="s">
        <v>55</v>
      </c>
      <c r="D7" s="51" t="s">
        <v>56</v>
      </c>
      <c r="E7" s="51" t="s">
        <v>57</v>
      </c>
      <c r="F7" s="51" t="s">
        <v>58</v>
      </c>
      <c r="G7" s="51" t="s">
        <v>59</v>
      </c>
      <c r="H7" s="51" t="s">
        <v>60</v>
      </c>
      <c r="I7" s="51"/>
      <c r="J7" s="52" t="s">
        <v>61</v>
      </c>
    </row>
    <row r="8" spans="1:16" x14ac:dyDescent="0.25">
      <c r="A8" s="49"/>
      <c r="B8" s="50"/>
      <c r="C8" s="51"/>
      <c r="D8" s="51"/>
      <c r="E8" s="51"/>
      <c r="F8" s="51"/>
      <c r="G8" s="51"/>
      <c r="H8" s="7" t="s">
        <v>62</v>
      </c>
      <c r="I8" s="7" t="s">
        <v>63</v>
      </c>
      <c r="J8" s="52"/>
    </row>
    <row r="9" spans="1:16" x14ac:dyDescent="0.25">
      <c r="A9" s="23">
        <v>0</v>
      </c>
      <c r="B9" s="21">
        <v>1</v>
      </c>
      <c r="C9" s="24">
        <v>2</v>
      </c>
      <c r="D9" s="7">
        <v>3</v>
      </c>
      <c r="E9" s="24">
        <v>4</v>
      </c>
      <c r="F9" s="7">
        <v>5</v>
      </c>
      <c r="G9" s="7">
        <v>6</v>
      </c>
      <c r="H9" s="7">
        <v>7</v>
      </c>
      <c r="I9" s="24">
        <v>8</v>
      </c>
      <c r="J9" s="22">
        <v>9</v>
      </c>
    </row>
    <row r="10" spans="1:16" x14ac:dyDescent="0.25">
      <c r="A10" s="25" t="s">
        <v>64</v>
      </c>
      <c r="B10" s="26"/>
      <c r="C10" s="27" t="s">
        <v>1564</v>
      </c>
      <c r="D10" s="28"/>
      <c r="E10" s="25" t="s">
        <v>1565</v>
      </c>
      <c r="F10" s="28"/>
      <c r="G10" s="28"/>
      <c r="H10" s="28"/>
      <c r="I10" s="29">
        <f>SUMIFS(I11:I66,A11:A66,"P")</f>
        <v>0</v>
      </c>
      <c r="J10" s="30"/>
    </row>
    <row r="11" spans="1:16" x14ac:dyDescent="0.25">
      <c r="A11" s="31" t="s">
        <v>67</v>
      </c>
      <c r="B11" s="31">
        <v>1</v>
      </c>
      <c r="C11" s="32" t="s">
        <v>1566</v>
      </c>
      <c r="D11" s="31" t="s">
        <v>69</v>
      </c>
      <c r="E11" s="33" t="s">
        <v>1567</v>
      </c>
      <c r="F11" s="34" t="s">
        <v>172</v>
      </c>
      <c r="G11" s="35">
        <v>100</v>
      </c>
      <c r="H11" s="36">
        <v>0</v>
      </c>
      <c r="I11" s="36">
        <f>ROUND(G11*H11,P4)</f>
        <v>0</v>
      </c>
      <c r="J11" s="34" t="s">
        <v>72</v>
      </c>
      <c r="O11" s="37">
        <f>I11*0.21</f>
        <v>0</v>
      </c>
      <c r="P11">
        <v>3</v>
      </c>
    </row>
    <row r="12" spans="1:16" x14ac:dyDescent="0.25">
      <c r="A12" s="31" t="s">
        <v>73</v>
      </c>
      <c r="B12" s="38"/>
      <c r="E12" s="39" t="s">
        <v>69</v>
      </c>
      <c r="J12" s="40"/>
    </row>
    <row r="13" spans="1:16" ht="30" x14ac:dyDescent="0.25">
      <c r="A13" s="31" t="s">
        <v>74</v>
      </c>
      <c r="B13" s="38"/>
      <c r="E13" s="41" t="s">
        <v>1568</v>
      </c>
      <c r="J13" s="40"/>
    </row>
    <row r="14" spans="1:16" ht="75" x14ac:dyDescent="0.25">
      <c r="A14" s="31" t="s">
        <v>76</v>
      </c>
      <c r="B14" s="38"/>
      <c r="E14" s="33" t="s">
        <v>1569</v>
      </c>
      <c r="J14" s="40"/>
    </row>
    <row r="15" spans="1:16" x14ac:dyDescent="0.25">
      <c r="A15" s="31" t="s">
        <v>67</v>
      </c>
      <c r="B15" s="31">
        <v>2</v>
      </c>
      <c r="C15" s="32" t="s">
        <v>1570</v>
      </c>
      <c r="D15" s="31" t="s">
        <v>69</v>
      </c>
      <c r="E15" s="33" t="s">
        <v>1571</v>
      </c>
      <c r="F15" s="34" t="s">
        <v>172</v>
      </c>
      <c r="G15" s="35">
        <v>183.69</v>
      </c>
      <c r="H15" s="36">
        <v>0</v>
      </c>
      <c r="I15" s="36">
        <f>ROUND(G15*H15,P4)</f>
        <v>0</v>
      </c>
      <c r="J15" s="34" t="s">
        <v>72</v>
      </c>
      <c r="O15" s="37">
        <f>I15*0.21</f>
        <v>0</v>
      </c>
      <c r="P15">
        <v>3</v>
      </c>
    </row>
    <row r="16" spans="1:16" x14ac:dyDescent="0.25">
      <c r="A16" s="31" t="s">
        <v>73</v>
      </c>
      <c r="B16" s="38"/>
      <c r="E16" s="39" t="s">
        <v>69</v>
      </c>
      <c r="J16" s="40"/>
    </row>
    <row r="17" spans="1:16" ht="60" x14ac:dyDescent="0.25">
      <c r="A17" s="31" t="s">
        <v>74</v>
      </c>
      <c r="B17" s="38"/>
      <c r="E17" s="41" t="s">
        <v>1572</v>
      </c>
      <c r="J17" s="40"/>
    </row>
    <row r="18" spans="1:16" ht="105" x14ac:dyDescent="0.25">
      <c r="A18" s="31" t="s">
        <v>76</v>
      </c>
      <c r="B18" s="38"/>
      <c r="E18" s="33" t="s">
        <v>1573</v>
      </c>
      <c r="J18" s="40"/>
    </row>
    <row r="19" spans="1:16" x14ac:dyDescent="0.25">
      <c r="A19" s="31" t="s">
        <v>67</v>
      </c>
      <c r="B19" s="31">
        <v>3</v>
      </c>
      <c r="C19" s="32" t="s">
        <v>1570</v>
      </c>
      <c r="D19" s="31" t="s">
        <v>409</v>
      </c>
      <c r="E19" s="33" t="s">
        <v>1571</v>
      </c>
      <c r="F19" s="34" t="s">
        <v>172</v>
      </c>
      <c r="G19" s="35">
        <v>100</v>
      </c>
      <c r="H19" s="36">
        <v>0</v>
      </c>
      <c r="I19" s="36">
        <f>ROUND(G19*H19,P4)</f>
        <v>0</v>
      </c>
      <c r="J19" s="34" t="s">
        <v>72</v>
      </c>
      <c r="O19" s="37">
        <f>I19*0.21</f>
        <v>0</v>
      </c>
      <c r="P19">
        <v>3</v>
      </c>
    </row>
    <row r="20" spans="1:16" x14ac:dyDescent="0.25">
      <c r="A20" s="31" t="s">
        <v>73</v>
      </c>
      <c r="B20" s="38"/>
      <c r="E20" s="39" t="s">
        <v>69</v>
      </c>
      <c r="J20" s="40"/>
    </row>
    <row r="21" spans="1:16" ht="60" x14ac:dyDescent="0.25">
      <c r="A21" s="31" t="s">
        <v>74</v>
      </c>
      <c r="B21" s="38"/>
      <c r="E21" s="41" t="s">
        <v>1574</v>
      </c>
      <c r="J21" s="40"/>
    </row>
    <row r="22" spans="1:16" ht="105" x14ac:dyDescent="0.25">
      <c r="A22" s="31" t="s">
        <v>76</v>
      </c>
      <c r="B22" s="38"/>
      <c r="E22" s="33" t="s">
        <v>1573</v>
      </c>
      <c r="J22" s="40"/>
    </row>
    <row r="23" spans="1:16" x14ac:dyDescent="0.25">
      <c r="A23" s="31" t="s">
        <v>67</v>
      </c>
      <c r="B23" s="31">
        <v>4</v>
      </c>
      <c r="C23" s="32" t="s">
        <v>1575</v>
      </c>
      <c r="D23" s="31" t="s">
        <v>69</v>
      </c>
      <c r="E23" s="33" t="s">
        <v>1576</v>
      </c>
      <c r="F23" s="34" t="s">
        <v>172</v>
      </c>
      <c r="G23" s="35">
        <v>183.69</v>
      </c>
      <c r="H23" s="36">
        <v>0</v>
      </c>
      <c r="I23" s="36">
        <f>ROUND(G23*H23,P4)</f>
        <v>0</v>
      </c>
      <c r="J23" s="34" t="s">
        <v>72</v>
      </c>
      <c r="O23" s="37">
        <f>I23*0.21</f>
        <v>0</v>
      </c>
      <c r="P23">
        <v>3</v>
      </c>
    </row>
    <row r="24" spans="1:16" x14ac:dyDescent="0.25">
      <c r="A24" s="31" t="s">
        <v>73</v>
      </c>
      <c r="B24" s="38"/>
      <c r="E24" s="39" t="s">
        <v>69</v>
      </c>
      <c r="J24" s="40"/>
    </row>
    <row r="25" spans="1:16" ht="30" x14ac:dyDescent="0.25">
      <c r="A25" s="31" t="s">
        <v>74</v>
      </c>
      <c r="B25" s="38"/>
      <c r="E25" s="41" t="s">
        <v>1577</v>
      </c>
      <c r="J25" s="40"/>
    </row>
    <row r="26" spans="1:16" ht="60" x14ac:dyDescent="0.25">
      <c r="A26" s="31" t="s">
        <v>76</v>
      </c>
      <c r="B26" s="38"/>
      <c r="E26" s="33" t="s">
        <v>1578</v>
      </c>
      <c r="J26" s="40"/>
    </row>
    <row r="27" spans="1:16" x14ac:dyDescent="0.25">
      <c r="A27" s="31" t="s">
        <v>67</v>
      </c>
      <c r="B27" s="31">
        <v>5</v>
      </c>
      <c r="C27" s="32" t="s">
        <v>1575</v>
      </c>
      <c r="D27" s="31" t="s">
        <v>409</v>
      </c>
      <c r="E27" s="33" t="s">
        <v>1576</v>
      </c>
      <c r="F27" s="34" t="s">
        <v>172</v>
      </c>
      <c r="G27" s="35">
        <v>300</v>
      </c>
      <c r="H27" s="36">
        <v>0</v>
      </c>
      <c r="I27" s="36">
        <f>ROUND(G27*H27,P4)</f>
        <v>0</v>
      </c>
      <c r="J27" s="34" t="s">
        <v>72</v>
      </c>
      <c r="O27" s="37">
        <f>I27*0.21</f>
        <v>0</v>
      </c>
      <c r="P27">
        <v>3</v>
      </c>
    </row>
    <row r="28" spans="1:16" x14ac:dyDescent="0.25">
      <c r="A28" s="31" t="s">
        <v>73</v>
      </c>
      <c r="B28" s="38"/>
      <c r="E28" s="39" t="s">
        <v>69</v>
      </c>
      <c r="J28" s="40"/>
    </row>
    <row r="29" spans="1:16" ht="30" x14ac:dyDescent="0.25">
      <c r="A29" s="31" t="s">
        <v>74</v>
      </c>
      <c r="B29" s="38"/>
      <c r="E29" s="41" t="s">
        <v>1579</v>
      </c>
      <c r="J29" s="40"/>
    </row>
    <row r="30" spans="1:16" ht="60" x14ac:dyDescent="0.25">
      <c r="A30" s="31" t="s">
        <v>76</v>
      </c>
      <c r="B30" s="38"/>
      <c r="E30" s="33" t="s">
        <v>1578</v>
      </c>
      <c r="J30" s="40"/>
    </row>
    <row r="31" spans="1:16" x14ac:dyDescent="0.25">
      <c r="A31" s="31" t="s">
        <v>67</v>
      </c>
      <c r="B31" s="31">
        <v>6</v>
      </c>
      <c r="C31" s="32" t="s">
        <v>1580</v>
      </c>
      <c r="D31" s="31" t="s">
        <v>69</v>
      </c>
      <c r="E31" s="33" t="s">
        <v>1581</v>
      </c>
      <c r="F31" s="34" t="s">
        <v>172</v>
      </c>
      <c r="G31" s="35">
        <v>900</v>
      </c>
      <c r="H31" s="36">
        <v>0</v>
      </c>
      <c r="I31" s="36">
        <f>ROUND(G31*H31,P4)</f>
        <v>0</v>
      </c>
      <c r="J31" s="34" t="s">
        <v>72</v>
      </c>
      <c r="O31" s="37">
        <f>I31*0.21</f>
        <v>0</v>
      </c>
      <c r="P31">
        <v>3</v>
      </c>
    </row>
    <row r="32" spans="1:16" x14ac:dyDescent="0.25">
      <c r="A32" s="31" t="s">
        <v>73</v>
      </c>
      <c r="B32" s="38"/>
      <c r="E32" s="39" t="s">
        <v>69</v>
      </c>
      <c r="J32" s="40"/>
    </row>
    <row r="33" spans="1:16" ht="60" x14ac:dyDescent="0.25">
      <c r="A33" s="31" t="s">
        <v>74</v>
      </c>
      <c r="B33" s="38"/>
      <c r="E33" s="41" t="s">
        <v>1582</v>
      </c>
      <c r="J33" s="40"/>
    </row>
    <row r="34" spans="1:16" ht="90" x14ac:dyDescent="0.25">
      <c r="A34" s="31" t="s">
        <v>76</v>
      </c>
      <c r="B34" s="38"/>
      <c r="E34" s="33" t="s">
        <v>1583</v>
      </c>
      <c r="J34" s="40"/>
    </row>
    <row r="35" spans="1:16" x14ac:dyDescent="0.25">
      <c r="A35" s="31" t="s">
        <v>67</v>
      </c>
      <c r="B35" s="31">
        <v>7</v>
      </c>
      <c r="C35" s="32" t="s">
        <v>1584</v>
      </c>
      <c r="D35" s="31" t="s">
        <v>69</v>
      </c>
      <c r="E35" s="33" t="s">
        <v>1585</v>
      </c>
      <c r="F35" s="34" t="s">
        <v>80</v>
      </c>
      <c r="G35" s="35">
        <v>702</v>
      </c>
      <c r="H35" s="36">
        <v>0</v>
      </c>
      <c r="I35" s="36">
        <f>ROUND(G35*H35,P4)</f>
        <v>0</v>
      </c>
      <c r="J35" s="34" t="s">
        <v>72</v>
      </c>
      <c r="O35" s="37">
        <f>I35*0.21</f>
        <v>0</v>
      </c>
      <c r="P35">
        <v>3</v>
      </c>
    </row>
    <row r="36" spans="1:16" x14ac:dyDescent="0.25">
      <c r="A36" s="31" t="s">
        <v>73</v>
      </c>
      <c r="B36" s="38"/>
      <c r="E36" s="39" t="s">
        <v>69</v>
      </c>
      <c r="J36" s="40"/>
    </row>
    <row r="37" spans="1:16" ht="60" x14ac:dyDescent="0.25">
      <c r="A37" s="31" t="s">
        <v>74</v>
      </c>
      <c r="B37" s="38"/>
      <c r="E37" s="41" t="s">
        <v>1586</v>
      </c>
      <c r="J37" s="40"/>
    </row>
    <row r="38" spans="1:16" ht="90" x14ac:dyDescent="0.25">
      <c r="A38" s="31" t="s">
        <v>76</v>
      </c>
      <c r="B38" s="38"/>
      <c r="E38" s="33" t="s">
        <v>1587</v>
      </c>
      <c r="J38" s="40"/>
    </row>
    <row r="39" spans="1:16" x14ac:dyDescent="0.25">
      <c r="A39" s="31" t="s">
        <v>67</v>
      </c>
      <c r="B39" s="31">
        <v>8</v>
      </c>
      <c r="C39" s="32" t="s">
        <v>1588</v>
      </c>
      <c r="D39" s="31" t="s">
        <v>69</v>
      </c>
      <c r="E39" s="33" t="s">
        <v>1589</v>
      </c>
      <c r="F39" s="34" t="s">
        <v>80</v>
      </c>
      <c r="G39" s="35">
        <v>100</v>
      </c>
      <c r="H39" s="36">
        <v>0</v>
      </c>
      <c r="I39" s="36">
        <f>ROUND(G39*H39,P4)</f>
        <v>0</v>
      </c>
      <c r="J39" s="34" t="s">
        <v>72</v>
      </c>
      <c r="O39" s="37">
        <f>I39*0.21</f>
        <v>0</v>
      </c>
      <c r="P39">
        <v>3</v>
      </c>
    </row>
    <row r="40" spans="1:16" x14ac:dyDescent="0.25">
      <c r="A40" s="31" t="s">
        <v>73</v>
      </c>
      <c r="B40" s="38"/>
      <c r="E40" s="39" t="s">
        <v>69</v>
      </c>
      <c r="J40" s="40"/>
    </row>
    <row r="41" spans="1:16" ht="90" x14ac:dyDescent="0.25">
      <c r="A41" s="31" t="s">
        <v>74</v>
      </c>
      <c r="B41" s="38"/>
      <c r="E41" s="41" t="s">
        <v>1590</v>
      </c>
      <c r="J41" s="40"/>
    </row>
    <row r="42" spans="1:16" ht="150" x14ac:dyDescent="0.25">
      <c r="A42" s="31" t="s">
        <v>76</v>
      </c>
      <c r="B42" s="38"/>
      <c r="E42" s="33" t="s">
        <v>1591</v>
      </c>
      <c r="J42" s="40"/>
    </row>
    <row r="43" spans="1:16" x14ac:dyDescent="0.25">
      <c r="A43" s="31" t="s">
        <v>67</v>
      </c>
      <c r="B43" s="31">
        <v>9</v>
      </c>
      <c r="C43" s="32" t="s">
        <v>1592</v>
      </c>
      <c r="D43" s="31" t="s">
        <v>69</v>
      </c>
      <c r="E43" s="33" t="s">
        <v>1593</v>
      </c>
      <c r="F43" s="34" t="s">
        <v>159</v>
      </c>
      <c r="G43" s="35">
        <v>187.2</v>
      </c>
      <c r="H43" s="36">
        <v>0</v>
      </c>
      <c r="I43" s="36">
        <f>ROUND(G43*H43,P4)</f>
        <v>0</v>
      </c>
      <c r="J43" s="34" t="s">
        <v>72</v>
      </c>
      <c r="O43" s="37">
        <f>I43*0.21</f>
        <v>0</v>
      </c>
      <c r="P43">
        <v>3</v>
      </c>
    </row>
    <row r="44" spans="1:16" x14ac:dyDescent="0.25">
      <c r="A44" s="31" t="s">
        <v>73</v>
      </c>
      <c r="B44" s="38"/>
      <c r="E44" s="39" t="s">
        <v>69</v>
      </c>
      <c r="J44" s="40"/>
    </row>
    <row r="45" spans="1:16" ht="45" x14ac:dyDescent="0.25">
      <c r="A45" s="31" t="s">
        <v>74</v>
      </c>
      <c r="B45" s="38"/>
      <c r="E45" s="41" t="s">
        <v>1594</v>
      </c>
      <c r="J45" s="40"/>
    </row>
    <row r="46" spans="1:16" ht="90" x14ac:dyDescent="0.25">
      <c r="A46" s="31" t="s">
        <v>76</v>
      </c>
      <c r="B46" s="38"/>
      <c r="E46" s="33" t="s">
        <v>479</v>
      </c>
      <c r="J46" s="40"/>
    </row>
    <row r="47" spans="1:16" x14ac:dyDescent="0.25">
      <c r="A47" s="31" t="s">
        <v>67</v>
      </c>
      <c r="B47" s="31">
        <v>10</v>
      </c>
      <c r="C47" s="32" t="s">
        <v>1592</v>
      </c>
      <c r="D47" s="31" t="s">
        <v>409</v>
      </c>
      <c r="E47" s="33" t="s">
        <v>1593</v>
      </c>
      <c r="F47" s="34" t="s">
        <v>159</v>
      </c>
      <c r="G47" s="35">
        <v>120</v>
      </c>
      <c r="H47" s="36">
        <v>0</v>
      </c>
      <c r="I47" s="36">
        <f>ROUND(G47*H47,P4)</f>
        <v>0</v>
      </c>
      <c r="J47" s="34" t="s">
        <v>72</v>
      </c>
      <c r="O47" s="37">
        <f>I47*0.21</f>
        <v>0</v>
      </c>
      <c r="P47">
        <v>3</v>
      </c>
    </row>
    <row r="48" spans="1:16" x14ac:dyDescent="0.25">
      <c r="A48" s="31" t="s">
        <v>73</v>
      </c>
      <c r="B48" s="38"/>
      <c r="E48" s="39" t="s">
        <v>69</v>
      </c>
      <c r="J48" s="40"/>
    </row>
    <row r="49" spans="1:16" ht="45" x14ac:dyDescent="0.25">
      <c r="A49" s="31" t="s">
        <v>74</v>
      </c>
      <c r="B49" s="38"/>
      <c r="E49" s="41" t="s">
        <v>1595</v>
      </c>
      <c r="J49" s="40"/>
    </row>
    <row r="50" spans="1:16" ht="90" x14ac:dyDescent="0.25">
      <c r="A50" s="31" t="s">
        <v>76</v>
      </c>
      <c r="B50" s="38"/>
      <c r="E50" s="33" t="s">
        <v>479</v>
      </c>
      <c r="J50" s="40"/>
    </row>
    <row r="51" spans="1:16" ht="30" x14ac:dyDescent="0.25">
      <c r="A51" s="31" t="s">
        <v>67</v>
      </c>
      <c r="B51" s="31">
        <v>11</v>
      </c>
      <c r="C51" s="32" t="s">
        <v>1596</v>
      </c>
      <c r="D51" s="31" t="s">
        <v>69</v>
      </c>
      <c r="E51" s="33" t="s">
        <v>1597</v>
      </c>
      <c r="F51" s="34" t="s">
        <v>80</v>
      </c>
      <c r="G51" s="35">
        <v>30</v>
      </c>
      <c r="H51" s="36">
        <v>0</v>
      </c>
      <c r="I51" s="36">
        <f>ROUND(G51*H51,P4)</f>
        <v>0</v>
      </c>
      <c r="J51" s="34" t="s">
        <v>211</v>
      </c>
      <c r="O51" s="37">
        <f>I51*0.21</f>
        <v>0</v>
      </c>
      <c r="P51">
        <v>3</v>
      </c>
    </row>
    <row r="52" spans="1:16" ht="30" x14ac:dyDescent="0.25">
      <c r="A52" s="31" t="s">
        <v>73</v>
      </c>
      <c r="B52" s="38"/>
      <c r="E52" s="33" t="s">
        <v>1597</v>
      </c>
      <c r="J52" s="40"/>
    </row>
    <row r="53" spans="1:16" ht="135" x14ac:dyDescent="0.25">
      <c r="A53" s="31" t="s">
        <v>74</v>
      </c>
      <c r="B53" s="38"/>
      <c r="E53" s="41" t="s">
        <v>1598</v>
      </c>
      <c r="J53" s="40"/>
    </row>
    <row r="54" spans="1:16" ht="120" x14ac:dyDescent="0.25">
      <c r="A54" s="31" t="s">
        <v>76</v>
      </c>
      <c r="B54" s="38"/>
      <c r="E54" s="33" t="s">
        <v>1599</v>
      </c>
      <c r="J54" s="40"/>
    </row>
    <row r="55" spans="1:16" ht="30" x14ac:dyDescent="0.25">
      <c r="A55" s="31" t="s">
        <v>67</v>
      </c>
      <c r="B55" s="31">
        <v>12</v>
      </c>
      <c r="C55" s="32" t="s">
        <v>1596</v>
      </c>
      <c r="D55" s="31" t="s">
        <v>409</v>
      </c>
      <c r="E55" s="33" t="s">
        <v>1600</v>
      </c>
      <c r="F55" s="34" t="s">
        <v>80</v>
      </c>
      <c r="G55" s="35">
        <v>30</v>
      </c>
      <c r="H55" s="36">
        <v>0</v>
      </c>
      <c r="I55" s="36">
        <f>ROUND(G55*H55,P4)</f>
        <v>0</v>
      </c>
      <c r="J55" s="34" t="s">
        <v>211</v>
      </c>
      <c r="O55" s="37">
        <f>I55*0.21</f>
        <v>0</v>
      </c>
      <c r="P55">
        <v>3</v>
      </c>
    </row>
    <row r="56" spans="1:16" ht="30" x14ac:dyDescent="0.25">
      <c r="A56" s="31" t="s">
        <v>73</v>
      </c>
      <c r="B56" s="38"/>
      <c r="E56" s="33" t="s">
        <v>1600</v>
      </c>
      <c r="J56" s="40"/>
    </row>
    <row r="57" spans="1:16" x14ac:dyDescent="0.25">
      <c r="A57" s="31" t="s">
        <v>74</v>
      </c>
      <c r="B57" s="38"/>
      <c r="E57" s="41" t="s">
        <v>1601</v>
      </c>
      <c r="J57" s="40"/>
    </row>
    <row r="58" spans="1:16" x14ac:dyDescent="0.25">
      <c r="A58" s="31" t="s">
        <v>76</v>
      </c>
      <c r="B58" s="38"/>
      <c r="E58" s="33" t="s">
        <v>1602</v>
      </c>
      <c r="J58" s="40"/>
    </row>
    <row r="59" spans="1:16" ht="30" x14ac:dyDescent="0.25">
      <c r="A59" s="31" t="s">
        <v>67</v>
      </c>
      <c r="B59" s="31">
        <v>13</v>
      </c>
      <c r="C59" s="32" t="s">
        <v>1603</v>
      </c>
      <c r="D59" s="31" t="s">
        <v>69</v>
      </c>
      <c r="E59" s="33" t="s">
        <v>1604</v>
      </c>
      <c r="F59" s="34" t="s">
        <v>80</v>
      </c>
      <c r="G59" s="35">
        <v>48</v>
      </c>
      <c r="H59" s="36">
        <v>0</v>
      </c>
      <c r="I59" s="36">
        <f>ROUND(G59*H59,P4)</f>
        <v>0</v>
      </c>
      <c r="J59" s="34" t="s">
        <v>211</v>
      </c>
      <c r="O59" s="37">
        <f>I59*0.21</f>
        <v>0</v>
      </c>
      <c r="P59">
        <v>3</v>
      </c>
    </row>
    <row r="60" spans="1:16" ht="30" x14ac:dyDescent="0.25">
      <c r="A60" s="31" t="s">
        <v>73</v>
      </c>
      <c r="B60" s="38"/>
      <c r="E60" s="33" t="s">
        <v>1604</v>
      </c>
      <c r="J60" s="40"/>
    </row>
    <row r="61" spans="1:16" ht="135" x14ac:dyDescent="0.25">
      <c r="A61" s="31" t="s">
        <v>74</v>
      </c>
      <c r="B61" s="38"/>
      <c r="E61" s="41" t="s">
        <v>1605</v>
      </c>
      <c r="J61" s="40"/>
    </row>
    <row r="62" spans="1:16" ht="120" x14ac:dyDescent="0.25">
      <c r="A62" s="31" t="s">
        <v>76</v>
      </c>
      <c r="B62" s="38"/>
      <c r="E62" s="33" t="s">
        <v>1599</v>
      </c>
      <c r="J62" s="40"/>
    </row>
    <row r="63" spans="1:16" ht="30" x14ac:dyDescent="0.25">
      <c r="A63" s="31" t="s">
        <v>67</v>
      </c>
      <c r="B63" s="31">
        <v>14</v>
      </c>
      <c r="C63" s="32" t="s">
        <v>1603</v>
      </c>
      <c r="D63" s="31" t="s">
        <v>409</v>
      </c>
      <c r="E63" s="33" t="s">
        <v>1606</v>
      </c>
      <c r="F63" s="34" t="s">
        <v>80</v>
      </c>
      <c r="G63" s="35">
        <v>48</v>
      </c>
      <c r="H63" s="36">
        <v>0</v>
      </c>
      <c r="I63" s="36">
        <f>ROUND(G63*H63,P4)</f>
        <v>0</v>
      </c>
      <c r="J63" s="34" t="s">
        <v>211</v>
      </c>
      <c r="O63" s="37">
        <f>I63*0.21</f>
        <v>0</v>
      </c>
      <c r="P63">
        <v>3</v>
      </c>
    </row>
    <row r="64" spans="1:16" ht="30" x14ac:dyDescent="0.25">
      <c r="A64" s="31" t="s">
        <v>73</v>
      </c>
      <c r="B64" s="38"/>
      <c r="E64" s="33" t="s">
        <v>1606</v>
      </c>
      <c r="J64" s="40"/>
    </row>
    <row r="65" spans="1:10" x14ac:dyDescent="0.25">
      <c r="A65" s="31" t="s">
        <v>74</v>
      </c>
      <c r="B65" s="38"/>
      <c r="E65" s="41" t="s">
        <v>1607</v>
      </c>
      <c r="J65" s="40"/>
    </row>
    <row r="66" spans="1:10" x14ac:dyDescent="0.25">
      <c r="A66" s="31" t="s">
        <v>76</v>
      </c>
      <c r="B66" s="42"/>
      <c r="C66" s="43"/>
      <c r="D66" s="43"/>
      <c r="E66" s="33" t="s">
        <v>1602</v>
      </c>
      <c r="F66" s="43"/>
      <c r="G66" s="43"/>
      <c r="H66" s="43"/>
      <c r="I66" s="43"/>
      <c r="J66" s="44"/>
    </row>
  </sheetData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P91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39</v>
      </c>
      <c r="F2" s="3"/>
      <c r="G2" s="3"/>
      <c r="H2" s="3"/>
      <c r="I2" s="3"/>
      <c r="J2" s="16"/>
    </row>
    <row r="3" spans="1:16" ht="30" x14ac:dyDescent="0.25">
      <c r="A3" s="3" t="s">
        <v>40</v>
      </c>
      <c r="B3" s="17" t="s">
        <v>41</v>
      </c>
      <c r="C3" s="47" t="s">
        <v>42</v>
      </c>
      <c r="D3" s="48"/>
      <c r="E3" s="18" t="s">
        <v>43</v>
      </c>
      <c r="F3" s="3"/>
      <c r="G3" s="3"/>
      <c r="H3" s="19" t="s">
        <v>35</v>
      </c>
      <c r="I3" s="20">
        <f>SUMIFS(I8:I91,A8:A91,"SD")</f>
        <v>0</v>
      </c>
      <c r="J3" s="16"/>
      <c r="O3">
        <v>0</v>
      </c>
      <c r="P3">
        <v>2</v>
      </c>
    </row>
    <row r="4" spans="1:16" x14ac:dyDescent="0.25">
      <c r="A4" s="3" t="s">
        <v>44</v>
      </c>
      <c r="B4" s="17" t="s">
        <v>52</v>
      </c>
      <c r="C4" s="47" t="s">
        <v>35</v>
      </c>
      <c r="D4" s="48"/>
      <c r="E4" s="18" t="s">
        <v>36</v>
      </c>
      <c r="F4" s="3"/>
      <c r="G4" s="3"/>
      <c r="H4" s="3"/>
      <c r="I4" s="3"/>
      <c r="J4" s="16"/>
      <c r="O4">
        <v>0.15</v>
      </c>
      <c r="P4">
        <v>2</v>
      </c>
    </row>
    <row r="5" spans="1:16" x14ac:dyDescent="0.25">
      <c r="A5" s="49" t="s">
        <v>53</v>
      </c>
      <c r="B5" s="50" t="s">
        <v>54</v>
      </c>
      <c r="C5" s="51" t="s">
        <v>55</v>
      </c>
      <c r="D5" s="51" t="s">
        <v>56</v>
      </c>
      <c r="E5" s="51" t="s">
        <v>57</v>
      </c>
      <c r="F5" s="51" t="s">
        <v>58</v>
      </c>
      <c r="G5" s="51" t="s">
        <v>59</v>
      </c>
      <c r="H5" s="51" t="s">
        <v>60</v>
      </c>
      <c r="I5" s="51"/>
      <c r="J5" s="52" t="s">
        <v>61</v>
      </c>
      <c r="O5">
        <v>0.21</v>
      </c>
    </row>
    <row r="6" spans="1:16" x14ac:dyDescent="0.25">
      <c r="A6" s="49"/>
      <c r="B6" s="50"/>
      <c r="C6" s="51"/>
      <c r="D6" s="51"/>
      <c r="E6" s="51"/>
      <c r="F6" s="51"/>
      <c r="G6" s="51"/>
      <c r="H6" s="7" t="s">
        <v>62</v>
      </c>
      <c r="I6" s="7" t="s">
        <v>63</v>
      </c>
      <c r="J6" s="52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64</v>
      </c>
      <c r="B8" s="26"/>
      <c r="C8" s="27" t="s">
        <v>379</v>
      </c>
      <c r="D8" s="28"/>
      <c r="E8" s="25" t="s">
        <v>380</v>
      </c>
      <c r="F8" s="28"/>
      <c r="G8" s="28"/>
      <c r="H8" s="28"/>
      <c r="I8" s="29">
        <f>SUMIFS(I9:I91,A9:A91,"P")</f>
        <v>0</v>
      </c>
      <c r="J8" s="30"/>
    </row>
    <row r="9" spans="1:16" ht="45" x14ac:dyDescent="0.25">
      <c r="A9" s="31" t="s">
        <v>67</v>
      </c>
      <c r="B9" s="31">
        <v>1</v>
      </c>
      <c r="C9" s="32" t="s">
        <v>834</v>
      </c>
      <c r="D9" s="31" t="s">
        <v>835</v>
      </c>
      <c r="E9" s="33" t="s">
        <v>1608</v>
      </c>
      <c r="F9" s="34" t="s">
        <v>210</v>
      </c>
      <c r="G9" s="35">
        <v>29870.268</v>
      </c>
      <c r="H9" s="36">
        <v>0</v>
      </c>
      <c r="I9" s="36">
        <f>ROUND(G9*H9,P4)</f>
        <v>0</v>
      </c>
      <c r="J9" s="34" t="s">
        <v>211</v>
      </c>
      <c r="O9" s="37">
        <f>I9*0.21</f>
        <v>0</v>
      </c>
      <c r="P9">
        <v>3</v>
      </c>
    </row>
    <row r="10" spans="1:16" x14ac:dyDescent="0.25">
      <c r="A10" s="31" t="s">
        <v>73</v>
      </c>
      <c r="B10" s="38"/>
      <c r="E10" s="33" t="s">
        <v>212</v>
      </c>
      <c r="J10" s="40"/>
    </row>
    <row r="11" spans="1:16" ht="75" x14ac:dyDescent="0.25">
      <c r="A11" s="31" t="s">
        <v>74</v>
      </c>
      <c r="B11" s="38"/>
      <c r="E11" s="41" t="s">
        <v>1609</v>
      </c>
      <c r="J11" s="40"/>
    </row>
    <row r="12" spans="1:16" ht="135" x14ac:dyDescent="0.25">
      <c r="A12" s="31" t="s">
        <v>76</v>
      </c>
      <c r="B12" s="38"/>
      <c r="E12" s="33" t="s">
        <v>214</v>
      </c>
      <c r="J12" s="40"/>
    </row>
    <row r="13" spans="1:16" ht="45" x14ac:dyDescent="0.25">
      <c r="A13" s="31" t="s">
        <v>67</v>
      </c>
      <c r="B13" s="31">
        <v>2</v>
      </c>
      <c r="C13" s="32" t="s">
        <v>838</v>
      </c>
      <c r="D13" s="31" t="s">
        <v>839</v>
      </c>
      <c r="E13" s="33" t="s">
        <v>1610</v>
      </c>
      <c r="F13" s="34" t="s">
        <v>210</v>
      </c>
      <c r="G13" s="35">
        <v>20850</v>
      </c>
      <c r="H13" s="36">
        <v>0</v>
      </c>
      <c r="I13" s="36">
        <f>ROUND(G13*H13,P4)</f>
        <v>0</v>
      </c>
      <c r="J13" s="34" t="s">
        <v>211</v>
      </c>
      <c r="O13" s="37">
        <f>I13*0.21</f>
        <v>0</v>
      </c>
      <c r="P13">
        <v>3</v>
      </c>
    </row>
    <row r="14" spans="1:16" x14ac:dyDescent="0.25">
      <c r="A14" s="31" t="s">
        <v>73</v>
      </c>
      <c r="B14" s="38"/>
      <c r="E14" s="33" t="s">
        <v>212</v>
      </c>
      <c r="J14" s="40"/>
    </row>
    <row r="15" spans="1:16" ht="105" x14ac:dyDescent="0.25">
      <c r="A15" s="31" t="s">
        <v>74</v>
      </c>
      <c r="B15" s="38"/>
      <c r="E15" s="41" t="s">
        <v>841</v>
      </c>
      <c r="J15" s="40"/>
    </row>
    <row r="16" spans="1:16" ht="135" x14ac:dyDescent="0.25">
      <c r="A16" s="31" t="s">
        <v>76</v>
      </c>
      <c r="B16" s="38"/>
      <c r="E16" s="33" t="s">
        <v>214</v>
      </c>
      <c r="J16" s="40"/>
    </row>
    <row r="17" spans="1:16" ht="45" x14ac:dyDescent="0.25">
      <c r="A17" s="31" t="s">
        <v>67</v>
      </c>
      <c r="B17" s="31">
        <v>3</v>
      </c>
      <c r="C17" s="32" t="s">
        <v>207</v>
      </c>
      <c r="D17" s="31" t="s">
        <v>208</v>
      </c>
      <c r="E17" s="33" t="s">
        <v>1611</v>
      </c>
      <c r="F17" s="34" t="s">
        <v>210</v>
      </c>
      <c r="G17" s="35">
        <v>0.5</v>
      </c>
      <c r="H17" s="36">
        <v>0</v>
      </c>
      <c r="I17" s="36">
        <f>ROUND(G17*H17,P4)</f>
        <v>0</v>
      </c>
      <c r="J17" s="34" t="s">
        <v>211</v>
      </c>
      <c r="O17" s="37">
        <f>I17*0.21</f>
        <v>0</v>
      </c>
      <c r="P17">
        <v>3</v>
      </c>
    </row>
    <row r="18" spans="1:16" x14ac:dyDescent="0.25">
      <c r="A18" s="31" t="s">
        <v>73</v>
      </c>
      <c r="B18" s="38"/>
      <c r="E18" s="33" t="s">
        <v>212</v>
      </c>
      <c r="J18" s="40"/>
    </row>
    <row r="19" spans="1:16" ht="135" x14ac:dyDescent="0.25">
      <c r="A19" s="31" t="s">
        <v>76</v>
      </c>
      <c r="B19" s="38"/>
      <c r="E19" s="33" t="s">
        <v>214</v>
      </c>
      <c r="J19" s="40"/>
    </row>
    <row r="20" spans="1:16" ht="45" x14ac:dyDescent="0.25">
      <c r="A20" s="31" t="s">
        <v>67</v>
      </c>
      <c r="B20" s="31">
        <v>4</v>
      </c>
      <c r="C20" s="32" t="s">
        <v>842</v>
      </c>
      <c r="D20" s="31" t="s">
        <v>208</v>
      </c>
      <c r="E20" s="33" t="s">
        <v>844</v>
      </c>
      <c r="F20" s="34" t="s">
        <v>210</v>
      </c>
      <c r="G20" s="35">
        <v>2722.5</v>
      </c>
      <c r="H20" s="36">
        <v>0</v>
      </c>
      <c r="I20" s="36">
        <f>ROUND(G20*H20,P4)</f>
        <v>0</v>
      </c>
      <c r="J20" s="34" t="s">
        <v>211</v>
      </c>
      <c r="O20" s="37">
        <f>I20*0.21</f>
        <v>0</v>
      </c>
      <c r="P20">
        <v>3</v>
      </c>
    </row>
    <row r="21" spans="1:16" ht="45" x14ac:dyDescent="0.25">
      <c r="A21" s="31" t="s">
        <v>73</v>
      </c>
      <c r="B21" s="38"/>
      <c r="E21" s="33" t="s">
        <v>844</v>
      </c>
      <c r="J21" s="40"/>
    </row>
    <row r="22" spans="1:16" ht="90" x14ac:dyDescent="0.25">
      <c r="A22" s="31" t="s">
        <v>74</v>
      </c>
      <c r="B22" s="38"/>
      <c r="E22" s="41" t="s">
        <v>845</v>
      </c>
      <c r="J22" s="40"/>
    </row>
    <row r="23" spans="1:16" ht="150" x14ac:dyDescent="0.25">
      <c r="A23" s="31" t="s">
        <v>76</v>
      </c>
      <c r="B23" s="38"/>
      <c r="E23" s="33" t="s">
        <v>846</v>
      </c>
      <c r="J23" s="40"/>
    </row>
    <row r="24" spans="1:16" ht="45" x14ac:dyDescent="0.25">
      <c r="A24" s="31" t="s">
        <v>67</v>
      </c>
      <c r="B24" s="31">
        <v>5</v>
      </c>
      <c r="C24" s="32" t="s">
        <v>215</v>
      </c>
      <c r="D24" s="31" t="s">
        <v>216</v>
      </c>
      <c r="E24" s="33" t="s">
        <v>1612</v>
      </c>
      <c r="F24" s="34" t="s">
        <v>210</v>
      </c>
      <c r="G24" s="35">
        <v>5.0000000000000001E-3</v>
      </c>
      <c r="H24" s="36">
        <v>0</v>
      </c>
      <c r="I24" s="36">
        <f>ROUND(G24*H24,P4)</f>
        <v>0</v>
      </c>
      <c r="J24" s="34" t="s">
        <v>211</v>
      </c>
      <c r="O24" s="37">
        <f>I24*0.21</f>
        <v>0</v>
      </c>
      <c r="P24">
        <v>3</v>
      </c>
    </row>
    <row r="25" spans="1:16" x14ac:dyDescent="0.25">
      <c r="A25" s="31" t="s">
        <v>73</v>
      </c>
      <c r="B25" s="38"/>
      <c r="E25" s="33" t="s">
        <v>212</v>
      </c>
      <c r="J25" s="40"/>
    </row>
    <row r="26" spans="1:16" ht="135" x14ac:dyDescent="0.25">
      <c r="A26" s="31" t="s">
        <v>76</v>
      </c>
      <c r="B26" s="38"/>
      <c r="E26" s="33" t="s">
        <v>214</v>
      </c>
      <c r="J26" s="40"/>
    </row>
    <row r="27" spans="1:16" ht="45" x14ac:dyDescent="0.25">
      <c r="A27" s="31" t="s">
        <v>67</v>
      </c>
      <c r="B27" s="31">
        <v>6</v>
      </c>
      <c r="C27" s="32" t="s">
        <v>803</v>
      </c>
      <c r="D27" s="31" t="s">
        <v>216</v>
      </c>
      <c r="E27" s="33" t="s">
        <v>1613</v>
      </c>
      <c r="F27" s="34" t="s">
        <v>210</v>
      </c>
      <c r="G27" s="35">
        <v>66.78</v>
      </c>
      <c r="H27" s="36">
        <v>0</v>
      </c>
      <c r="I27" s="36">
        <f>ROUND(G27*H27,P4)</f>
        <v>0</v>
      </c>
      <c r="J27" s="34" t="s">
        <v>211</v>
      </c>
      <c r="O27" s="37">
        <f>I27*0.21</f>
        <v>0</v>
      </c>
      <c r="P27">
        <v>3</v>
      </c>
    </row>
    <row r="28" spans="1:16" x14ac:dyDescent="0.25">
      <c r="A28" s="31" t="s">
        <v>73</v>
      </c>
      <c r="B28" s="38"/>
      <c r="E28" s="33" t="s">
        <v>212</v>
      </c>
      <c r="J28" s="40"/>
    </row>
    <row r="29" spans="1:16" ht="135" x14ac:dyDescent="0.25">
      <c r="A29" s="31" t="s">
        <v>74</v>
      </c>
      <c r="B29" s="38"/>
      <c r="E29" s="41" t="s">
        <v>805</v>
      </c>
      <c r="J29" s="40"/>
    </row>
    <row r="30" spans="1:16" ht="135" x14ac:dyDescent="0.25">
      <c r="A30" s="31" t="s">
        <v>76</v>
      </c>
      <c r="B30" s="38"/>
      <c r="E30" s="33" t="s">
        <v>214</v>
      </c>
      <c r="J30" s="40"/>
    </row>
    <row r="31" spans="1:16" ht="45" x14ac:dyDescent="0.25">
      <c r="A31" s="31" t="s">
        <v>67</v>
      </c>
      <c r="B31" s="31">
        <v>7</v>
      </c>
      <c r="C31" s="32" t="s">
        <v>381</v>
      </c>
      <c r="D31" s="31" t="s">
        <v>382</v>
      </c>
      <c r="E31" s="33" t="s">
        <v>1614</v>
      </c>
      <c r="F31" s="34" t="s">
        <v>210</v>
      </c>
      <c r="G31" s="35">
        <v>4712.5460000000003</v>
      </c>
      <c r="H31" s="36">
        <v>0</v>
      </c>
      <c r="I31" s="36">
        <f>ROUND(G31*H31,P4)</f>
        <v>0</v>
      </c>
      <c r="J31" s="34" t="s">
        <v>211</v>
      </c>
      <c r="O31" s="37">
        <f>I31*0.21</f>
        <v>0</v>
      </c>
      <c r="P31">
        <v>3</v>
      </c>
    </row>
    <row r="32" spans="1:16" x14ac:dyDescent="0.25">
      <c r="A32" s="31" t="s">
        <v>73</v>
      </c>
      <c r="B32" s="38"/>
      <c r="E32" s="33" t="s">
        <v>212</v>
      </c>
      <c r="J32" s="40"/>
    </row>
    <row r="33" spans="1:16" ht="75" x14ac:dyDescent="0.25">
      <c r="A33" s="31" t="s">
        <v>74</v>
      </c>
      <c r="B33" s="38"/>
      <c r="E33" s="41" t="s">
        <v>1615</v>
      </c>
      <c r="J33" s="40"/>
    </row>
    <row r="34" spans="1:16" ht="135" x14ac:dyDescent="0.25">
      <c r="A34" s="31" t="s">
        <v>76</v>
      </c>
      <c r="B34" s="38"/>
      <c r="E34" s="33" t="s">
        <v>214</v>
      </c>
      <c r="J34" s="40"/>
    </row>
    <row r="35" spans="1:16" ht="45" x14ac:dyDescent="0.25">
      <c r="A35" s="31" t="s">
        <v>67</v>
      </c>
      <c r="B35" s="31">
        <v>8</v>
      </c>
      <c r="C35" s="32" t="s">
        <v>385</v>
      </c>
      <c r="D35" s="31" t="s">
        <v>386</v>
      </c>
      <c r="E35" s="33" t="s">
        <v>1616</v>
      </c>
      <c r="F35" s="34" t="s">
        <v>210</v>
      </c>
      <c r="G35" s="35">
        <v>15015</v>
      </c>
      <c r="H35" s="36">
        <v>0</v>
      </c>
      <c r="I35" s="36">
        <f>ROUND(G35*H35,P4)</f>
        <v>0</v>
      </c>
      <c r="J35" s="34" t="s">
        <v>211</v>
      </c>
      <c r="O35" s="37">
        <f>I35*0.21</f>
        <v>0</v>
      </c>
      <c r="P35">
        <v>3</v>
      </c>
    </row>
    <row r="36" spans="1:16" x14ac:dyDescent="0.25">
      <c r="A36" s="31" t="s">
        <v>73</v>
      </c>
      <c r="B36" s="38"/>
      <c r="E36" s="33" t="s">
        <v>212</v>
      </c>
      <c r="J36" s="40"/>
    </row>
    <row r="37" spans="1:16" ht="120" x14ac:dyDescent="0.25">
      <c r="A37" s="31" t="s">
        <v>74</v>
      </c>
      <c r="B37" s="38"/>
      <c r="E37" s="41" t="s">
        <v>388</v>
      </c>
      <c r="J37" s="40"/>
    </row>
    <row r="38" spans="1:16" ht="135" x14ac:dyDescent="0.25">
      <c r="A38" s="31" t="s">
        <v>76</v>
      </c>
      <c r="B38" s="38"/>
      <c r="E38" s="33" t="s">
        <v>214</v>
      </c>
      <c r="J38" s="40"/>
    </row>
    <row r="39" spans="1:16" ht="30" x14ac:dyDescent="0.25">
      <c r="A39" s="31" t="s">
        <v>67</v>
      </c>
      <c r="B39" s="31">
        <v>9</v>
      </c>
      <c r="C39" s="32" t="s">
        <v>807</v>
      </c>
      <c r="D39" s="31" t="s">
        <v>1562</v>
      </c>
      <c r="E39" s="33" t="s">
        <v>1617</v>
      </c>
      <c r="F39" s="34" t="s">
        <v>210</v>
      </c>
      <c r="G39" s="35">
        <v>361.27</v>
      </c>
      <c r="H39" s="36">
        <v>0</v>
      </c>
      <c r="I39" s="36">
        <f>ROUND(G39*H39,P4)</f>
        <v>0</v>
      </c>
      <c r="J39" s="34" t="s">
        <v>211</v>
      </c>
      <c r="O39" s="37">
        <f>I39*0.21</f>
        <v>0</v>
      </c>
      <c r="P39">
        <v>3</v>
      </c>
    </row>
    <row r="40" spans="1:16" x14ac:dyDescent="0.25">
      <c r="A40" s="31" t="s">
        <v>73</v>
      </c>
      <c r="B40" s="38"/>
      <c r="E40" s="33" t="s">
        <v>212</v>
      </c>
      <c r="J40" s="40"/>
    </row>
    <row r="41" spans="1:16" x14ac:dyDescent="0.25">
      <c r="A41" s="31" t="s">
        <v>74</v>
      </c>
      <c r="B41" s="38"/>
      <c r="E41" s="41" t="s">
        <v>1618</v>
      </c>
      <c r="J41" s="40"/>
    </row>
    <row r="42" spans="1:16" ht="135" x14ac:dyDescent="0.25">
      <c r="A42" s="31" t="s">
        <v>76</v>
      </c>
      <c r="B42" s="38"/>
      <c r="E42" s="33" t="s">
        <v>214</v>
      </c>
      <c r="J42" s="40"/>
    </row>
    <row r="43" spans="1:16" ht="45" x14ac:dyDescent="0.25">
      <c r="A43" s="31" t="s">
        <v>67</v>
      </c>
      <c r="B43" s="31">
        <v>10</v>
      </c>
      <c r="C43" s="32" t="s">
        <v>810</v>
      </c>
      <c r="D43" s="31" t="s">
        <v>1619</v>
      </c>
      <c r="E43" s="33" t="s">
        <v>1620</v>
      </c>
      <c r="F43" s="34" t="s">
        <v>210</v>
      </c>
      <c r="G43" s="35">
        <v>11.513999999999999</v>
      </c>
      <c r="H43" s="36">
        <v>0</v>
      </c>
      <c r="I43" s="36">
        <f>ROUND(G43*H43,P4)</f>
        <v>0</v>
      </c>
      <c r="J43" s="34" t="s">
        <v>211</v>
      </c>
      <c r="O43" s="37">
        <f>I43*0.21</f>
        <v>0</v>
      </c>
      <c r="P43">
        <v>3</v>
      </c>
    </row>
    <row r="44" spans="1:16" x14ac:dyDescent="0.25">
      <c r="A44" s="31" t="s">
        <v>73</v>
      </c>
      <c r="B44" s="38"/>
      <c r="E44" s="33" t="s">
        <v>212</v>
      </c>
      <c r="J44" s="40"/>
    </row>
    <row r="45" spans="1:16" ht="45" x14ac:dyDescent="0.25">
      <c r="A45" s="31" t="s">
        <v>74</v>
      </c>
      <c r="B45" s="38"/>
      <c r="E45" s="41" t="s">
        <v>812</v>
      </c>
      <c r="J45" s="40"/>
    </row>
    <row r="46" spans="1:16" ht="135" x14ac:dyDescent="0.25">
      <c r="A46" s="31" t="s">
        <v>76</v>
      </c>
      <c r="B46" s="38"/>
      <c r="E46" s="33" t="s">
        <v>214</v>
      </c>
      <c r="J46" s="40"/>
    </row>
    <row r="47" spans="1:16" ht="45" x14ac:dyDescent="0.25">
      <c r="A47" s="31" t="s">
        <v>67</v>
      </c>
      <c r="B47" s="31">
        <v>11</v>
      </c>
      <c r="C47" s="32" t="s">
        <v>389</v>
      </c>
      <c r="D47" s="31" t="s">
        <v>390</v>
      </c>
      <c r="E47" s="33" t="s">
        <v>1621</v>
      </c>
      <c r="F47" s="34" t="s">
        <v>210</v>
      </c>
      <c r="G47" s="35">
        <v>1299.49</v>
      </c>
      <c r="H47" s="36">
        <v>0</v>
      </c>
      <c r="I47" s="36">
        <f>ROUND(G47*H47,P4)</f>
        <v>0</v>
      </c>
      <c r="J47" s="34" t="s">
        <v>211</v>
      </c>
      <c r="O47" s="37">
        <f>I47*0.21</f>
        <v>0</v>
      </c>
      <c r="P47">
        <v>3</v>
      </c>
    </row>
    <row r="48" spans="1:16" x14ac:dyDescent="0.25">
      <c r="A48" s="31" t="s">
        <v>73</v>
      </c>
      <c r="B48" s="38"/>
      <c r="E48" s="33" t="s">
        <v>212</v>
      </c>
      <c r="J48" s="40"/>
    </row>
    <row r="49" spans="1:16" ht="75" x14ac:dyDescent="0.25">
      <c r="A49" s="31" t="s">
        <v>74</v>
      </c>
      <c r="B49" s="38"/>
      <c r="E49" s="41" t="s">
        <v>1622</v>
      </c>
      <c r="J49" s="40"/>
    </row>
    <row r="50" spans="1:16" ht="135" x14ac:dyDescent="0.25">
      <c r="A50" s="31" t="s">
        <v>76</v>
      </c>
      <c r="B50" s="38"/>
      <c r="E50" s="33" t="s">
        <v>214</v>
      </c>
      <c r="J50" s="40"/>
    </row>
    <row r="51" spans="1:16" ht="30" x14ac:dyDescent="0.25">
      <c r="A51" s="31" t="s">
        <v>67</v>
      </c>
      <c r="B51" s="31">
        <v>12</v>
      </c>
      <c r="C51" s="32" t="s">
        <v>1307</v>
      </c>
      <c r="D51" s="31" t="s">
        <v>1308</v>
      </c>
      <c r="E51" s="33" t="s">
        <v>1623</v>
      </c>
      <c r="F51" s="34" t="s">
        <v>210</v>
      </c>
      <c r="G51" s="35">
        <v>6</v>
      </c>
      <c r="H51" s="36">
        <v>0</v>
      </c>
      <c r="I51" s="36">
        <f>ROUND(G51*H51,P4)</f>
        <v>0</v>
      </c>
      <c r="J51" s="34" t="s">
        <v>211</v>
      </c>
      <c r="O51" s="37">
        <f>I51*0.21</f>
        <v>0</v>
      </c>
      <c r="P51">
        <v>3</v>
      </c>
    </row>
    <row r="52" spans="1:16" x14ac:dyDescent="0.25">
      <c r="A52" s="31" t="s">
        <v>73</v>
      </c>
      <c r="B52" s="38"/>
      <c r="E52" s="33" t="s">
        <v>212</v>
      </c>
      <c r="J52" s="40"/>
    </row>
    <row r="53" spans="1:16" x14ac:dyDescent="0.25">
      <c r="A53" s="31" t="s">
        <v>74</v>
      </c>
      <c r="B53" s="38"/>
      <c r="E53" s="41" t="s">
        <v>1624</v>
      </c>
      <c r="J53" s="40"/>
    </row>
    <row r="54" spans="1:16" ht="135" x14ac:dyDescent="0.25">
      <c r="A54" s="31" t="s">
        <v>76</v>
      </c>
      <c r="B54" s="38"/>
      <c r="E54" s="33" t="s">
        <v>214</v>
      </c>
      <c r="J54" s="40"/>
    </row>
    <row r="55" spans="1:16" ht="45" x14ac:dyDescent="0.25">
      <c r="A55" s="31" t="s">
        <v>67</v>
      </c>
      <c r="B55" s="31">
        <v>13</v>
      </c>
      <c r="C55" s="32" t="s">
        <v>219</v>
      </c>
      <c r="D55" s="31" t="s">
        <v>220</v>
      </c>
      <c r="E55" s="33" t="s">
        <v>1625</v>
      </c>
      <c r="F55" s="34" t="s">
        <v>210</v>
      </c>
      <c r="G55" s="35">
        <v>0.01</v>
      </c>
      <c r="H55" s="36">
        <v>0</v>
      </c>
      <c r="I55" s="36">
        <f>ROUND(G55*H55,P4)</f>
        <v>0</v>
      </c>
      <c r="J55" s="34" t="s">
        <v>211</v>
      </c>
      <c r="O55" s="37">
        <f>I55*0.21</f>
        <v>0</v>
      </c>
      <c r="P55">
        <v>3</v>
      </c>
    </row>
    <row r="56" spans="1:16" x14ac:dyDescent="0.25">
      <c r="A56" s="31" t="s">
        <v>73</v>
      </c>
      <c r="B56" s="38"/>
      <c r="E56" s="33" t="s">
        <v>212</v>
      </c>
      <c r="J56" s="40"/>
    </row>
    <row r="57" spans="1:16" ht="135" x14ac:dyDescent="0.25">
      <c r="A57" s="31" t="s">
        <v>76</v>
      </c>
      <c r="B57" s="38"/>
      <c r="E57" s="33" t="s">
        <v>214</v>
      </c>
      <c r="J57" s="40"/>
    </row>
    <row r="58" spans="1:16" ht="45" x14ac:dyDescent="0.25">
      <c r="A58" s="31" t="s">
        <v>67</v>
      </c>
      <c r="B58" s="31">
        <v>14</v>
      </c>
      <c r="C58" s="32" t="s">
        <v>393</v>
      </c>
      <c r="D58" s="31" t="s">
        <v>394</v>
      </c>
      <c r="E58" s="33" t="s">
        <v>1626</v>
      </c>
      <c r="F58" s="34" t="s">
        <v>210</v>
      </c>
      <c r="G58" s="35">
        <v>1.075</v>
      </c>
      <c r="H58" s="36">
        <v>0</v>
      </c>
      <c r="I58" s="36">
        <f>ROUND(G58*H58,P4)</f>
        <v>0</v>
      </c>
      <c r="J58" s="34" t="s">
        <v>211</v>
      </c>
      <c r="O58" s="37">
        <f>I58*0.21</f>
        <v>0</v>
      </c>
      <c r="P58">
        <v>3</v>
      </c>
    </row>
    <row r="59" spans="1:16" x14ac:dyDescent="0.25">
      <c r="A59" s="31" t="s">
        <v>73</v>
      </c>
      <c r="B59" s="38"/>
      <c r="E59" s="33" t="s">
        <v>212</v>
      </c>
      <c r="J59" s="40"/>
    </row>
    <row r="60" spans="1:16" ht="75" x14ac:dyDescent="0.25">
      <c r="A60" s="31" t="s">
        <v>74</v>
      </c>
      <c r="B60" s="38"/>
      <c r="E60" s="41" t="s">
        <v>1627</v>
      </c>
      <c r="J60" s="40"/>
    </row>
    <row r="61" spans="1:16" ht="135" x14ac:dyDescent="0.25">
      <c r="A61" s="31" t="s">
        <v>76</v>
      </c>
      <c r="B61" s="38"/>
      <c r="E61" s="33" t="s">
        <v>214</v>
      </c>
      <c r="J61" s="40"/>
    </row>
    <row r="62" spans="1:16" ht="45" x14ac:dyDescent="0.25">
      <c r="A62" s="31" t="s">
        <v>67</v>
      </c>
      <c r="B62" s="31">
        <v>15</v>
      </c>
      <c r="C62" s="32" t="s">
        <v>397</v>
      </c>
      <c r="D62" s="31" t="s">
        <v>398</v>
      </c>
      <c r="E62" s="33" t="s">
        <v>1628</v>
      </c>
      <c r="F62" s="34" t="s">
        <v>210</v>
      </c>
      <c r="G62" s="35">
        <v>2.15</v>
      </c>
      <c r="H62" s="36">
        <v>0</v>
      </c>
      <c r="I62" s="36">
        <f>ROUND(G62*H62,P4)</f>
        <v>0</v>
      </c>
      <c r="J62" s="34" t="s">
        <v>211</v>
      </c>
      <c r="O62" s="37">
        <f>I62*0.21</f>
        <v>0</v>
      </c>
      <c r="P62">
        <v>3</v>
      </c>
    </row>
    <row r="63" spans="1:16" x14ac:dyDescent="0.25">
      <c r="A63" s="31" t="s">
        <v>73</v>
      </c>
      <c r="B63" s="38"/>
      <c r="E63" s="33" t="s">
        <v>212</v>
      </c>
      <c r="J63" s="40"/>
    </row>
    <row r="64" spans="1:16" ht="75" x14ac:dyDescent="0.25">
      <c r="A64" s="31" t="s">
        <v>74</v>
      </c>
      <c r="B64" s="38"/>
      <c r="E64" s="41" t="s">
        <v>1629</v>
      </c>
      <c r="J64" s="40"/>
    </row>
    <row r="65" spans="1:16" ht="135" x14ac:dyDescent="0.25">
      <c r="A65" s="31" t="s">
        <v>76</v>
      </c>
      <c r="B65" s="38"/>
      <c r="E65" s="33" t="s">
        <v>214</v>
      </c>
      <c r="J65" s="40"/>
    </row>
    <row r="66" spans="1:16" ht="30" x14ac:dyDescent="0.25">
      <c r="A66" s="31" t="s">
        <v>67</v>
      </c>
      <c r="B66" s="31">
        <v>16</v>
      </c>
      <c r="C66" s="32" t="s">
        <v>1311</v>
      </c>
      <c r="D66" s="31" t="s">
        <v>1312</v>
      </c>
      <c r="E66" s="33" t="s">
        <v>1630</v>
      </c>
      <c r="F66" s="34" t="s">
        <v>210</v>
      </c>
      <c r="G66" s="35">
        <v>2.1560000000000001</v>
      </c>
      <c r="H66" s="36">
        <v>0</v>
      </c>
      <c r="I66" s="36">
        <f>ROUND(G66*H66,P4)</f>
        <v>0</v>
      </c>
      <c r="J66" s="34" t="s">
        <v>211</v>
      </c>
      <c r="O66" s="37">
        <f>I66*0.21</f>
        <v>0</v>
      </c>
      <c r="P66">
        <v>3</v>
      </c>
    </row>
    <row r="67" spans="1:16" x14ac:dyDescent="0.25">
      <c r="A67" s="31" t="s">
        <v>73</v>
      </c>
      <c r="B67" s="38"/>
      <c r="E67" s="33" t="s">
        <v>212</v>
      </c>
      <c r="J67" s="40"/>
    </row>
    <row r="68" spans="1:16" x14ac:dyDescent="0.25">
      <c r="A68" s="31" t="s">
        <v>74</v>
      </c>
      <c r="B68" s="38"/>
      <c r="E68" s="41" t="s">
        <v>1631</v>
      </c>
      <c r="J68" s="40"/>
    </row>
    <row r="69" spans="1:16" ht="135" x14ac:dyDescent="0.25">
      <c r="A69" s="31" t="s">
        <v>76</v>
      </c>
      <c r="B69" s="38"/>
      <c r="E69" s="33" t="s">
        <v>214</v>
      </c>
      <c r="J69" s="40"/>
    </row>
    <row r="70" spans="1:16" ht="45" x14ac:dyDescent="0.25">
      <c r="A70" s="31" t="s">
        <v>67</v>
      </c>
      <c r="B70" s="31">
        <v>17</v>
      </c>
      <c r="C70" s="32" t="s">
        <v>1315</v>
      </c>
      <c r="D70" s="31" t="s">
        <v>1316</v>
      </c>
      <c r="E70" s="33" t="s">
        <v>1632</v>
      </c>
      <c r="F70" s="34" t="s">
        <v>210</v>
      </c>
      <c r="G70" s="35">
        <v>0.2</v>
      </c>
      <c r="H70" s="36">
        <v>0</v>
      </c>
      <c r="I70" s="36">
        <f>ROUND(G70*H70,P4)</f>
        <v>0</v>
      </c>
      <c r="J70" s="34" t="s">
        <v>211</v>
      </c>
      <c r="O70" s="37">
        <f>I70*0.21</f>
        <v>0</v>
      </c>
      <c r="P70">
        <v>3</v>
      </c>
    </row>
    <row r="71" spans="1:16" x14ac:dyDescent="0.25">
      <c r="A71" s="31" t="s">
        <v>73</v>
      </c>
      <c r="B71" s="38"/>
      <c r="E71" s="33" t="s">
        <v>212</v>
      </c>
      <c r="J71" s="40"/>
    </row>
    <row r="72" spans="1:16" x14ac:dyDescent="0.25">
      <c r="A72" s="31" t="s">
        <v>74</v>
      </c>
      <c r="B72" s="38"/>
      <c r="E72" s="41" t="s">
        <v>1633</v>
      </c>
      <c r="J72" s="40"/>
    </row>
    <row r="73" spans="1:16" ht="135" x14ac:dyDescent="0.25">
      <c r="A73" s="31" t="s">
        <v>76</v>
      </c>
      <c r="B73" s="38"/>
      <c r="E73" s="33" t="s">
        <v>214</v>
      </c>
      <c r="J73" s="40"/>
    </row>
    <row r="74" spans="1:16" ht="45" x14ac:dyDescent="0.25">
      <c r="A74" s="31" t="s">
        <v>67</v>
      </c>
      <c r="B74" s="31">
        <v>18</v>
      </c>
      <c r="C74" s="32" t="s">
        <v>223</v>
      </c>
      <c r="D74" s="31" t="s">
        <v>224</v>
      </c>
      <c r="E74" s="33" t="s">
        <v>1634</v>
      </c>
      <c r="F74" s="34" t="s">
        <v>210</v>
      </c>
      <c r="G74" s="35">
        <v>1E-3</v>
      </c>
      <c r="H74" s="36">
        <v>0</v>
      </c>
      <c r="I74" s="36">
        <f>ROUND(G74*H74,P4)</f>
        <v>0</v>
      </c>
      <c r="J74" s="34" t="s">
        <v>211</v>
      </c>
      <c r="O74" s="37">
        <f>I74*0.21</f>
        <v>0</v>
      </c>
      <c r="P74">
        <v>3</v>
      </c>
    </row>
    <row r="75" spans="1:16" x14ac:dyDescent="0.25">
      <c r="A75" s="31" t="s">
        <v>73</v>
      </c>
      <c r="B75" s="38"/>
      <c r="E75" s="33" t="s">
        <v>212</v>
      </c>
      <c r="J75" s="40"/>
    </row>
    <row r="76" spans="1:16" ht="135" x14ac:dyDescent="0.25">
      <c r="A76" s="31" t="s">
        <v>76</v>
      </c>
      <c r="B76" s="38"/>
      <c r="E76" s="33" t="s">
        <v>214</v>
      </c>
      <c r="J76" s="40"/>
    </row>
    <row r="77" spans="1:16" ht="30" x14ac:dyDescent="0.25">
      <c r="A77" s="31" t="s">
        <v>67</v>
      </c>
      <c r="B77" s="31">
        <v>19</v>
      </c>
      <c r="C77" s="32" t="s">
        <v>816</v>
      </c>
      <c r="D77" s="31" t="s">
        <v>848</v>
      </c>
      <c r="E77" s="33" t="s">
        <v>1635</v>
      </c>
      <c r="F77" s="34" t="s">
        <v>210</v>
      </c>
      <c r="G77" s="35">
        <v>12142.3</v>
      </c>
      <c r="H77" s="36">
        <v>0</v>
      </c>
      <c r="I77" s="36">
        <f>ROUND(G77*H77,P4)</f>
        <v>0</v>
      </c>
      <c r="J77" s="34" t="s">
        <v>211</v>
      </c>
      <c r="O77" s="37">
        <f>I77*0.21</f>
        <v>0</v>
      </c>
      <c r="P77">
        <v>3</v>
      </c>
    </row>
    <row r="78" spans="1:16" x14ac:dyDescent="0.25">
      <c r="A78" s="31" t="s">
        <v>73</v>
      </c>
      <c r="B78" s="38"/>
      <c r="E78" s="33" t="s">
        <v>212</v>
      </c>
      <c r="J78" s="40"/>
    </row>
    <row r="79" spans="1:16" ht="195" x14ac:dyDescent="0.25">
      <c r="A79" s="31" t="s">
        <v>74</v>
      </c>
      <c r="B79" s="38"/>
      <c r="E79" s="41" t="s">
        <v>1636</v>
      </c>
      <c r="J79" s="40"/>
    </row>
    <row r="80" spans="1:16" ht="135" x14ac:dyDescent="0.25">
      <c r="A80" s="31" t="s">
        <v>76</v>
      </c>
      <c r="B80" s="38"/>
      <c r="E80" s="33" t="s">
        <v>214</v>
      </c>
      <c r="J80" s="40"/>
    </row>
    <row r="81" spans="1:16" ht="45" x14ac:dyDescent="0.25">
      <c r="A81" s="31" t="s">
        <v>67</v>
      </c>
      <c r="B81" s="31">
        <v>20</v>
      </c>
      <c r="C81" s="32" t="s">
        <v>227</v>
      </c>
      <c r="D81" s="31" t="s">
        <v>228</v>
      </c>
      <c r="E81" s="33" t="s">
        <v>1637</v>
      </c>
      <c r="F81" s="34" t="s">
        <v>210</v>
      </c>
      <c r="G81" s="35">
        <v>0.01</v>
      </c>
      <c r="H81" s="36">
        <v>0</v>
      </c>
      <c r="I81" s="36">
        <f>ROUND(G81*H81,P4)</f>
        <v>0</v>
      </c>
      <c r="J81" s="34" t="s">
        <v>211</v>
      </c>
      <c r="O81" s="37">
        <f>I81*0.21</f>
        <v>0</v>
      </c>
      <c r="P81">
        <v>3</v>
      </c>
    </row>
    <row r="82" spans="1:16" x14ac:dyDescent="0.25">
      <c r="A82" s="31" t="s">
        <v>73</v>
      </c>
      <c r="B82" s="38"/>
      <c r="E82" s="33" t="s">
        <v>212</v>
      </c>
      <c r="J82" s="40"/>
    </row>
    <row r="83" spans="1:16" ht="135" x14ac:dyDescent="0.25">
      <c r="A83" s="31" t="s">
        <v>76</v>
      </c>
      <c r="B83" s="38"/>
      <c r="E83" s="33" t="s">
        <v>214</v>
      </c>
      <c r="J83" s="40"/>
    </row>
    <row r="84" spans="1:16" ht="45" x14ac:dyDescent="0.25">
      <c r="A84" s="31" t="s">
        <v>67</v>
      </c>
      <c r="B84" s="31">
        <v>21</v>
      </c>
      <c r="C84" s="32" t="s">
        <v>401</v>
      </c>
      <c r="D84" s="31" t="s">
        <v>402</v>
      </c>
      <c r="E84" s="33" t="s">
        <v>1638</v>
      </c>
      <c r="F84" s="34" t="s">
        <v>210</v>
      </c>
      <c r="G84" s="35">
        <v>135.5</v>
      </c>
      <c r="H84" s="36">
        <v>0</v>
      </c>
      <c r="I84" s="36">
        <f>ROUND(G84*H84,P4)</f>
        <v>0</v>
      </c>
      <c r="J84" s="34" t="s">
        <v>211</v>
      </c>
      <c r="O84" s="37">
        <f>I84*0.21</f>
        <v>0</v>
      </c>
      <c r="P84">
        <v>3</v>
      </c>
    </row>
    <row r="85" spans="1:16" x14ac:dyDescent="0.25">
      <c r="A85" s="31" t="s">
        <v>73</v>
      </c>
      <c r="B85" s="38"/>
      <c r="E85" s="33" t="s">
        <v>212</v>
      </c>
      <c r="J85" s="40"/>
    </row>
    <row r="86" spans="1:16" ht="60" x14ac:dyDescent="0.25">
      <c r="A86" s="31" t="s">
        <v>74</v>
      </c>
      <c r="B86" s="38"/>
      <c r="E86" s="41" t="s">
        <v>404</v>
      </c>
      <c r="J86" s="40"/>
    </row>
    <row r="87" spans="1:16" ht="135" x14ac:dyDescent="0.25">
      <c r="A87" s="31" t="s">
        <v>76</v>
      </c>
      <c r="B87" s="38"/>
      <c r="E87" s="33" t="s">
        <v>214</v>
      </c>
      <c r="J87" s="40"/>
    </row>
    <row r="88" spans="1:16" ht="30" x14ac:dyDescent="0.25">
      <c r="A88" s="31" t="s">
        <v>67</v>
      </c>
      <c r="B88" s="31">
        <v>22</v>
      </c>
      <c r="C88" s="32" t="s">
        <v>405</v>
      </c>
      <c r="D88" s="31" t="s">
        <v>406</v>
      </c>
      <c r="E88" s="33" t="s">
        <v>1639</v>
      </c>
      <c r="F88" s="34" t="s">
        <v>210</v>
      </c>
      <c r="G88" s="35">
        <v>606.98599999999999</v>
      </c>
      <c r="H88" s="36">
        <v>0</v>
      </c>
      <c r="I88" s="36">
        <f>ROUND(G88*H88,P4)</f>
        <v>0</v>
      </c>
      <c r="J88" s="34" t="s">
        <v>211</v>
      </c>
      <c r="O88" s="37">
        <f>I88*0.21</f>
        <v>0</v>
      </c>
      <c r="P88">
        <v>3</v>
      </c>
    </row>
    <row r="89" spans="1:16" x14ac:dyDescent="0.25">
      <c r="A89" s="31" t="s">
        <v>73</v>
      </c>
      <c r="B89" s="38"/>
      <c r="E89" s="33" t="s">
        <v>212</v>
      </c>
      <c r="J89" s="40"/>
    </row>
    <row r="90" spans="1:16" ht="60" x14ac:dyDescent="0.25">
      <c r="A90" s="31" t="s">
        <v>74</v>
      </c>
      <c r="B90" s="38"/>
      <c r="E90" s="41" t="s">
        <v>1640</v>
      </c>
      <c r="J90" s="40"/>
    </row>
    <row r="91" spans="1:16" ht="135" x14ac:dyDescent="0.25">
      <c r="A91" s="31" t="s">
        <v>76</v>
      </c>
      <c r="B91" s="42"/>
      <c r="C91" s="43"/>
      <c r="D91" s="43"/>
      <c r="E91" s="33" t="s">
        <v>214</v>
      </c>
      <c r="F91" s="43"/>
      <c r="G91" s="43"/>
      <c r="H91" s="43"/>
      <c r="I91" s="43"/>
      <c r="J91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P7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39</v>
      </c>
      <c r="F2" s="3"/>
      <c r="G2" s="3"/>
      <c r="H2" s="3"/>
      <c r="I2" s="3"/>
      <c r="J2" s="16"/>
    </row>
    <row r="3" spans="1:16" ht="30" x14ac:dyDescent="0.25">
      <c r="A3" s="3" t="s">
        <v>40</v>
      </c>
      <c r="B3" s="17" t="s">
        <v>41</v>
      </c>
      <c r="C3" s="47" t="s">
        <v>42</v>
      </c>
      <c r="D3" s="48"/>
      <c r="E3" s="18" t="s">
        <v>43</v>
      </c>
      <c r="F3" s="3"/>
      <c r="G3" s="3"/>
      <c r="H3" s="19" t="s">
        <v>37</v>
      </c>
      <c r="I3" s="20">
        <f>SUMIFS(I8:I73,A8:A73,"SD")</f>
        <v>0</v>
      </c>
      <c r="J3" s="16"/>
      <c r="O3">
        <v>0</v>
      </c>
      <c r="P3">
        <v>2</v>
      </c>
    </row>
    <row r="4" spans="1:16" x14ac:dyDescent="0.25">
      <c r="A4" s="3" t="s">
        <v>44</v>
      </c>
      <c r="B4" s="17" t="s">
        <v>52</v>
      </c>
      <c r="C4" s="47" t="s">
        <v>37</v>
      </c>
      <c r="D4" s="48"/>
      <c r="E4" s="18" t="s">
        <v>38</v>
      </c>
      <c r="F4" s="3"/>
      <c r="G4" s="3"/>
      <c r="H4" s="3"/>
      <c r="I4" s="3"/>
      <c r="J4" s="16"/>
      <c r="O4">
        <v>0.15</v>
      </c>
      <c r="P4">
        <v>2</v>
      </c>
    </row>
    <row r="5" spans="1:16" x14ac:dyDescent="0.25">
      <c r="A5" s="49" t="s">
        <v>53</v>
      </c>
      <c r="B5" s="50" t="s">
        <v>54</v>
      </c>
      <c r="C5" s="51" t="s">
        <v>55</v>
      </c>
      <c r="D5" s="51" t="s">
        <v>56</v>
      </c>
      <c r="E5" s="51" t="s">
        <v>57</v>
      </c>
      <c r="F5" s="51" t="s">
        <v>58</v>
      </c>
      <c r="G5" s="51" t="s">
        <v>59</v>
      </c>
      <c r="H5" s="51" t="s">
        <v>60</v>
      </c>
      <c r="I5" s="51"/>
      <c r="J5" s="52" t="s">
        <v>61</v>
      </c>
      <c r="O5">
        <v>0.21</v>
      </c>
    </row>
    <row r="6" spans="1:16" x14ac:dyDescent="0.25">
      <c r="A6" s="49"/>
      <c r="B6" s="50"/>
      <c r="C6" s="51"/>
      <c r="D6" s="51"/>
      <c r="E6" s="51"/>
      <c r="F6" s="51"/>
      <c r="G6" s="51"/>
      <c r="H6" s="7" t="s">
        <v>62</v>
      </c>
      <c r="I6" s="7" t="s">
        <v>63</v>
      </c>
      <c r="J6" s="52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64</v>
      </c>
      <c r="B8" s="26"/>
      <c r="C8" s="27" t="s">
        <v>409</v>
      </c>
      <c r="D8" s="28"/>
      <c r="E8" s="25" t="s">
        <v>1641</v>
      </c>
      <c r="F8" s="28"/>
      <c r="G8" s="28"/>
      <c r="H8" s="28"/>
      <c r="I8" s="29">
        <f>SUMIFS(I9:I20,A9:A20,"P")</f>
        <v>0</v>
      </c>
      <c r="J8" s="30"/>
    </row>
    <row r="9" spans="1:16" x14ac:dyDescent="0.25">
      <c r="A9" s="31" t="s">
        <v>67</v>
      </c>
      <c r="B9" s="31">
        <v>1</v>
      </c>
      <c r="C9" s="32" t="s">
        <v>1642</v>
      </c>
      <c r="D9" s="31" t="s">
        <v>69</v>
      </c>
      <c r="E9" s="33" t="s">
        <v>1643</v>
      </c>
      <c r="F9" s="34" t="s">
        <v>324</v>
      </c>
      <c r="G9" s="35">
        <v>1</v>
      </c>
      <c r="H9" s="36">
        <v>0</v>
      </c>
      <c r="I9" s="36">
        <f>ROUND(G9*H9,P4)</f>
        <v>0</v>
      </c>
      <c r="J9" s="34" t="s">
        <v>211</v>
      </c>
      <c r="O9" s="37">
        <f>I9*0.21</f>
        <v>0</v>
      </c>
      <c r="P9">
        <v>3</v>
      </c>
    </row>
    <row r="10" spans="1:16" ht="30" x14ac:dyDescent="0.25">
      <c r="A10" s="31" t="s">
        <v>73</v>
      </c>
      <c r="B10" s="38"/>
      <c r="E10" s="33" t="s">
        <v>1644</v>
      </c>
      <c r="J10" s="40"/>
    </row>
    <row r="11" spans="1:16" ht="30" x14ac:dyDescent="0.25">
      <c r="A11" s="31" t="s">
        <v>74</v>
      </c>
      <c r="B11" s="38"/>
      <c r="E11" s="41" t="s">
        <v>1645</v>
      </c>
      <c r="J11" s="40"/>
    </row>
    <row r="12" spans="1:16" ht="210" x14ac:dyDescent="0.25">
      <c r="A12" s="31" t="s">
        <v>76</v>
      </c>
      <c r="B12" s="38"/>
      <c r="E12" s="33" t="s">
        <v>1646</v>
      </c>
      <c r="J12" s="40"/>
    </row>
    <row r="13" spans="1:16" x14ac:dyDescent="0.25">
      <c r="A13" s="31" t="s">
        <v>67</v>
      </c>
      <c r="B13" s="31">
        <v>2</v>
      </c>
      <c r="C13" s="32" t="s">
        <v>1647</v>
      </c>
      <c r="D13" s="31" t="s">
        <v>69</v>
      </c>
      <c r="E13" s="33" t="s">
        <v>1648</v>
      </c>
      <c r="F13" s="34" t="s">
        <v>324</v>
      </c>
      <c r="G13" s="35">
        <v>1</v>
      </c>
      <c r="H13" s="36">
        <v>0</v>
      </c>
      <c r="I13" s="36">
        <f>ROUND(G13*H13,P4)</f>
        <v>0</v>
      </c>
      <c r="J13" s="34" t="s">
        <v>211</v>
      </c>
      <c r="O13" s="37">
        <f>I13*0.21</f>
        <v>0</v>
      </c>
      <c r="P13">
        <v>3</v>
      </c>
    </row>
    <row r="14" spans="1:16" ht="30" x14ac:dyDescent="0.25">
      <c r="A14" s="31" t="s">
        <v>73</v>
      </c>
      <c r="B14" s="38"/>
      <c r="E14" s="33" t="s">
        <v>1644</v>
      </c>
      <c r="J14" s="40"/>
    </row>
    <row r="15" spans="1:16" ht="30" x14ac:dyDescent="0.25">
      <c r="A15" s="31" t="s">
        <v>74</v>
      </c>
      <c r="B15" s="38"/>
      <c r="E15" s="41" t="s">
        <v>1645</v>
      </c>
      <c r="J15" s="40"/>
    </row>
    <row r="16" spans="1:16" ht="135" x14ac:dyDescent="0.25">
      <c r="A16" s="31" t="s">
        <v>76</v>
      </c>
      <c r="B16" s="38"/>
      <c r="E16" s="33" t="s">
        <v>1649</v>
      </c>
      <c r="J16" s="40"/>
    </row>
    <row r="17" spans="1:16" x14ac:dyDescent="0.25">
      <c r="A17" s="31" t="s">
        <v>67</v>
      </c>
      <c r="B17" s="31">
        <v>3</v>
      </c>
      <c r="C17" s="32" t="s">
        <v>1650</v>
      </c>
      <c r="D17" s="31" t="s">
        <v>69</v>
      </c>
      <c r="E17" s="33" t="s">
        <v>1651</v>
      </c>
      <c r="F17" s="34" t="s">
        <v>324</v>
      </c>
      <c r="G17" s="35">
        <v>1</v>
      </c>
      <c r="H17" s="36">
        <v>0</v>
      </c>
      <c r="I17" s="36">
        <f>ROUND(G17*H17,P4)</f>
        <v>0</v>
      </c>
      <c r="J17" s="34" t="s">
        <v>211</v>
      </c>
      <c r="O17" s="37">
        <f>I17*0.21</f>
        <v>0</v>
      </c>
      <c r="P17">
        <v>3</v>
      </c>
    </row>
    <row r="18" spans="1:16" ht="30" x14ac:dyDescent="0.25">
      <c r="A18" s="31" t="s">
        <v>73</v>
      </c>
      <c r="B18" s="38"/>
      <c r="E18" s="33" t="s">
        <v>1644</v>
      </c>
      <c r="J18" s="40"/>
    </row>
    <row r="19" spans="1:16" ht="30" x14ac:dyDescent="0.25">
      <c r="A19" s="31" t="s">
        <v>74</v>
      </c>
      <c r="B19" s="38"/>
      <c r="E19" s="41" t="s">
        <v>1645</v>
      </c>
      <c r="J19" s="40"/>
    </row>
    <row r="20" spans="1:16" ht="135" x14ac:dyDescent="0.25">
      <c r="A20" s="31" t="s">
        <v>76</v>
      </c>
      <c r="B20" s="38"/>
      <c r="E20" s="33" t="s">
        <v>1652</v>
      </c>
      <c r="J20" s="40"/>
    </row>
    <row r="21" spans="1:16" x14ac:dyDescent="0.25">
      <c r="A21" s="25" t="s">
        <v>64</v>
      </c>
      <c r="B21" s="26"/>
      <c r="C21" s="27" t="s">
        <v>488</v>
      </c>
      <c r="D21" s="28"/>
      <c r="E21" s="25" t="s">
        <v>1653</v>
      </c>
      <c r="F21" s="28"/>
      <c r="G21" s="28"/>
      <c r="H21" s="28"/>
      <c r="I21" s="29">
        <f>SUMIFS(I22:I73,A22:A73,"P")</f>
        <v>0</v>
      </c>
      <c r="J21" s="30"/>
    </row>
    <row r="22" spans="1:16" x14ac:dyDescent="0.25">
      <c r="A22" s="31" t="s">
        <v>67</v>
      </c>
      <c r="B22" s="31">
        <v>4</v>
      </c>
      <c r="C22" s="32" t="s">
        <v>1654</v>
      </c>
      <c r="D22" s="31" t="s">
        <v>69</v>
      </c>
      <c r="E22" s="33" t="s">
        <v>1655</v>
      </c>
      <c r="F22" s="34" t="s">
        <v>324</v>
      </c>
      <c r="G22" s="35">
        <v>1</v>
      </c>
      <c r="H22" s="36">
        <v>0</v>
      </c>
      <c r="I22" s="36">
        <f>ROUND(G22*H22,P4)</f>
        <v>0</v>
      </c>
      <c r="J22" s="34" t="s">
        <v>211</v>
      </c>
      <c r="O22" s="37">
        <f>I22*0.21</f>
        <v>0</v>
      </c>
      <c r="P22">
        <v>3</v>
      </c>
    </row>
    <row r="23" spans="1:16" ht="30" x14ac:dyDescent="0.25">
      <c r="A23" s="31" t="s">
        <v>73</v>
      </c>
      <c r="B23" s="38"/>
      <c r="E23" s="33" t="s">
        <v>1656</v>
      </c>
      <c r="J23" s="40"/>
    </row>
    <row r="24" spans="1:16" ht="30" x14ac:dyDescent="0.25">
      <c r="A24" s="31" t="s">
        <v>74</v>
      </c>
      <c r="B24" s="38"/>
      <c r="E24" s="41" t="s">
        <v>1645</v>
      </c>
      <c r="J24" s="40"/>
    </row>
    <row r="25" spans="1:16" ht="135" x14ac:dyDescent="0.25">
      <c r="A25" s="31" t="s">
        <v>76</v>
      </c>
      <c r="B25" s="38"/>
      <c r="E25" s="33" t="s">
        <v>1657</v>
      </c>
      <c r="J25" s="40"/>
    </row>
    <row r="26" spans="1:16" x14ac:dyDescent="0.25">
      <c r="A26" s="31" t="s">
        <v>67</v>
      </c>
      <c r="B26" s="31">
        <v>5</v>
      </c>
      <c r="C26" s="32" t="s">
        <v>1658</v>
      </c>
      <c r="D26" s="31" t="s">
        <v>69</v>
      </c>
      <c r="E26" s="33" t="s">
        <v>1659</v>
      </c>
      <c r="F26" s="34" t="s">
        <v>324</v>
      </c>
      <c r="G26" s="35">
        <v>1</v>
      </c>
      <c r="H26" s="36">
        <v>0</v>
      </c>
      <c r="I26" s="36">
        <f>ROUND(G26*H26,P4)</f>
        <v>0</v>
      </c>
      <c r="J26" s="34" t="s">
        <v>211</v>
      </c>
      <c r="O26" s="37">
        <f>I26*0.21</f>
        <v>0</v>
      </c>
      <c r="P26">
        <v>3</v>
      </c>
    </row>
    <row r="27" spans="1:16" ht="30" x14ac:dyDescent="0.25">
      <c r="A27" s="31" t="s">
        <v>73</v>
      </c>
      <c r="B27" s="38"/>
      <c r="E27" s="33" t="s">
        <v>1660</v>
      </c>
      <c r="J27" s="40"/>
    </row>
    <row r="28" spans="1:16" ht="30" x14ac:dyDescent="0.25">
      <c r="A28" s="31" t="s">
        <v>74</v>
      </c>
      <c r="B28" s="38"/>
      <c r="E28" s="41" t="s">
        <v>1645</v>
      </c>
      <c r="J28" s="40"/>
    </row>
    <row r="29" spans="1:16" ht="105" x14ac:dyDescent="0.25">
      <c r="A29" s="31" t="s">
        <v>76</v>
      </c>
      <c r="B29" s="38"/>
      <c r="E29" s="33" t="s">
        <v>1661</v>
      </c>
      <c r="J29" s="40"/>
    </row>
    <row r="30" spans="1:16" x14ac:dyDescent="0.25">
      <c r="A30" s="31" t="s">
        <v>67</v>
      </c>
      <c r="B30" s="31">
        <v>6</v>
      </c>
      <c r="C30" s="32" t="s">
        <v>1662</v>
      </c>
      <c r="D30" s="31" t="s">
        <v>69</v>
      </c>
      <c r="E30" s="33" t="s">
        <v>1663</v>
      </c>
      <c r="F30" s="34" t="s">
        <v>324</v>
      </c>
      <c r="G30" s="35">
        <v>1</v>
      </c>
      <c r="H30" s="36">
        <v>0</v>
      </c>
      <c r="I30" s="36">
        <f>ROUND(G30*H30,P4)</f>
        <v>0</v>
      </c>
      <c r="J30" s="34" t="s">
        <v>211</v>
      </c>
      <c r="O30" s="37">
        <f>I30*0.21</f>
        <v>0</v>
      </c>
      <c r="P30">
        <v>3</v>
      </c>
    </row>
    <row r="31" spans="1:16" ht="30" x14ac:dyDescent="0.25">
      <c r="A31" s="31" t="s">
        <v>73</v>
      </c>
      <c r="B31" s="38"/>
      <c r="E31" s="33" t="s">
        <v>1664</v>
      </c>
      <c r="J31" s="40"/>
    </row>
    <row r="32" spans="1:16" ht="30" x14ac:dyDescent="0.25">
      <c r="A32" s="31" t="s">
        <v>74</v>
      </c>
      <c r="B32" s="38"/>
      <c r="E32" s="41" t="s">
        <v>1645</v>
      </c>
      <c r="J32" s="40"/>
    </row>
    <row r="33" spans="1:16" ht="120" x14ac:dyDescent="0.25">
      <c r="A33" s="31" t="s">
        <v>76</v>
      </c>
      <c r="B33" s="38"/>
      <c r="E33" s="33" t="s">
        <v>1665</v>
      </c>
      <c r="J33" s="40"/>
    </row>
    <row r="34" spans="1:16" x14ac:dyDescent="0.25">
      <c r="A34" s="31" t="s">
        <v>67</v>
      </c>
      <c r="B34" s="31">
        <v>7</v>
      </c>
      <c r="C34" s="32" t="s">
        <v>1666</v>
      </c>
      <c r="D34" s="31" t="s">
        <v>69</v>
      </c>
      <c r="E34" s="33" t="s">
        <v>1667</v>
      </c>
      <c r="F34" s="34" t="s">
        <v>324</v>
      </c>
      <c r="G34" s="35">
        <v>1</v>
      </c>
      <c r="H34" s="36">
        <v>0</v>
      </c>
      <c r="I34" s="36">
        <f>ROUND(G34*H34,P4)</f>
        <v>0</v>
      </c>
      <c r="J34" s="34" t="s">
        <v>211</v>
      </c>
      <c r="O34" s="37">
        <f>I34*0.21</f>
        <v>0</v>
      </c>
      <c r="P34">
        <v>3</v>
      </c>
    </row>
    <row r="35" spans="1:16" ht="30" x14ac:dyDescent="0.25">
      <c r="A35" s="31" t="s">
        <v>73</v>
      </c>
      <c r="B35" s="38"/>
      <c r="E35" s="33" t="s">
        <v>1668</v>
      </c>
      <c r="J35" s="40"/>
    </row>
    <row r="36" spans="1:16" ht="30" x14ac:dyDescent="0.25">
      <c r="A36" s="31" t="s">
        <v>74</v>
      </c>
      <c r="B36" s="38"/>
      <c r="E36" s="41" t="s">
        <v>1645</v>
      </c>
      <c r="J36" s="40"/>
    </row>
    <row r="37" spans="1:16" ht="165" x14ac:dyDescent="0.25">
      <c r="A37" s="31" t="s">
        <v>76</v>
      </c>
      <c r="B37" s="38"/>
      <c r="E37" s="33" t="s">
        <v>1669</v>
      </c>
      <c r="J37" s="40"/>
    </row>
    <row r="38" spans="1:16" x14ac:dyDescent="0.25">
      <c r="A38" s="31" t="s">
        <v>67</v>
      </c>
      <c r="B38" s="31">
        <v>8</v>
      </c>
      <c r="C38" s="32" t="s">
        <v>1670</v>
      </c>
      <c r="D38" s="31" t="s">
        <v>69</v>
      </c>
      <c r="E38" s="33" t="s">
        <v>1671</v>
      </c>
      <c r="F38" s="34" t="s">
        <v>324</v>
      </c>
      <c r="G38" s="35">
        <v>1</v>
      </c>
      <c r="H38" s="36">
        <v>0</v>
      </c>
      <c r="I38" s="36">
        <f>ROUND(G38*H38,P4)</f>
        <v>0</v>
      </c>
      <c r="J38" s="34" t="s">
        <v>211</v>
      </c>
      <c r="O38" s="37">
        <f>I38*0.21</f>
        <v>0</v>
      </c>
      <c r="P38">
        <v>3</v>
      </c>
    </row>
    <row r="39" spans="1:16" x14ac:dyDescent="0.25">
      <c r="A39" s="31" t="s">
        <v>73</v>
      </c>
      <c r="B39" s="38"/>
      <c r="E39" s="39" t="s">
        <v>69</v>
      </c>
      <c r="J39" s="40"/>
    </row>
    <row r="40" spans="1:16" ht="30" x14ac:dyDescent="0.25">
      <c r="A40" s="31" t="s">
        <v>74</v>
      </c>
      <c r="B40" s="38"/>
      <c r="E40" s="41" t="s">
        <v>1645</v>
      </c>
      <c r="J40" s="40"/>
    </row>
    <row r="41" spans="1:16" ht="105" x14ac:dyDescent="0.25">
      <c r="A41" s="31" t="s">
        <v>76</v>
      </c>
      <c r="B41" s="38"/>
      <c r="E41" s="33" t="s">
        <v>1672</v>
      </c>
      <c r="J41" s="40"/>
    </row>
    <row r="42" spans="1:16" x14ac:dyDescent="0.25">
      <c r="A42" s="31" t="s">
        <v>67</v>
      </c>
      <c r="B42" s="31">
        <v>9</v>
      </c>
      <c r="C42" s="32" t="s">
        <v>1673</v>
      </c>
      <c r="D42" s="31" t="s">
        <v>69</v>
      </c>
      <c r="E42" s="33" t="s">
        <v>1674</v>
      </c>
      <c r="F42" s="34" t="s">
        <v>324</v>
      </c>
      <c r="G42" s="35">
        <v>1</v>
      </c>
      <c r="H42" s="36">
        <v>0</v>
      </c>
      <c r="I42" s="36">
        <f>ROUND(G42*H42,P4)</f>
        <v>0</v>
      </c>
      <c r="J42" s="34" t="s">
        <v>211</v>
      </c>
      <c r="O42" s="37">
        <f>I42*0.21</f>
        <v>0</v>
      </c>
      <c r="P42">
        <v>3</v>
      </c>
    </row>
    <row r="43" spans="1:16" x14ac:dyDescent="0.25">
      <c r="A43" s="31" t="s">
        <v>73</v>
      </c>
      <c r="B43" s="38"/>
      <c r="E43" s="39" t="s">
        <v>69</v>
      </c>
      <c r="J43" s="40"/>
    </row>
    <row r="44" spans="1:16" ht="30" x14ac:dyDescent="0.25">
      <c r="A44" s="31" t="s">
        <v>74</v>
      </c>
      <c r="B44" s="38"/>
      <c r="E44" s="41" t="s">
        <v>1645</v>
      </c>
      <c r="J44" s="40"/>
    </row>
    <row r="45" spans="1:16" ht="90" x14ac:dyDescent="0.25">
      <c r="A45" s="31" t="s">
        <v>76</v>
      </c>
      <c r="B45" s="38"/>
      <c r="E45" s="33" t="s">
        <v>1675</v>
      </c>
      <c r="J45" s="40"/>
    </row>
    <row r="46" spans="1:16" x14ac:dyDescent="0.25">
      <c r="A46" s="31" t="s">
        <v>67</v>
      </c>
      <c r="B46" s="31">
        <v>11</v>
      </c>
      <c r="C46" s="32" t="s">
        <v>1676</v>
      </c>
      <c r="D46" s="31" t="s">
        <v>69</v>
      </c>
      <c r="E46" s="33" t="s">
        <v>1677</v>
      </c>
      <c r="F46" s="34" t="s">
        <v>324</v>
      </c>
      <c r="G46" s="35">
        <v>1</v>
      </c>
      <c r="H46" s="36">
        <v>0</v>
      </c>
      <c r="I46" s="36">
        <f>ROUND(G46*H46,P4)</f>
        <v>0</v>
      </c>
      <c r="J46" s="34" t="s">
        <v>211</v>
      </c>
      <c r="O46" s="37">
        <f>I46*0.21</f>
        <v>0</v>
      </c>
      <c r="P46">
        <v>3</v>
      </c>
    </row>
    <row r="47" spans="1:16" x14ac:dyDescent="0.25">
      <c r="A47" s="31" t="s">
        <v>73</v>
      </c>
      <c r="B47" s="38"/>
      <c r="E47" s="39" t="s">
        <v>69</v>
      </c>
      <c r="J47" s="40"/>
    </row>
    <row r="48" spans="1:16" ht="45" x14ac:dyDescent="0.25">
      <c r="A48" s="31" t="s">
        <v>74</v>
      </c>
      <c r="B48" s="38"/>
      <c r="E48" s="41" t="s">
        <v>1678</v>
      </c>
      <c r="J48" s="40"/>
    </row>
    <row r="49" spans="1:16" ht="45" x14ac:dyDescent="0.25">
      <c r="A49" s="31" t="s">
        <v>76</v>
      </c>
      <c r="B49" s="38"/>
      <c r="E49" s="33" t="s">
        <v>1679</v>
      </c>
      <c r="J49" s="40"/>
    </row>
    <row r="50" spans="1:16" x14ac:dyDescent="0.25">
      <c r="A50" s="31" t="s">
        <v>67</v>
      </c>
      <c r="B50" s="31">
        <v>12</v>
      </c>
      <c r="C50" s="32" t="s">
        <v>1680</v>
      </c>
      <c r="D50" s="31" t="s">
        <v>69</v>
      </c>
      <c r="E50" s="33" t="s">
        <v>1681</v>
      </c>
      <c r="F50" s="34" t="s">
        <v>324</v>
      </c>
      <c r="G50" s="35">
        <v>1</v>
      </c>
      <c r="H50" s="36">
        <v>0</v>
      </c>
      <c r="I50" s="36">
        <f>ROUND(G50*H50,P4)</f>
        <v>0</v>
      </c>
      <c r="J50" s="34" t="s">
        <v>211</v>
      </c>
      <c r="O50" s="37">
        <f>I50*0.21</f>
        <v>0</v>
      </c>
      <c r="P50">
        <v>3</v>
      </c>
    </row>
    <row r="51" spans="1:16" x14ac:dyDescent="0.25">
      <c r="A51" s="31" t="s">
        <v>73</v>
      </c>
      <c r="B51" s="38"/>
      <c r="E51" s="39" t="s">
        <v>69</v>
      </c>
      <c r="J51" s="40"/>
    </row>
    <row r="52" spans="1:16" ht="30" x14ac:dyDescent="0.25">
      <c r="A52" s="31" t="s">
        <v>74</v>
      </c>
      <c r="B52" s="38"/>
      <c r="E52" s="41" t="s">
        <v>1682</v>
      </c>
      <c r="J52" s="40"/>
    </row>
    <row r="53" spans="1:16" ht="75" x14ac:dyDescent="0.25">
      <c r="A53" s="31" t="s">
        <v>76</v>
      </c>
      <c r="B53" s="38"/>
      <c r="E53" s="33" t="s">
        <v>1683</v>
      </c>
      <c r="J53" s="40"/>
    </row>
    <row r="54" spans="1:16" x14ac:dyDescent="0.25">
      <c r="A54" s="31" t="s">
        <v>67</v>
      </c>
      <c r="B54" s="31">
        <v>13</v>
      </c>
      <c r="C54" s="32" t="s">
        <v>1684</v>
      </c>
      <c r="D54" s="31" t="s">
        <v>69</v>
      </c>
      <c r="E54" s="33" t="s">
        <v>1685</v>
      </c>
      <c r="F54" s="34" t="s">
        <v>324</v>
      </c>
      <c r="G54" s="35">
        <v>1</v>
      </c>
      <c r="H54" s="36">
        <v>0</v>
      </c>
      <c r="I54" s="36">
        <f>ROUND(G54*H54,P4)</f>
        <v>0</v>
      </c>
      <c r="J54" s="34" t="s">
        <v>211</v>
      </c>
      <c r="O54" s="37">
        <f>I54*0.21</f>
        <v>0</v>
      </c>
      <c r="P54">
        <v>3</v>
      </c>
    </row>
    <row r="55" spans="1:16" x14ac:dyDescent="0.25">
      <c r="A55" s="31" t="s">
        <v>73</v>
      </c>
      <c r="B55" s="38"/>
      <c r="E55" s="39" t="s">
        <v>69</v>
      </c>
      <c r="J55" s="40"/>
    </row>
    <row r="56" spans="1:16" ht="45" x14ac:dyDescent="0.25">
      <c r="A56" s="31" t="s">
        <v>74</v>
      </c>
      <c r="B56" s="38"/>
      <c r="E56" s="41" t="s">
        <v>1686</v>
      </c>
      <c r="J56" s="40"/>
    </row>
    <row r="57" spans="1:16" ht="75" x14ac:dyDescent="0.25">
      <c r="A57" s="31" t="s">
        <v>76</v>
      </c>
      <c r="B57" s="38"/>
      <c r="E57" s="33" t="s">
        <v>1683</v>
      </c>
      <c r="J57" s="40"/>
    </row>
    <row r="58" spans="1:16" x14ac:dyDescent="0.25">
      <c r="A58" s="31" t="s">
        <v>67</v>
      </c>
      <c r="B58" s="31">
        <v>14</v>
      </c>
      <c r="C58" s="32" t="s">
        <v>1687</v>
      </c>
      <c r="D58" s="31" t="s">
        <v>69</v>
      </c>
      <c r="E58" s="33" t="s">
        <v>1688</v>
      </c>
      <c r="F58" s="34" t="s">
        <v>324</v>
      </c>
      <c r="G58" s="35">
        <v>1</v>
      </c>
      <c r="H58" s="36">
        <v>0</v>
      </c>
      <c r="I58" s="36">
        <f>ROUND(G58*H58,P4)</f>
        <v>0</v>
      </c>
      <c r="J58" s="34" t="s">
        <v>211</v>
      </c>
      <c r="O58" s="37">
        <f>I58*0.21</f>
        <v>0</v>
      </c>
      <c r="P58">
        <v>3</v>
      </c>
    </row>
    <row r="59" spans="1:16" x14ac:dyDescent="0.25">
      <c r="A59" s="31" t="s">
        <v>73</v>
      </c>
      <c r="B59" s="38"/>
      <c r="E59" s="39" t="s">
        <v>69</v>
      </c>
      <c r="J59" s="40"/>
    </row>
    <row r="60" spans="1:16" ht="30" x14ac:dyDescent="0.25">
      <c r="A60" s="31" t="s">
        <v>74</v>
      </c>
      <c r="B60" s="38"/>
      <c r="E60" s="41" t="s">
        <v>1689</v>
      </c>
      <c r="J60" s="40"/>
    </row>
    <row r="61" spans="1:16" ht="165" x14ac:dyDescent="0.25">
      <c r="A61" s="31" t="s">
        <v>76</v>
      </c>
      <c r="B61" s="38"/>
      <c r="E61" s="33" t="s">
        <v>1690</v>
      </c>
      <c r="J61" s="40"/>
    </row>
    <row r="62" spans="1:16" x14ac:dyDescent="0.25">
      <c r="A62" s="31" t="s">
        <v>67</v>
      </c>
      <c r="B62" s="31">
        <v>15</v>
      </c>
      <c r="C62" s="32" t="s">
        <v>1691</v>
      </c>
      <c r="D62" s="31" t="s">
        <v>69</v>
      </c>
      <c r="E62" s="33" t="s">
        <v>1692</v>
      </c>
      <c r="F62" s="34" t="s">
        <v>324</v>
      </c>
      <c r="G62" s="35">
        <v>1</v>
      </c>
      <c r="H62" s="36">
        <v>0</v>
      </c>
      <c r="I62" s="36">
        <f>ROUND(G62*H62,P4)</f>
        <v>0</v>
      </c>
      <c r="J62" s="34" t="s">
        <v>211</v>
      </c>
      <c r="O62" s="37">
        <f>I62*0.21</f>
        <v>0</v>
      </c>
      <c r="P62">
        <v>3</v>
      </c>
    </row>
    <row r="63" spans="1:16" x14ac:dyDescent="0.25">
      <c r="A63" s="31" t="s">
        <v>73</v>
      </c>
      <c r="B63" s="38"/>
      <c r="E63" s="33" t="s">
        <v>1693</v>
      </c>
      <c r="J63" s="40"/>
    </row>
    <row r="64" spans="1:16" ht="30" x14ac:dyDescent="0.25">
      <c r="A64" s="31" t="s">
        <v>74</v>
      </c>
      <c r="B64" s="38"/>
      <c r="E64" s="41" t="s">
        <v>1694</v>
      </c>
      <c r="J64" s="40"/>
    </row>
    <row r="65" spans="1:16" ht="150" x14ac:dyDescent="0.25">
      <c r="A65" s="31" t="s">
        <v>76</v>
      </c>
      <c r="B65" s="38"/>
      <c r="E65" s="33" t="s">
        <v>1695</v>
      </c>
      <c r="J65" s="40"/>
    </row>
    <row r="66" spans="1:16" ht="30" x14ac:dyDescent="0.25">
      <c r="A66" s="31" t="s">
        <v>67</v>
      </c>
      <c r="B66" s="31">
        <v>16</v>
      </c>
      <c r="C66" s="32" t="s">
        <v>1696</v>
      </c>
      <c r="D66" s="31" t="s">
        <v>69</v>
      </c>
      <c r="E66" s="33" t="s">
        <v>1697</v>
      </c>
      <c r="F66" s="34" t="s">
        <v>324</v>
      </c>
      <c r="G66" s="35">
        <v>1</v>
      </c>
      <c r="H66" s="36">
        <v>0</v>
      </c>
      <c r="I66" s="36">
        <f>ROUND(G66*H66,P4)</f>
        <v>0</v>
      </c>
      <c r="J66" s="34" t="s">
        <v>211</v>
      </c>
      <c r="O66" s="37">
        <f>I66*0</f>
        <v>0</v>
      </c>
      <c r="P66">
        <v>1</v>
      </c>
    </row>
    <row r="67" spans="1:16" x14ac:dyDescent="0.25">
      <c r="A67" s="31" t="s">
        <v>73</v>
      </c>
      <c r="B67" s="38"/>
      <c r="E67" s="39" t="s">
        <v>69</v>
      </c>
      <c r="J67" s="40"/>
    </row>
    <row r="68" spans="1:16" ht="60" x14ac:dyDescent="0.25">
      <c r="A68" s="31" t="s">
        <v>74</v>
      </c>
      <c r="B68" s="38"/>
      <c r="E68" s="41" t="s">
        <v>1698</v>
      </c>
      <c r="J68" s="40"/>
    </row>
    <row r="69" spans="1:16" ht="135" x14ac:dyDescent="0.25">
      <c r="A69" s="31" t="s">
        <v>76</v>
      </c>
      <c r="B69" s="38"/>
      <c r="E69" s="33" t="s">
        <v>1699</v>
      </c>
      <c r="J69" s="40"/>
    </row>
    <row r="70" spans="1:16" x14ac:dyDescent="0.25">
      <c r="A70" s="31" t="s">
        <v>67</v>
      </c>
      <c r="B70" s="31">
        <v>17</v>
      </c>
      <c r="C70" s="32" t="s">
        <v>1700</v>
      </c>
      <c r="D70" s="31" t="s">
        <v>69</v>
      </c>
      <c r="E70" s="33" t="s">
        <v>1701</v>
      </c>
      <c r="F70" s="34" t="s">
        <v>324</v>
      </c>
      <c r="G70" s="35">
        <v>1</v>
      </c>
      <c r="H70" s="36">
        <v>0</v>
      </c>
      <c r="I70" s="36">
        <f>ROUND(G70*H70,P4)</f>
        <v>0</v>
      </c>
      <c r="J70" s="34" t="s">
        <v>211</v>
      </c>
      <c r="O70" s="37">
        <f>I70*0</f>
        <v>0</v>
      </c>
      <c r="P70">
        <v>1</v>
      </c>
    </row>
    <row r="71" spans="1:16" x14ac:dyDescent="0.25">
      <c r="A71" s="31" t="s">
        <v>73</v>
      </c>
      <c r="B71" s="38"/>
      <c r="E71" s="39" t="s">
        <v>69</v>
      </c>
      <c r="J71" s="40"/>
    </row>
    <row r="72" spans="1:16" ht="45" x14ac:dyDescent="0.25">
      <c r="A72" s="31" t="s">
        <v>74</v>
      </c>
      <c r="B72" s="38"/>
      <c r="E72" s="41" t="s">
        <v>1702</v>
      </c>
      <c r="J72" s="40"/>
    </row>
    <row r="73" spans="1:16" ht="105" x14ac:dyDescent="0.25">
      <c r="A73" s="31" t="s">
        <v>76</v>
      </c>
      <c r="B73" s="42"/>
      <c r="C73" s="43"/>
      <c r="D73" s="43"/>
      <c r="E73" s="33" t="s">
        <v>1703</v>
      </c>
      <c r="F73" s="43"/>
      <c r="G73" s="43"/>
      <c r="H73" s="43"/>
      <c r="I73" s="43"/>
      <c r="J73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6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39</v>
      </c>
      <c r="F2" s="3"/>
      <c r="G2" s="3"/>
      <c r="H2" s="3"/>
      <c r="I2" s="3"/>
      <c r="J2" s="16"/>
    </row>
    <row r="3" spans="1:16" ht="30" x14ac:dyDescent="0.25">
      <c r="A3" s="3" t="s">
        <v>40</v>
      </c>
      <c r="B3" s="17" t="s">
        <v>41</v>
      </c>
      <c r="C3" s="47" t="s">
        <v>42</v>
      </c>
      <c r="D3" s="48"/>
      <c r="E3" s="18" t="s">
        <v>43</v>
      </c>
      <c r="F3" s="3"/>
      <c r="G3" s="3"/>
      <c r="H3" s="19" t="s">
        <v>11</v>
      </c>
      <c r="I3" s="20">
        <f>SUMIFS(I10:I168,A10:A168,"SD")</f>
        <v>0</v>
      </c>
      <c r="J3" s="16"/>
      <c r="O3">
        <v>0</v>
      </c>
      <c r="P3">
        <v>2</v>
      </c>
    </row>
    <row r="4" spans="1:16" x14ac:dyDescent="0.25">
      <c r="A4" s="3" t="s">
        <v>44</v>
      </c>
      <c r="B4" s="17" t="s">
        <v>45</v>
      </c>
      <c r="C4" s="47" t="s">
        <v>46</v>
      </c>
      <c r="D4" s="48"/>
      <c r="E4" s="18" t="s">
        <v>47</v>
      </c>
      <c r="F4" s="3"/>
      <c r="G4" s="3"/>
      <c r="H4" s="3"/>
      <c r="I4" s="3"/>
      <c r="J4" s="16"/>
      <c r="O4">
        <v>0.15</v>
      </c>
      <c r="P4">
        <v>2</v>
      </c>
    </row>
    <row r="5" spans="1:16" x14ac:dyDescent="0.25">
      <c r="A5" s="3" t="s">
        <v>48</v>
      </c>
      <c r="B5" s="17" t="s">
        <v>45</v>
      </c>
      <c r="C5" s="47" t="s">
        <v>49</v>
      </c>
      <c r="D5" s="48"/>
      <c r="E5" s="18" t="s">
        <v>50</v>
      </c>
      <c r="F5" s="3"/>
      <c r="G5" s="3"/>
      <c r="H5" s="3"/>
      <c r="I5" s="3"/>
      <c r="J5" s="16"/>
      <c r="O5">
        <v>0.21</v>
      </c>
    </row>
    <row r="6" spans="1:16" x14ac:dyDescent="0.25">
      <c r="A6" s="3" t="s">
        <v>51</v>
      </c>
      <c r="B6" s="17" t="s">
        <v>52</v>
      </c>
      <c r="C6" s="47" t="s">
        <v>11</v>
      </c>
      <c r="D6" s="48"/>
      <c r="E6" s="18" t="s">
        <v>12</v>
      </c>
      <c r="F6" s="3"/>
      <c r="G6" s="3"/>
      <c r="H6" s="3"/>
      <c r="I6" s="3"/>
      <c r="J6" s="16"/>
    </row>
    <row r="7" spans="1:16" x14ac:dyDescent="0.25">
      <c r="A7" s="49" t="s">
        <v>53</v>
      </c>
      <c r="B7" s="50" t="s">
        <v>54</v>
      </c>
      <c r="C7" s="51" t="s">
        <v>55</v>
      </c>
      <c r="D7" s="51" t="s">
        <v>56</v>
      </c>
      <c r="E7" s="51" t="s">
        <v>57</v>
      </c>
      <c r="F7" s="51" t="s">
        <v>58</v>
      </c>
      <c r="G7" s="51" t="s">
        <v>59</v>
      </c>
      <c r="H7" s="51" t="s">
        <v>60</v>
      </c>
      <c r="I7" s="51"/>
      <c r="J7" s="52" t="s">
        <v>61</v>
      </c>
    </row>
    <row r="8" spans="1:16" x14ac:dyDescent="0.25">
      <c r="A8" s="49"/>
      <c r="B8" s="50"/>
      <c r="C8" s="51"/>
      <c r="D8" s="51"/>
      <c r="E8" s="51"/>
      <c r="F8" s="51"/>
      <c r="G8" s="51"/>
      <c r="H8" s="7" t="s">
        <v>62</v>
      </c>
      <c r="I8" s="7" t="s">
        <v>63</v>
      </c>
      <c r="J8" s="52"/>
    </row>
    <row r="9" spans="1:16" x14ac:dyDescent="0.25">
      <c r="A9" s="23">
        <v>0</v>
      </c>
      <c r="B9" s="21">
        <v>1</v>
      </c>
      <c r="C9" s="24">
        <v>2</v>
      </c>
      <c r="D9" s="7">
        <v>3</v>
      </c>
      <c r="E9" s="24">
        <v>4</v>
      </c>
      <c r="F9" s="7">
        <v>5</v>
      </c>
      <c r="G9" s="7">
        <v>6</v>
      </c>
      <c r="H9" s="7">
        <v>7</v>
      </c>
      <c r="I9" s="24">
        <v>8</v>
      </c>
      <c r="J9" s="22">
        <v>9</v>
      </c>
    </row>
    <row r="10" spans="1:16" x14ac:dyDescent="0.25">
      <c r="A10" s="25" t="s">
        <v>64</v>
      </c>
      <c r="B10" s="26"/>
      <c r="C10" s="27" t="s">
        <v>65</v>
      </c>
      <c r="D10" s="28"/>
      <c r="E10" s="25" t="s">
        <v>66</v>
      </c>
      <c r="F10" s="28"/>
      <c r="G10" s="28"/>
      <c r="H10" s="28"/>
      <c r="I10" s="29">
        <f>SUMIFS(I11:I94,A11:A94,"P")</f>
        <v>0</v>
      </c>
      <c r="J10" s="30"/>
    </row>
    <row r="11" spans="1:16" x14ac:dyDescent="0.25">
      <c r="A11" s="31" t="s">
        <v>67</v>
      </c>
      <c r="B11" s="31">
        <v>1</v>
      </c>
      <c r="C11" s="32" t="s">
        <v>68</v>
      </c>
      <c r="D11" s="31" t="s">
        <v>69</v>
      </c>
      <c r="E11" s="33" t="s">
        <v>70</v>
      </c>
      <c r="F11" s="34" t="s">
        <v>71</v>
      </c>
      <c r="G11" s="35">
        <v>155</v>
      </c>
      <c r="H11" s="36">
        <v>0</v>
      </c>
      <c r="I11" s="36">
        <f>ROUND(G11*H11,P4)</f>
        <v>0</v>
      </c>
      <c r="J11" s="34" t="s">
        <v>72</v>
      </c>
      <c r="O11" s="37">
        <f>I11*0.21</f>
        <v>0</v>
      </c>
      <c r="P11">
        <v>3</v>
      </c>
    </row>
    <row r="12" spans="1:16" x14ac:dyDescent="0.25">
      <c r="A12" s="31" t="s">
        <v>73</v>
      </c>
      <c r="B12" s="38"/>
      <c r="E12" s="39" t="s">
        <v>69</v>
      </c>
      <c r="J12" s="40"/>
    </row>
    <row r="13" spans="1:16" x14ac:dyDescent="0.25">
      <c r="A13" s="31" t="s">
        <v>74</v>
      </c>
      <c r="B13" s="38"/>
      <c r="E13" s="41" t="s">
        <v>75</v>
      </c>
      <c r="J13" s="40"/>
    </row>
    <row r="14" spans="1:16" ht="90" x14ac:dyDescent="0.25">
      <c r="A14" s="31" t="s">
        <v>76</v>
      </c>
      <c r="B14" s="38"/>
      <c r="E14" s="33" t="s">
        <v>77</v>
      </c>
      <c r="J14" s="40"/>
    </row>
    <row r="15" spans="1:16" x14ac:dyDescent="0.25">
      <c r="A15" s="31" t="s">
        <v>67</v>
      </c>
      <c r="B15" s="31">
        <v>2</v>
      </c>
      <c r="C15" s="32" t="s">
        <v>78</v>
      </c>
      <c r="D15" s="31" t="s">
        <v>69</v>
      </c>
      <c r="E15" s="33" t="s">
        <v>79</v>
      </c>
      <c r="F15" s="34" t="s">
        <v>80</v>
      </c>
      <c r="G15" s="35">
        <v>2</v>
      </c>
      <c r="H15" s="36">
        <v>0</v>
      </c>
      <c r="I15" s="36">
        <f>ROUND(G15*H15,P4)</f>
        <v>0</v>
      </c>
      <c r="J15" s="34" t="s">
        <v>72</v>
      </c>
      <c r="O15" s="37">
        <f>I15*0.21</f>
        <v>0</v>
      </c>
      <c r="P15">
        <v>3</v>
      </c>
    </row>
    <row r="16" spans="1:16" x14ac:dyDescent="0.25">
      <c r="A16" s="31" t="s">
        <v>73</v>
      </c>
      <c r="B16" s="38"/>
      <c r="E16" s="39" t="s">
        <v>69</v>
      </c>
      <c r="J16" s="40"/>
    </row>
    <row r="17" spans="1:16" x14ac:dyDescent="0.25">
      <c r="A17" s="31" t="s">
        <v>74</v>
      </c>
      <c r="B17" s="38"/>
      <c r="E17" s="41" t="s">
        <v>81</v>
      </c>
      <c r="J17" s="40"/>
    </row>
    <row r="18" spans="1:16" ht="120" x14ac:dyDescent="0.25">
      <c r="A18" s="31" t="s">
        <v>76</v>
      </c>
      <c r="B18" s="38"/>
      <c r="E18" s="33" t="s">
        <v>82</v>
      </c>
      <c r="J18" s="40"/>
    </row>
    <row r="19" spans="1:16" x14ac:dyDescent="0.25">
      <c r="A19" s="31" t="s">
        <v>67</v>
      </c>
      <c r="B19" s="31">
        <v>3</v>
      </c>
      <c r="C19" s="32" t="s">
        <v>83</v>
      </c>
      <c r="D19" s="31" t="s">
        <v>69</v>
      </c>
      <c r="E19" s="33" t="s">
        <v>84</v>
      </c>
      <c r="F19" s="34" t="s">
        <v>71</v>
      </c>
      <c r="G19" s="35">
        <v>1510</v>
      </c>
      <c r="H19" s="36">
        <v>0</v>
      </c>
      <c r="I19" s="36">
        <f>ROUND(G19*H19,P4)</f>
        <v>0</v>
      </c>
      <c r="J19" s="34" t="s">
        <v>72</v>
      </c>
      <c r="O19" s="37">
        <f>I19*0.21</f>
        <v>0</v>
      </c>
      <c r="P19">
        <v>3</v>
      </c>
    </row>
    <row r="20" spans="1:16" x14ac:dyDescent="0.25">
      <c r="A20" s="31" t="s">
        <v>73</v>
      </c>
      <c r="B20" s="38"/>
      <c r="E20" s="39" t="s">
        <v>69</v>
      </c>
      <c r="J20" s="40"/>
    </row>
    <row r="21" spans="1:16" x14ac:dyDescent="0.25">
      <c r="A21" s="31" t="s">
        <v>74</v>
      </c>
      <c r="B21" s="38"/>
      <c r="E21" s="41" t="s">
        <v>85</v>
      </c>
      <c r="J21" s="40"/>
    </row>
    <row r="22" spans="1:16" ht="135" x14ac:dyDescent="0.25">
      <c r="A22" s="31" t="s">
        <v>76</v>
      </c>
      <c r="B22" s="38"/>
      <c r="E22" s="33" t="s">
        <v>86</v>
      </c>
      <c r="J22" s="40"/>
    </row>
    <row r="23" spans="1:16" ht="30" x14ac:dyDescent="0.25">
      <c r="A23" s="31" t="s">
        <v>67</v>
      </c>
      <c r="B23" s="31">
        <v>4</v>
      </c>
      <c r="C23" s="32" t="s">
        <v>87</v>
      </c>
      <c r="D23" s="31" t="s">
        <v>69</v>
      </c>
      <c r="E23" s="33" t="s">
        <v>88</v>
      </c>
      <c r="F23" s="34" t="s">
        <v>80</v>
      </c>
      <c r="G23" s="35">
        <v>6</v>
      </c>
      <c r="H23" s="36">
        <v>0</v>
      </c>
      <c r="I23" s="36">
        <f>ROUND(G23*H23,P4)</f>
        <v>0</v>
      </c>
      <c r="J23" s="34" t="s">
        <v>72</v>
      </c>
      <c r="O23" s="37">
        <f>I23*0.21</f>
        <v>0</v>
      </c>
      <c r="P23">
        <v>3</v>
      </c>
    </row>
    <row r="24" spans="1:16" x14ac:dyDescent="0.25">
      <c r="A24" s="31" t="s">
        <v>73</v>
      </c>
      <c r="B24" s="38"/>
      <c r="E24" s="39" t="s">
        <v>69</v>
      </c>
      <c r="J24" s="40"/>
    </row>
    <row r="25" spans="1:16" ht="30" x14ac:dyDescent="0.25">
      <c r="A25" s="31" t="s">
        <v>74</v>
      </c>
      <c r="B25" s="38"/>
      <c r="E25" s="41" t="s">
        <v>89</v>
      </c>
      <c r="J25" s="40"/>
    </row>
    <row r="26" spans="1:16" ht="255" x14ac:dyDescent="0.25">
      <c r="A26" s="31" t="s">
        <v>76</v>
      </c>
      <c r="B26" s="38"/>
      <c r="E26" s="33" t="s">
        <v>90</v>
      </c>
      <c r="J26" s="40"/>
    </row>
    <row r="27" spans="1:16" x14ac:dyDescent="0.25">
      <c r="A27" s="31" t="s">
        <v>67</v>
      </c>
      <c r="B27" s="31">
        <v>5</v>
      </c>
      <c r="C27" s="32" t="s">
        <v>91</v>
      </c>
      <c r="D27" s="31" t="s">
        <v>69</v>
      </c>
      <c r="E27" s="33" t="s">
        <v>92</v>
      </c>
      <c r="F27" s="34" t="s">
        <v>80</v>
      </c>
      <c r="G27" s="35">
        <v>1</v>
      </c>
      <c r="H27" s="36">
        <v>0</v>
      </c>
      <c r="I27" s="36">
        <f>ROUND(G27*H27,P4)</f>
        <v>0</v>
      </c>
      <c r="J27" s="34" t="s">
        <v>72</v>
      </c>
      <c r="O27" s="37">
        <f>I27*0.21</f>
        <v>0</v>
      </c>
      <c r="P27">
        <v>3</v>
      </c>
    </row>
    <row r="28" spans="1:16" x14ac:dyDescent="0.25">
      <c r="A28" s="31" t="s">
        <v>73</v>
      </c>
      <c r="B28" s="38"/>
      <c r="E28" s="39" t="s">
        <v>69</v>
      </c>
      <c r="J28" s="40"/>
    </row>
    <row r="29" spans="1:16" x14ac:dyDescent="0.25">
      <c r="A29" s="31" t="s">
        <v>74</v>
      </c>
      <c r="B29" s="38"/>
      <c r="E29" s="41" t="s">
        <v>93</v>
      </c>
      <c r="J29" s="40"/>
    </row>
    <row r="30" spans="1:16" ht="180" x14ac:dyDescent="0.25">
      <c r="A30" s="31" t="s">
        <v>76</v>
      </c>
      <c r="B30" s="38"/>
      <c r="E30" s="33" t="s">
        <v>94</v>
      </c>
      <c r="J30" s="40"/>
    </row>
    <row r="31" spans="1:16" x14ac:dyDescent="0.25">
      <c r="A31" s="31" t="s">
        <v>67</v>
      </c>
      <c r="B31" s="31">
        <v>6</v>
      </c>
      <c r="C31" s="32" t="s">
        <v>95</v>
      </c>
      <c r="D31" s="31" t="s">
        <v>69</v>
      </c>
      <c r="E31" s="33" t="s">
        <v>96</v>
      </c>
      <c r="F31" s="34" t="s">
        <v>97</v>
      </c>
      <c r="G31" s="35">
        <v>80</v>
      </c>
      <c r="H31" s="36">
        <v>0</v>
      </c>
      <c r="I31" s="36">
        <f>ROUND(G31*H31,P4)</f>
        <v>0</v>
      </c>
      <c r="J31" s="34" t="s">
        <v>72</v>
      </c>
      <c r="O31" s="37">
        <f>I31*0.21</f>
        <v>0</v>
      </c>
      <c r="P31">
        <v>3</v>
      </c>
    </row>
    <row r="32" spans="1:16" x14ac:dyDescent="0.25">
      <c r="A32" s="31" t="s">
        <v>73</v>
      </c>
      <c r="B32" s="38"/>
      <c r="E32" s="39" t="s">
        <v>69</v>
      </c>
      <c r="J32" s="40"/>
    </row>
    <row r="33" spans="1:16" x14ac:dyDescent="0.25">
      <c r="A33" s="31" t="s">
        <v>74</v>
      </c>
      <c r="B33" s="38"/>
      <c r="E33" s="41" t="s">
        <v>98</v>
      </c>
      <c r="J33" s="40"/>
    </row>
    <row r="34" spans="1:16" ht="105" x14ac:dyDescent="0.25">
      <c r="A34" s="31" t="s">
        <v>76</v>
      </c>
      <c r="B34" s="38"/>
      <c r="E34" s="33" t="s">
        <v>99</v>
      </c>
      <c r="J34" s="40"/>
    </row>
    <row r="35" spans="1:16" x14ac:dyDescent="0.25">
      <c r="A35" s="31" t="s">
        <v>67</v>
      </c>
      <c r="B35" s="31">
        <v>7</v>
      </c>
      <c r="C35" s="32" t="s">
        <v>100</v>
      </c>
      <c r="D35" s="31" t="s">
        <v>69</v>
      </c>
      <c r="E35" s="33" t="s">
        <v>101</v>
      </c>
      <c r="F35" s="34" t="s">
        <v>102</v>
      </c>
      <c r="G35" s="35">
        <v>21.35</v>
      </c>
      <c r="H35" s="36">
        <v>0</v>
      </c>
      <c r="I35" s="36">
        <f>ROUND(G35*H35,P4)</f>
        <v>0</v>
      </c>
      <c r="J35" s="34" t="s">
        <v>72</v>
      </c>
      <c r="O35" s="37">
        <f>I35*0.21</f>
        <v>0</v>
      </c>
      <c r="P35">
        <v>3</v>
      </c>
    </row>
    <row r="36" spans="1:16" x14ac:dyDescent="0.25">
      <c r="A36" s="31" t="s">
        <v>73</v>
      </c>
      <c r="B36" s="38"/>
      <c r="E36" s="39" t="s">
        <v>69</v>
      </c>
      <c r="J36" s="40"/>
    </row>
    <row r="37" spans="1:16" x14ac:dyDescent="0.25">
      <c r="A37" s="31" t="s">
        <v>74</v>
      </c>
      <c r="B37" s="38"/>
      <c r="E37" s="41" t="s">
        <v>103</v>
      </c>
      <c r="J37" s="40"/>
    </row>
    <row r="38" spans="1:16" ht="225" x14ac:dyDescent="0.25">
      <c r="A38" s="31" t="s">
        <v>76</v>
      </c>
      <c r="B38" s="38"/>
      <c r="E38" s="33" t="s">
        <v>104</v>
      </c>
      <c r="J38" s="40"/>
    </row>
    <row r="39" spans="1:16" x14ac:dyDescent="0.25">
      <c r="A39" s="31" t="s">
        <v>67</v>
      </c>
      <c r="B39" s="31">
        <v>8</v>
      </c>
      <c r="C39" s="32" t="s">
        <v>105</v>
      </c>
      <c r="D39" s="31" t="s">
        <v>69</v>
      </c>
      <c r="E39" s="33" t="s">
        <v>106</v>
      </c>
      <c r="F39" s="34" t="s">
        <v>71</v>
      </c>
      <c r="G39" s="35">
        <v>854</v>
      </c>
      <c r="H39" s="36">
        <v>0</v>
      </c>
      <c r="I39" s="36">
        <f>ROUND(G39*H39,P4)</f>
        <v>0</v>
      </c>
      <c r="J39" s="34" t="s">
        <v>72</v>
      </c>
      <c r="O39" s="37">
        <f>I39*0.21</f>
        <v>0</v>
      </c>
      <c r="P39">
        <v>3</v>
      </c>
    </row>
    <row r="40" spans="1:16" x14ac:dyDescent="0.25">
      <c r="A40" s="31" t="s">
        <v>73</v>
      </c>
      <c r="B40" s="38"/>
      <c r="E40" s="39" t="s">
        <v>69</v>
      </c>
      <c r="J40" s="40"/>
    </row>
    <row r="41" spans="1:16" x14ac:dyDescent="0.25">
      <c r="A41" s="31" t="s">
        <v>74</v>
      </c>
      <c r="B41" s="38"/>
      <c r="E41" s="41" t="s">
        <v>107</v>
      </c>
      <c r="J41" s="40"/>
    </row>
    <row r="42" spans="1:16" ht="150" x14ac:dyDescent="0.25">
      <c r="A42" s="31" t="s">
        <v>76</v>
      </c>
      <c r="B42" s="38"/>
      <c r="E42" s="33" t="s">
        <v>108</v>
      </c>
      <c r="J42" s="40"/>
    </row>
    <row r="43" spans="1:16" x14ac:dyDescent="0.25">
      <c r="A43" s="31" t="s">
        <v>67</v>
      </c>
      <c r="B43" s="31">
        <v>9</v>
      </c>
      <c r="C43" s="32" t="s">
        <v>109</v>
      </c>
      <c r="D43" s="31" t="s">
        <v>69</v>
      </c>
      <c r="E43" s="33" t="s">
        <v>110</v>
      </c>
      <c r="F43" s="34" t="s">
        <v>71</v>
      </c>
      <c r="G43" s="35">
        <v>1553</v>
      </c>
      <c r="H43" s="36">
        <v>0</v>
      </c>
      <c r="I43" s="36">
        <f>ROUND(G43*H43,P4)</f>
        <v>0</v>
      </c>
      <c r="J43" s="34" t="s">
        <v>72</v>
      </c>
      <c r="O43" s="37">
        <f>I43*0.21</f>
        <v>0</v>
      </c>
      <c r="P43">
        <v>3</v>
      </c>
    </row>
    <row r="44" spans="1:16" x14ac:dyDescent="0.25">
      <c r="A44" s="31" t="s">
        <v>73</v>
      </c>
      <c r="B44" s="38"/>
      <c r="E44" s="39" t="s">
        <v>69</v>
      </c>
      <c r="J44" s="40"/>
    </row>
    <row r="45" spans="1:16" x14ac:dyDescent="0.25">
      <c r="A45" s="31" t="s">
        <v>74</v>
      </c>
      <c r="B45" s="38"/>
      <c r="E45" s="41" t="s">
        <v>111</v>
      </c>
      <c r="J45" s="40"/>
    </row>
    <row r="46" spans="1:16" ht="180" x14ac:dyDescent="0.25">
      <c r="A46" s="31" t="s">
        <v>76</v>
      </c>
      <c r="B46" s="38"/>
      <c r="E46" s="33" t="s">
        <v>112</v>
      </c>
      <c r="J46" s="40"/>
    </row>
    <row r="47" spans="1:16" x14ac:dyDescent="0.25">
      <c r="A47" s="31" t="s">
        <v>67</v>
      </c>
      <c r="B47" s="31">
        <v>10</v>
      </c>
      <c r="C47" s="32" t="s">
        <v>113</v>
      </c>
      <c r="D47" s="31" t="s">
        <v>69</v>
      </c>
      <c r="E47" s="33" t="s">
        <v>114</v>
      </c>
      <c r="F47" s="34" t="s">
        <v>80</v>
      </c>
      <c r="G47" s="35">
        <v>15</v>
      </c>
      <c r="H47" s="36">
        <v>0</v>
      </c>
      <c r="I47" s="36">
        <f>ROUND(G47*H47,P4)</f>
        <v>0</v>
      </c>
      <c r="J47" s="34" t="s">
        <v>72</v>
      </c>
      <c r="O47" s="37">
        <f>I47*0.21</f>
        <v>0</v>
      </c>
      <c r="P47">
        <v>3</v>
      </c>
    </row>
    <row r="48" spans="1:16" x14ac:dyDescent="0.25">
      <c r="A48" s="31" t="s">
        <v>73</v>
      </c>
      <c r="B48" s="38"/>
      <c r="E48" s="39" t="s">
        <v>69</v>
      </c>
      <c r="J48" s="40"/>
    </row>
    <row r="49" spans="1:16" ht="30" x14ac:dyDescent="0.25">
      <c r="A49" s="31" t="s">
        <v>74</v>
      </c>
      <c r="B49" s="38"/>
      <c r="E49" s="41" t="s">
        <v>115</v>
      </c>
      <c r="J49" s="40"/>
    </row>
    <row r="50" spans="1:16" ht="180" x14ac:dyDescent="0.25">
      <c r="A50" s="31" t="s">
        <v>76</v>
      </c>
      <c r="B50" s="38"/>
      <c r="E50" s="33" t="s">
        <v>116</v>
      </c>
      <c r="J50" s="40"/>
    </row>
    <row r="51" spans="1:16" x14ac:dyDescent="0.25">
      <c r="A51" s="31" t="s">
        <v>67</v>
      </c>
      <c r="B51" s="31">
        <v>11</v>
      </c>
      <c r="C51" s="32" t="s">
        <v>117</v>
      </c>
      <c r="D51" s="31" t="s">
        <v>69</v>
      </c>
      <c r="E51" s="33" t="s">
        <v>118</v>
      </c>
      <c r="F51" s="34" t="s">
        <v>80</v>
      </c>
      <c r="G51" s="35">
        <v>15</v>
      </c>
      <c r="H51" s="36">
        <v>0</v>
      </c>
      <c r="I51" s="36">
        <f>ROUND(G51*H51,P4)</f>
        <v>0</v>
      </c>
      <c r="J51" s="34" t="s">
        <v>72</v>
      </c>
      <c r="O51" s="37">
        <f>I51*0.21</f>
        <v>0</v>
      </c>
      <c r="P51">
        <v>3</v>
      </c>
    </row>
    <row r="52" spans="1:16" x14ac:dyDescent="0.25">
      <c r="A52" s="31" t="s">
        <v>73</v>
      </c>
      <c r="B52" s="38"/>
      <c r="E52" s="39" t="s">
        <v>69</v>
      </c>
      <c r="J52" s="40"/>
    </row>
    <row r="53" spans="1:16" x14ac:dyDescent="0.25">
      <c r="A53" s="31" t="s">
        <v>74</v>
      </c>
      <c r="B53" s="38"/>
      <c r="E53" s="41" t="s">
        <v>119</v>
      </c>
      <c r="J53" s="40"/>
    </row>
    <row r="54" spans="1:16" ht="150" x14ac:dyDescent="0.25">
      <c r="A54" s="31" t="s">
        <v>76</v>
      </c>
      <c r="B54" s="38"/>
      <c r="E54" s="33" t="s">
        <v>120</v>
      </c>
      <c r="J54" s="40"/>
    </row>
    <row r="55" spans="1:16" x14ac:dyDescent="0.25">
      <c r="A55" s="31" t="s">
        <v>67</v>
      </c>
      <c r="B55" s="31">
        <v>12</v>
      </c>
      <c r="C55" s="32" t="s">
        <v>121</v>
      </c>
      <c r="D55" s="31" t="s">
        <v>69</v>
      </c>
      <c r="E55" s="33" t="s">
        <v>122</v>
      </c>
      <c r="F55" s="34" t="s">
        <v>80</v>
      </c>
      <c r="G55" s="35">
        <v>6</v>
      </c>
      <c r="H55" s="36">
        <v>0</v>
      </c>
      <c r="I55" s="36">
        <f>ROUND(G55*H55,P4)</f>
        <v>0</v>
      </c>
      <c r="J55" s="34" t="s">
        <v>72</v>
      </c>
      <c r="O55" s="37">
        <f>I55*0.21</f>
        <v>0</v>
      </c>
      <c r="P55">
        <v>3</v>
      </c>
    </row>
    <row r="56" spans="1:16" x14ac:dyDescent="0.25">
      <c r="A56" s="31" t="s">
        <v>73</v>
      </c>
      <c r="B56" s="38"/>
      <c r="E56" s="39" t="s">
        <v>69</v>
      </c>
      <c r="J56" s="40"/>
    </row>
    <row r="57" spans="1:16" ht="45" x14ac:dyDescent="0.25">
      <c r="A57" s="31" t="s">
        <v>74</v>
      </c>
      <c r="B57" s="38"/>
      <c r="E57" s="41" t="s">
        <v>123</v>
      </c>
      <c r="J57" s="40"/>
    </row>
    <row r="58" spans="1:16" ht="150" x14ac:dyDescent="0.25">
      <c r="A58" s="31" t="s">
        <v>76</v>
      </c>
      <c r="B58" s="38"/>
      <c r="E58" s="33" t="s">
        <v>124</v>
      </c>
      <c r="J58" s="40"/>
    </row>
    <row r="59" spans="1:16" x14ac:dyDescent="0.25">
      <c r="A59" s="31" t="s">
        <v>67</v>
      </c>
      <c r="B59" s="31">
        <v>13</v>
      </c>
      <c r="C59" s="32" t="s">
        <v>125</v>
      </c>
      <c r="D59" s="31" t="s">
        <v>69</v>
      </c>
      <c r="E59" s="33" t="s">
        <v>126</v>
      </c>
      <c r="F59" s="34" t="s">
        <v>80</v>
      </c>
      <c r="G59" s="35">
        <v>6</v>
      </c>
      <c r="H59" s="36">
        <v>0</v>
      </c>
      <c r="I59" s="36">
        <f>ROUND(G59*H59,P4)</f>
        <v>0</v>
      </c>
      <c r="J59" s="34" t="s">
        <v>72</v>
      </c>
      <c r="O59" s="37">
        <f>I59*0.21</f>
        <v>0</v>
      </c>
      <c r="P59">
        <v>3</v>
      </c>
    </row>
    <row r="60" spans="1:16" x14ac:dyDescent="0.25">
      <c r="A60" s="31" t="s">
        <v>73</v>
      </c>
      <c r="B60" s="38"/>
      <c r="E60" s="39" t="s">
        <v>69</v>
      </c>
      <c r="J60" s="40"/>
    </row>
    <row r="61" spans="1:16" ht="45" x14ac:dyDescent="0.25">
      <c r="A61" s="31" t="s">
        <v>74</v>
      </c>
      <c r="B61" s="38"/>
      <c r="E61" s="41" t="s">
        <v>127</v>
      </c>
      <c r="J61" s="40"/>
    </row>
    <row r="62" spans="1:16" ht="150" x14ac:dyDescent="0.25">
      <c r="A62" s="31" t="s">
        <v>76</v>
      </c>
      <c r="B62" s="38"/>
      <c r="E62" s="33" t="s">
        <v>124</v>
      </c>
      <c r="J62" s="40"/>
    </row>
    <row r="63" spans="1:16" x14ac:dyDescent="0.25">
      <c r="A63" s="31" t="s">
        <v>67</v>
      </c>
      <c r="B63" s="31">
        <v>14</v>
      </c>
      <c r="C63" s="32" t="s">
        <v>128</v>
      </c>
      <c r="D63" s="31" t="s">
        <v>69</v>
      </c>
      <c r="E63" s="33" t="s">
        <v>129</v>
      </c>
      <c r="F63" s="34" t="s">
        <v>80</v>
      </c>
      <c r="G63" s="35">
        <v>8</v>
      </c>
      <c r="H63" s="36">
        <v>0</v>
      </c>
      <c r="I63" s="36">
        <f>ROUND(G63*H63,P4)</f>
        <v>0</v>
      </c>
      <c r="J63" s="34" t="s">
        <v>72</v>
      </c>
      <c r="O63" s="37">
        <f>I63*0.21</f>
        <v>0</v>
      </c>
      <c r="P63">
        <v>3</v>
      </c>
    </row>
    <row r="64" spans="1:16" x14ac:dyDescent="0.25">
      <c r="A64" s="31" t="s">
        <v>73</v>
      </c>
      <c r="B64" s="38"/>
      <c r="E64" s="39" t="s">
        <v>69</v>
      </c>
      <c r="J64" s="40"/>
    </row>
    <row r="65" spans="1:16" x14ac:dyDescent="0.25">
      <c r="A65" s="31" t="s">
        <v>74</v>
      </c>
      <c r="B65" s="38"/>
      <c r="E65" s="41" t="s">
        <v>130</v>
      </c>
      <c r="J65" s="40"/>
    </row>
    <row r="66" spans="1:16" ht="180" x14ac:dyDescent="0.25">
      <c r="A66" s="31" t="s">
        <v>76</v>
      </c>
      <c r="B66" s="38"/>
      <c r="E66" s="33" t="s">
        <v>131</v>
      </c>
      <c r="J66" s="40"/>
    </row>
    <row r="67" spans="1:16" x14ac:dyDescent="0.25">
      <c r="A67" s="31" t="s">
        <v>67</v>
      </c>
      <c r="B67" s="31">
        <v>15</v>
      </c>
      <c r="C67" s="32" t="s">
        <v>132</v>
      </c>
      <c r="D67" s="31" t="s">
        <v>69</v>
      </c>
      <c r="E67" s="33" t="s">
        <v>133</v>
      </c>
      <c r="F67" s="34" t="s">
        <v>80</v>
      </c>
      <c r="G67" s="35">
        <v>8</v>
      </c>
      <c r="H67" s="36">
        <v>0</v>
      </c>
      <c r="I67" s="36">
        <f>ROUND(G67*H67,P4)</f>
        <v>0</v>
      </c>
      <c r="J67" s="34" t="s">
        <v>72</v>
      </c>
      <c r="O67" s="37">
        <f>I67*0.21</f>
        <v>0</v>
      </c>
      <c r="P67">
        <v>3</v>
      </c>
    </row>
    <row r="68" spans="1:16" x14ac:dyDescent="0.25">
      <c r="A68" s="31" t="s">
        <v>73</v>
      </c>
      <c r="B68" s="38"/>
      <c r="E68" s="39" t="s">
        <v>69</v>
      </c>
      <c r="J68" s="40"/>
    </row>
    <row r="69" spans="1:16" x14ac:dyDescent="0.25">
      <c r="A69" s="31" t="s">
        <v>74</v>
      </c>
      <c r="B69" s="38"/>
      <c r="E69" s="41" t="s">
        <v>130</v>
      </c>
      <c r="J69" s="40"/>
    </row>
    <row r="70" spans="1:16" ht="150" x14ac:dyDescent="0.25">
      <c r="A70" s="31" t="s">
        <v>76</v>
      </c>
      <c r="B70" s="38"/>
      <c r="E70" s="33" t="s">
        <v>120</v>
      </c>
      <c r="J70" s="40"/>
    </row>
    <row r="71" spans="1:16" x14ac:dyDescent="0.25">
      <c r="A71" s="31" t="s">
        <v>67</v>
      </c>
      <c r="B71" s="31">
        <v>16</v>
      </c>
      <c r="C71" s="32" t="s">
        <v>134</v>
      </c>
      <c r="D71" s="31" t="s">
        <v>69</v>
      </c>
      <c r="E71" s="33" t="s">
        <v>135</v>
      </c>
      <c r="F71" s="34" t="s">
        <v>80</v>
      </c>
      <c r="G71" s="35">
        <v>2</v>
      </c>
      <c r="H71" s="36">
        <v>0</v>
      </c>
      <c r="I71" s="36">
        <f>ROUND(G71*H71,P4)</f>
        <v>0</v>
      </c>
      <c r="J71" s="34" t="s">
        <v>72</v>
      </c>
      <c r="O71" s="37">
        <f>I71*0.21</f>
        <v>0</v>
      </c>
      <c r="P71">
        <v>3</v>
      </c>
    </row>
    <row r="72" spans="1:16" x14ac:dyDescent="0.25">
      <c r="A72" s="31" t="s">
        <v>73</v>
      </c>
      <c r="B72" s="38"/>
      <c r="E72" s="39" t="s">
        <v>69</v>
      </c>
      <c r="J72" s="40"/>
    </row>
    <row r="73" spans="1:16" x14ac:dyDescent="0.25">
      <c r="A73" s="31" t="s">
        <v>74</v>
      </c>
      <c r="B73" s="38"/>
      <c r="E73" s="41" t="s">
        <v>136</v>
      </c>
      <c r="J73" s="40"/>
    </row>
    <row r="74" spans="1:16" ht="180" x14ac:dyDescent="0.25">
      <c r="A74" s="31" t="s">
        <v>76</v>
      </c>
      <c r="B74" s="38"/>
      <c r="E74" s="33" t="s">
        <v>131</v>
      </c>
      <c r="J74" s="40"/>
    </row>
    <row r="75" spans="1:16" x14ac:dyDescent="0.25">
      <c r="A75" s="31" t="s">
        <v>67</v>
      </c>
      <c r="B75" s="31">
        <v>17</v>
      </c>
      <c r="C75" s="32" t="s">
        <v>137</v>
      </c>
      <c r="D75" s="31" t="s">
        <v>69</v>
      </c>
      <c r="E75" s="33" t="s">
        <v>138</v>
      </c>
      <c r="F75" s="34" t="s">
        <v>80</v>
      </c>
      <c r="G75" s="35">
        <v>2</v>
      </c>
      <c r="H75" s="36">
        <v>0</v>
      </c>
      <c r="I75" s="36">
        <f>ROUND(G75*H75,P4)</f>
        <v>0</v>
      </c>
      <c r="J75" s="34" t="s">
        <v>72</v>
      </c>
      <c r="O75" s="37">
        <f>I75*0.21</f>
        <v>0</v>
      </c>
      <c r="P75">
        <v>3</v>
      </c>
    </row>
    <row r="76" spans="1:16" x14ac:dyDescent="0.25">
      <c r="A76" s="31" t="s">
        <v>73</v>
      </c>
      <c r="B76" s="38"/>
      <c r="E76" s="39" t="s">
        <v>69</v>
      </c>
      <c r="J76" s="40"/>
    </row>
    <row r="77" spans="1:16" x14ac:dyDescent="0.25">
      <c r="A77" s="31" t="s">
        <v>74</v>
      </c>
      <c r="B77" s="38"/>
      <c r="E77" s="41" t="s">
        <v>81</v>
      </c>
      <c r="J77" s="40"/>
    </row>
    <row r="78" spans="1:16" ht="150" x14ac:dyDescent="0.25">
      <c r="A78" s="31" t="s">
        <v>76</v>
      </c>
      <c r="B78" s="38"/>
      <c r="E78" s="33" t="s">
        <v>120</v>
      </c>
      <c r="J78" s="40"/>
    </row>
    <row r="79" spans="1:16" x14ac:dyDescent="0.25">
      <c r="A79" s="31" t="s">
        <v>67</v>
      </c>
      <c r="B79" s="31">
        <v>18</v>
      </c>
      <c r="C79" s="32" t="s">
        <v>139</v>
      </c>
      <c r="D79" s="31" t="s">
        <v>69</v>
      </c>
      <c r="E79" s="33" t="s">
        <v>140</v>
      </c>
      <c r="F79" s="34" t="s">
        <v>80</v>
      </c>
      <c r="G79" s="35">
        <v>8</v>
      </c>
      <c r="H79" s="36">
        <v>0</v>
      </c>
      <c r="I79" s="36">
        <f>ROUND(G79*H79,P4)</f>
        <v>0</v>
      </c>
      <c r="J79" s="34" t="s">
        <v>72</v>
      </c>
      <c r="O79" s="37">
        <f>I79*0.21</f>
        <v>0</v>
      </c>
      <c r="P79">
        <v>3</v>
      </c>
    </row>
    <row r="80" spans="1:16" x14ac:dyDescent="0.25">
      <c r="A80" s="31" t="s">
        <v>73</v>
      </c>
      <c r="B80" s="38"/>
      <c r="E80" s="39" t="s">
        <v>69</v>
      </c>
      <c r="J80" s="40"/>
    </row>
    <row r="81" spans="1:16" x14ac:dyDescent="0.25">
      <c r="A81" s="31" t="s">
        <v>74</v>
      </c>
      <c r="B81" s="38"/>
      <c r="E81" s="41" t="s">
        <v>141</v>
      </c>
      <c r="J81" s="40"/>
    </row>
    <row r="82" spans="1:16" ht="150" x14ac:dyDescent="0.25">
      <c r="A82" s="31" t="s">
        <v>76</v>
      </c>
      <c r="B82" s="38"/>
      <c r="E82" s="33" t="s">
        <v>142</v>
      </c>
      <c r="J82" s="40"/>
    </row>
    <row r="83" spans="1:16" x14ac:dyDescent="0.25">
      <c r="A83" s="31" t="s">
        <v>67</v>
      </c>
      <c r="B83" s="31">
        <v>19</v>
      </c>
      <c r="C83" s="32" t="s">
        <v>143</v>
      </c>
      <c r="D83" s="31" t="s">
        <v>69</v>
      </c>
      <c r="E83" s="33" t="s">
        <v>144</v>
      </c>
      <c r="F83" s="34" t="s">
        <v>80</v>
      </c>
      <c r="G83" s="35">
        <v>8</v>
      </c>
      <c r="H83" s="36">
        <v>0</v>
      </c>
      <c r="I83" s="36">
        <f>ROUND(G83*H83,P4)</f>
        <v>0</v>
      </c>
      <c r="J83" s="34" t="s">
        <v>72</v>
      </c>
      <c r="O83" s="37">
        <f>I83*0.21</f>
        <v>0</v>
      </c>
      <c r="P83">
        <v>3</v>
      </c>
    </row>
    <row r="84" spans="1:16" x14ac:dyDescent="0.25">
      <c r="A84" s="31" t="s">
        <v>73</v>
      </c>
      <c r="B84" s="38"/>
      <c r="E84" s="39" t="s">
        <v>69</v>
      </c>
      <c r="J84" s="40"/>
    </row>
    <row r="85" spans="1:16" x14ac:dyDescent="0.25">
      <c r="A85" s="31" t="s">
        <v>74</v>
      </c>
      <c r="B85" s="38"/>
      <c r="E85" s="41" t="s">
        <v>145</v>
      </c>
      <c r="J85" s="40"/>
    </row>
    <row r="86" spans="1:16" ht="150" x14ac:dyDescent="0.25">
      <c r="A86" s="31" t="s">
        <v>76</v>
      </c>
      <c r="B86" s="38"/>
      <c r="E86" s="33" t="s">
        <v>142</v>
      </c>
      <c r="J86" s="40"/>
    </row>
    <row r="87" spans="1:16" ht="30" x14ac:dyDescent="0.25">
      <c r="A87" s="31" t="s">
        <v>67</v>
      </c>
      <c r="B87" s="31">
        <v>20</v>
      </c>
      <c r="C87" s="32" t="s">
        <v>146</v>
      </c>
      <c r="D87" s="31" t="s">
        <v>69</v>
      </c>
      <c r="E87" s="33" t="s">
        <v>147</v>
      </c>
      <c r="F87" s="34" t="s">
        <v>148</v>
      </c>
      <c r="G87" s="35">
        <v>112</v>
      </c>
      <c r="H87" s="36">
        <v>0</v>
      </c>
      <c r="I87" s="36">
        <f>ROUND(G87*H87,P4)</f>
        <v>0</v>
      </c>
      <c r="J87" s="34" t="s">
        <v>72</v>
      </c>
      <c r="O87" s="37">
        <f>I87*0.21</f>
        <v>0</v>
      </c>
      <c r="P87">
        <v>3</v>
      </c>
    </row>
    <row r="88" spans="1:16" x14ac:dyDescent="0.25">
      <c r="A88" s="31" t="s">
        <v>73</v>
      </c>
      <c r="B88" s="38"/>
      <c r="E88" s="39" t="s">
        <v>69</v>
      </c>
      <c r="J88" s="40"/>
    </row>
    <row r="89" spans="1:16" ht="30" x14ac:dyDescent="0.25">
      <c r="A89" s="31" t="s">
        <v>74</v>
      </c>
      <c r="B89" s="38"/>
      <c r="E89" s="41" t="s">
        <v>149</v>
      </c>
      <c r="J89" s="40"/>
    </row>
    <row r="90" spans="1:16" ht="180" x14ac:dyDescent="0.25">
      <c r="A90" s="31" t="s">
        <v>76</v>
      </c>
      <c r="B90" s="38"/>
      <c r="E90" s="33" t="s">
        <v>150</v>
      </c>
      <c r="J90" s="40"/>
    </row>
    <row r="91" spans="1:16" x14ac:dyDescent="0.25">
      <c r="A91" s="31" t="s">
        <v>67</v>
      </c>
      <c r="B91" s="31">
        <v>21</v>
      </c>
      <c r="C91" s="32" t="s">
        <v>151</v>
      </c>
      <c r="D91" s="31" t="s">
        <v>69</v>
      </c>
      <c r="E91" s="33" t="s">
        <v>152</v>
      </c>
      <c r="F91" s="34" t="s">
        <v>80</v>
      </c>
      <c r="G91" s="35">
        <v>5</v>
      </c>
      <c r="H91" s="36">
        <v>0</v>
      </c>
      <c r="I91" s="36">
        <f>ROUND(G91*H91,P4)</f>
        <v>0</v>
      </c>
      <c r="J91" s="34" t="s">
        <v>72</v>
      </c>
      <c r="O91" s="37">
        <f>I91*0.21</f>
        <v>0</v>
      </c>
      <c r="P91">
        <v>3</v>
      </c>
    </row>
    <row r="92" spans="1:16" x14ac:dyDescent="0.25">
      <c r="A92" s="31" t="s">
        <v>73</v>
      </c>
      <c r="B92" s="38"/>
      <c r="E92" s="39" t="s">
        <v>69</v>
      </c>
      <c r="J92" s="40"/>
    </row>
    <row r="93" spans="1:16" x14ac:dyDescent="0.25">
      <c r="A93" s="31" t="s">
        <v>74</v>
      </c>
      <c r="B93" s="38"/>
      <c r="E93" s="41" t="s">
        <v>153</v>
      </c>
      <c r="J93" s="40"/>
    </row>
    <row r="94" spans="1:16" ht="345" x14ac:dyDescent="0.25">
      <c r="A94" s="31" t="s">
        <v>76</v>
      </c>
      <c r="B94" s="38"/>
      <c r="E94" s="33" t="s">
        <v>154</v>
      </c>
      <c r="J94" s="40"/>
    </row>
    <row r="95" spans="1:16" x14ac:dyDescent="0.25">
      <c r="A95" s="25" t="s">
        <v>64</v>
      </c>
      <c r="B95" s="26"/>
      <c r="C95" s="27" t="s">
        <v>155</v>
      </c>
      <c r="D95" s="28"/>
      <c r="E95" s="25" t="s">
        <v>156</v>
      </c>
      <c r="F95" s="28"/>
      <c r="G95" s="28"/>
      <c r="H95" s="28"/>
      <c r="I95" s="29">
        <f>SUMIFS(I96:I147,A96:A147,"P")</f>
        <v>0</v>
      </c>
      <c r="J95" s="30"/>
    </row>
    <row r="96" spans="1:16" x14ac:dyDescent="0.25">
      <c r="A96" s="31" t="s">
        <v>67</v>
      </c>
      <c r="B96" s="31">
        <v>22</v>
      </c>
      <c r="C96" s="32" t="s">
        <v>157</v>
      </c>
      <c r="D96" s="31" t="s">
        <v>69</v>
      </c>
      <c r="E96" s="33" t="s">
        <v>158</v>
      </c>
      <c r="F96" s="34" t="s">
        <v>159</v>
      </c>
      <c r="G96" s="35">
        <v>243</v>
      </c>
      <c r="H96" s="36">
        <v>0</v>
      </c>
      <c r="I96" s="36">
        <f>ROUND(G96*H96,P4)</f>
        <v>0</v>
      </c>
      <c r="J96" s="34" t="s">
        <v>72</v>
      </c>
      <c r="O96" s="37">
        <f>I96*0.21</f>
        <v>0</v>
      </c>
      <c r="P96">
        <v>3</v>
      </c>
    </row>
    <row r="97" spans="1:16" x14ac:dyDescent="0.25">
      <c r="A97" s="31" t="s">
        <v>73</v>
      </c>
      <c r="B97" s="38"/>
      <c r="E97" s="39" t="s">
        <v>69</v>
      </c>
      <c r="J97" s="40"/>
    </row>
    <row r="98" spans="1:16" x14ac:dyDescent="0.25">
      <c r="A98" s="31" t="s">
        <v>74</v>
      </c>
      <c r="B98" s="38"/>
      <c r="E98" s="41" t="s">
        <v>160</v>
      </c>
      <c r="J98" s="40"/>
    </row>
    <row r="99" spans="1:16" ht="409.5" x14ac:dyDescent="0.25">
      <c r="A99" s="31" t="s">
        <v>76</v>
      </c>
      <c r="B99" s="38"/>
      <c r="E99" s="33" t="s">
        <v>161</v>
      </c>
      <c r="J99" s="40"/>
    </row>
    <row r="100" spans="1:16" x14ac:dyDescent="0.25">
      <c r="A100" s="31" t="s">
        <v>67</v>
      </c>
      <c r="B100" s="31">
        <v>23</v>
      </c>
      <c r="C100" s="32" t="s">
        <v>162</v>
      </c>
      <c r="D100" s="31" t="s">
        <v>69</v>
      </c>
      <c r="E100" s="33" t="s">
        <v>163</v>
      </c>
      <c r="F100" s="34" t="s">
        <v>159</v>
      </c>
      <c r="G100" s="35">
        <v>124</v>
      </c>
      <c r="H100" s="36">
        <v>0</v>
      </c>
      <c r="I100" s="36">
        <f>ROUND(G100*H100,P4)</f>
        <v>0</v>
      </c>
      <c r="J100" s="34" t="s">
        <v>72</v>
      </c>
      <c r="O100" s="37">
        <f>I100*0.21</f>
        <v>0</v>
      </c>
      <c r="P100">
        <v>3</v>
      </c>
    </row>
    <row r="101" spans="1:16" x14ac:dyDescent="0.25">
      <c r="A101" s="31" t="s">
        <v>73</v>
      </c>
      <c r="B101" s="38"/>
      <c r="E101" s="39" t="s">
        <v>69</v>
      </c>
      <c r="J101" s="40"/>
    </row>
    <row r="102" spans="1:16" x14ac:dyDescent="0.25">
      <c r="A102" s="31" t="s">
        <v>74</v>
      </c>
      <c r="B102" s="38"/>
      <c r="E102" s="41" t="s">
        <v>164</v>
      </c>
      <c r="J102" s="40"/>
    </row>
    <row r="103" spans="1:16" ht="375" x14ac:dyDescent="0.25">
      <c r="A103" s="31" t="s">
        <v>76</v>
      </c>
      <c r="B103" s="38"/>
      <c r="E103" s="33" t="s">
        <v>165</v>
      </c>
      <c r="J103" s="40"/>
    </row>
    <row r="104" spans="1:16" x14ac:dyDescent="0.25">
      <c r="A104" s="31" t="s">
        <v>67</v>
      </c>
      <c r="B104" s="31">
        <v>24</v>
      </c>
      <c r="C104" s="32" t="s">
        <v>166</v>
      </c>
      <c r="D104" s="31" t="s">
        <v>69</v>
      </c>
      <c r="E104" s="33" t="s">
        <v>167</v>
      </c>
      <c r="F104" s="34" t="s">
        <v>159</v>
      </c>
      <c r="G104" s="35">
        <v>42</v>
      </c>
      <c r="H104" s="36">
        <v>0</v>
      </c>
      <c r="I104" s="36">
        <f>ROUND(G104*H104,P4)</f>
        <v>0</v>
      </c>
      <c r="J104" s="34" t="s">
        <v>72</v>
      </c>
      <c r="O104" s="37">
        <f>I104*0.21</f>
        <v>0</v>
      </c>
      <c r="P104">
        <v>3</v>
      </c>
    </row>
    <row r="105" spans="1:16" x14ac:dyDescent="0.25">
      <c r="A105" s="31" t="s">
        <v>73</v>
      </c>
      <c r="B105" s="38"/>
      <c r="E105" s="39" t="s">
        <v>69</v>
      </c>
      <c r="J105" s="40"/>
    </row>
    <row r="106" spans="1:16" x14ac:dyDescent="0.25">
      <c r="A106" s="31" t="s">
        <v>74</v>
      </c>
      <c r="B106" s="38"/>
      <c r="E106" s="41" t="s">
        <v>168</v>
      </c>
      <c r="J106" s="40"/>
    </row>
    <row r="107" spans="1:16" ht="409.5" x14ac:dyDescent="0.25">
      <c r="A107" s="31" t="s">
        <v>76</v>
      </c>
      <c r="B107" s="38"/>
      <c r="E107" s="33" t="s">
        <v>169</v>
      </c>
      <c r="J107" s="40"/>
    </row>
    <row r="108" spans="1:16" x14ac:dyDescent="0.25">
      <c r="A108" s="31" t="s">
        <v>67</v>
      </c>
      <c r="B108" s="31">
        <v>25</v>
      </c>
      <c r="C108" s="32" t="s">
        <v>170</v>
      </c>
      <c r="D108" s="31" t="s">
        <v>69</v>
      </c>
      <c r="E108" s="33" t="s">
        <v>171</v>
      </c>
      <c r="F108" s="34" t="s">
        <v>172</v>
      </c>
      <c r="G108" s="35">
        <v>228</v>
      </c>
      <c r="H108" s="36">
        <v>0</v>
      </c>
      <c r="I108" s="36">
        <f>ROUND(G108*H108,P4)</f>
        <v>0</v>
      </c>
      <c r="J108" s="34" t="s">
        <v>72</v>
      </c>
      <c r="O108" s="37">
        <f>I108*0.21</f>
        <v>0</v>
      </c>
      <c r="P108">
        <v>3</v>
      </c>
    </row>
    <row r="109" spans="1:16" x14ac:dyDescent="0.25">
      <c r="A109" s="31" t="s">
        <v>73</v>
      </c>
      <c r="B109" s="38"/>
      <c r="E109" s="39" t="s">
        <v>69</v>
      </c>
      <c r="J109" s="40"/>
    </row>
    <row r="110" spans="1:16" x14ac:dyDescent="0.25">
      <c r="A110" s="31" t="s">
        <v>74</v>
      </c>
      <c r="B110" s="38"/>
      <c r="E110" s="41" t="s">
        <v>173</v>
      </c>
      <c r="J110" s="40"/>
    </row>
    <row r="111" spans="1:16" ht="75" x14ac:dyDescent="0.25">
      <c r="A111" s="31" t="s">
        <v>76</v>
      </c>
      <c r="B111" s="38"/>
      <c r="E111" s="33" t="s">
        <v>174</v>
      </c>
      <c r="J111" s="40"/>
    </row>
    <row r="112" spans="1:16" x14ac:dyDescent="0.25">
      <c r="A112" s="31" t="s">
        <v>67</v>
      </c>
      <c r="B112" s="31">
        <v>26</v>
      </c>
      <c r="C112" s="32" t="s">
        <v>175</v>
      </c>
      <c r="D112" s="31" t="s">
        <v>69</v>
      </c>
      <c r="E112" s="33" t="s">
        <v>176</v>
      </c>
      <c r="F112" s="34" t="s">
        <v>172</v>
      </c>
      <c r="G112" s="35">
        <v>40</v>
      </c>
      <c r="H112" s="36">
        <v>0</v>
      </c>
      <c r="I112" s="36">
        <f>ROUND(G112*H112,P4)</f>
        <v>0</v>
      </c>
      <c r="J112" s="34" t="s">
        <v>72</v>
      </c>
      <c r="O112" s="37">
        <f>I112*0.21</f>
        <v>0</v>
      </c>
      <c r="P112">
        <v>3</v>
      </c>
    </row>
    <row r="113" spans="1:16" x14ac:dyDescent="0.25">
      <c r="A113" s="31" t="s">
        <v>73</v>
      </c>
      <c r="B113" s="38"/>
      <c r="E113" s="39" t="s">
        <v>69</v>
      </c>
      <c r="J113" s="40"/>
    </row>
    <row r="114" spans="1:16" x14ac:dyDescent="0.25">
      <c r="A114" s="31" t="s">
        <v>74</v>
      </c>
      <c r="B114" s="38"/>
      <c r="E114" s="41" t="s">
        <v>177</v>
      </c>
      <c r="J114" s="40"/>
    </row>
    <row r="115" spans="1:16" ht="210" x14ac:dyDescent="0.25">
      <c r="A115" s="31" t="s">
        <v>76</v>
      </c>
      <c r="B115" s="38"/>
      <c r="E115" s="33" t="s">
        <v>178</v>
      </c>
      <c r="J115" s="40"/>
    </row>
    <row r="116" spans="1:16" x14ac:dyDescent="0.25">
      <c r="A116" s="31" t="s">
        <v>67</v>
      </c>
      <c r="B116" s="31">
        <v>27</v>
      </c>
      <c r="C116" s="32" t="s">
        <v>179</v>
      </c>
      <c r="D116" s="31" t="s">
        <v>69</v>
      </c>
      <c r="E116" s="33" t="s">
        <v>180</v>
      </c>
      <c r="F116" s="34" t="s">
        <v>80</v>
      </c>
      <c r="G116" s="35">
        <v>8</v>
      </c>
      <c r="H116" s="36">
        <v>0</v>
      </c>
      <c r="I116" s="36">
        <f>ROUND(G116*H116,P4)</f>
        <v>0</v>
      </c>
      <c r="J116" s="34" t="s">
        <v>72</v>
      </c>
      <c r="O116" s="37">
        <f>I116*0.21</f>
        <v>0</v>
      </c>
      <c r="P116">
        <v>3</v>
      </c>
    </row>
    <row r="117" spans="1:16" x14ac:dyDescent="0.25">
      <c r="A117" s="31" t="s">
        <v>73</v>
      </c>
      <c r="B117" s="38"/>
      <c r="E117" s="39" t="s">
        <v>69</v>
      </c>
      <c r="J117" s="40"/>
    </row>
    <row r="118" spans="1:16" x14ac:dyDescent="0.25">
      <c r="A118" s="31" t="s">
        <v>74</v>
      </c>
      <c r="B118" s="38"/>
      <c r="E118" s="41" t="s">
        <v>130</v>
      </c>
      <c r="J118" s="40"/>
    </row>
    <row r="119" spans="1:16" ht="90" x14ac:dyDescent="0.25">
      <c r="A119" s="31" t="s">
        <v>76</v>
      </c>
      <c r="B119" s="38"/>
      <c r="E119" s="33" t="s">
        <v>181</v>
      </c>
      <c r="J119" s="40"/>
    </row>
    <row r="120" spans="1:16" x14ac:dyDescent="0.25">
      <c r="A120" s="31" t="s">
        <v>67</v>
      </c>
      <c r="B120" s="31">
        <v>28</v>
      </c>
      <c r="C120" s="32" t="s">
        <v>182</v>
      </c>
      <c r="D120" s="31" t="s">
        <v>69</v>
      </c>
      <c r="E120" s="33" t="s">
        <v>183</v>
      </c>
      <c r="F120" s="34" t="s">
        <v>71</v>
      </c>
      <c r="G120" s="35">
        <v>62</v>
      </c>
      <c r="H120" s="36">
        <v>0</v>
      </c>
      <c r="I120" s="36">
        <f>ROUND(G120*H120,P4)</f>
        <v>0</v>
      </c>
      <c r="J120" s="34" t="s">
        <v>72</v>
      </c>
      <c r="O120" s="37">
        <f>I120*0.21</f>
        <v>0</v>
      </c>
      <c r="P120">
        <v>3</v>
      </c>
    </row>
    <row r="121" spans="1:16" x14ac:dyDescent="0.25">
      <c r="A121" s="31" t="s">
        <v>73</v>
      </c>
      <c r="B121" s="38"/>
      <c r="E121" s="39" t="s">
        <v>69</v>
      </c>
      <c r="J121" s="40"/>
    </row>
    <row r="122" spans="1:16" x14ac:dyDescent="0.25">
      <c r="A122" s="31" t="s">
        <v>74</v>
      </c>
      <c r="B122" s="38"/>
      <c r="E122" s="41" t="s">
        <v>184</v>
      </c>
      <c r="J122" s="40"/>
    </row>
    <row r="123" spans="1:16" ht="90" x14ac:dyDescent="0.25">
      <c r="A123" s="31" t="s">
        <v>76</v>
      </c>
      <c r="B123" s="38"/>
      <c r="E123" s="33" t="s">
        <v>185</v>
      </c>
      <c r="J123" s="40"/>
    </row>
    <row r="124" spans="1:16" x14ac:dyDescent="0.25">
      <c r="A124" s="31" t="s">
        <v>67</v>
      </c>
      <c r="B124" s="31">
        <v>29</v>
      </c>
      <c r="C124" s="32" t="s">
        <v>186</v>
      </c>
      <c r="D124" s="31" t="s">
        <v>69</v>
      </c>
      <c r="E124" s="33" t="s">
        <v>187</v>
      </c>
      <c r="F124" s="34" t="s">
        <v>71</v>
      </c>
      <c r="G124" s="35">
        <v>145</v>
      </c>
      <c r="H124" s="36">
        <v>0</v>
      </c>
      <c r="I124" s="36">
        <f>ROUND(G124*H124,P4)</f>
        <v>0</v>
      </c>
      <c r="J124" s="34" t="s">
        <v>72</v>
      </c>
      <c r="O124" s="37">
        <f>I124*0.21</f>
        <v>0</v>
      </c>
      <c r="P124">
        <v>3</v>
      </c>
    </row>
    <row r="125" spans="1:16" x14ac:dyDescent="0.25">
      <c r="A125" s="31" t="s">
        <v>73</v>
      </c>
      <c r="B125" s="38"/>
      <c r="E125" s="39" t="s">
        <v>69</v>
      </c>
      <c r="J125" s="40"/>
    </row>
    <row r="126" spans="1:16" x14ac:dyDescent="0.25">
      <c r="A126" s="31" t="s">
        <v>74</v>
      </c>
      <c r="B126" s="38"/>
      <c r="E126" s="41" t="s">
        <v>188</v>
      </c>
      <c r="J126" s="40"/>
    </row>
    <row r="127" spans="1:16" ht="90" x14ac:dyDescent="0.25">
      <c r="A127" s="31" t="s">
        <v>76</v>
      </c>
      <c r="B127" s="38"/>
      <c r="E127" s="33" t="s">
        <v>185</v>
      </c>
      <c r="J127" s="40"/>
    </row>
    <row r="128" spans="1:16" x14ac:dyDescent="0.25">
      <c r="A128" s="31" t="s">
        <v>67</v>
      </c>
      <c r="B128" s="31">
        <v>30</v>
      </c>
      <c r="C128" s="32" t="s">
        <v>189</v>
      </c>
      <c r="D128" s="31" t="s">
        <v>69</v>
      </c>
      <c r="E128" s="33" t="s">
        <v>190</v>
      </c>
      <c r="F128" s="34" t="s">
        <v>71</v>
      </c>
      <c r="G128" s="35">
        <v>183</v>
      </c>
      <c r="H128" s="36">
        <v>0</v>
      </c>
      <c r="I128" s="36">
        <f>ROUND(G128*H128,P4)</f>
        <v>0</v>
      </c>
      <c r="J128" s="34" t="s">
        <v>72</v>
      </c>
      <c r="O128" s="37">
        <f>I128*0.21</f>
        <v>0</v>
      </c>
      <c r="P128">
        <v>3</v>
      </c>
    </row>
    <row r="129" spans="1:16" x14ac:dyDescent="0.25">
      <c r="A129" s="31" t="s">
        <v>73</v>
      </c>
      <c r="B129" s="38"/>
      <c r="E129" s="39" t="s">
        <v>69</v>
      </c>
      <c r="J129" s="40"/>
    </row>
    <row r="130" spans="1:16" x14ac:dyDescent="0.25">
      <c r="A130" s="31" t="s">
        <v>74</v>
      </c>
      <c r="B130" s="38"/>
      <c r="E130" s="41" t="s">
        <v>191</v>
      </c>
      <c r="J130" s="40"/>
    </row>
    <row r="131" spans="1:16" ht="105" x14ac:dyDescent="0.25">
      <c r="A131" s="31" t="s">
        <v>76</v>
      </c>
      <c r="B131" s="38"/>
      <c r="E131" s="33" t="s">
        <v>192</v>
      </c>
      <c r="J131" s="40"/>
    </row>
    <row r="132" spans="1:16" x14ac:dyDescent="0.25">
      <c r="A132" s="31" t="s">
        <v>67</v>
      </c>
      <c r="B132" s="31">
        <v>31</v>
      </c>
      <c r="C132" s="32" t="s">
        <v>193</v>
      </c>
      <c r="D132" s="31" t="s">
        <v>69</v>
      </c>
      <c r="E132" s="33" t="s">
        <v>194</v>
      </c>
      <c r="F132" s="34" t="s">
        <v>71</v>
      </c>
      <c r="G132" s="35">
        <v>40</v>
      </c>
      <c r="H132" s="36">
        <v>0</v>
      </c>
      <c r="I132" s="36">
        <f>ROUND(G132*H132,P4)</f>
        <v>0</v>
      </c>
      <c r="J132" s="34" t="s">
        <v>72</v>
      </c>
      <c r="O132" s="37">
        <f>I132*0.21</f>
        <v>0</v>
      </c>
      <c r="P132">
        <v>3</v>
      </c>
    </row>
    <row r="133" spans="1:16" x14ac:dyDescent="0.25">
      <c r="A133" s="31" t="s">
        <v>73</v>
      </c>
      <c r="B133" s="38"/>
      <c r="E133" s="39" t="s">
        <v>69</v>
      </c>
      <c r="J133" s="40"/>
    </row>
    <row r="134" spans="1:16" x14ac:dyDescent="0.25">
      <c r="A134" s="31" t="s">
        <v>74</v>
      </c>
      <c r="B134" s="38"/>
      <c r="E134" s="41" t="s">
        <v>177</v>
      </c>
      <c r="J134" s="40"/>
    </row>
    <row r="135" spans="1:16" ht="105" x14ac:dyDescent="0.25">
      <c r="A135" s="31" t="s">
        <v>76</v>
      </c>
      <c r="B135" s="38"/>
      <c r="E135" s="33" t="s">
        <v>195</v>
      </c>
      <c r="J135" s="40"/>
    </row>
    <row r="136" spans="1:16" x14ac:dyDescent="0.25">
      <c r="A136" s="31" t="s">
        <v>67</v>
      </c>
      <c r="B136" s="31">
        <v>32</v>
      </c>
      <c r="C136" s="32" t="s">
        <v>196</v>
      </c>
      <c r="D136" s="31" t="s">
        <v>69</v>
      </c>
      <c r="E136" s="33" t="s">
        <v>197</v>
      </c>
      <c r="F136" s="34" t="s">
        <v>71</v>
      </c>
      <c r="G136" s="35">
        <v>62</v>
      </c>
      <c r="H136" s="36">
        <v>0</v>
      </c>
      <c r="I136" s="36">
        <f>ROUND(G136*H136,P4)</f>
        <v>0</v>
      </c>
      <c r="J136" s="34" t="s">
        <v>72</v>
      </c>
      <c r="O136" s="37">
        <f>I136*0.21</f>
        <v>0</v>
      </c>
      <c r="P136">
        <v>3</v>
      </c>
    </row>
    <row r="137" spans="1:16" x14ac:dyDescent="0.25">
      <c r="A137" s="31" t="s">
        <v>73</v>
      </c>
      <c r="B137" s="38"/>
      <c r="E137" s="39" t="s">
        <v>69</v>
      </c>
      <c r="J137" s="40"/>
    </row>
    <row r="138" spans="1:16" x14ac:dyDescent="0.25">
      <c r="A138" s="31" t="s">
        <v>74</v>
      </c>
      <c r="B138" s="38"/>
      <c r="E138" s="41" t="s">
        <v>184</v>
      </c>
      <c r="J138" s="40"/>
    </row>
    <row r="139" spans="1:16" ht="105" x14ac:dyDescent="0.25">
      <c r="A139" s="31" t="s">
        <v>76</v>
      </c>
      <c r="B139" s="38"/>
      <c r="E139" s="33" t="s">
        <v>198</v>
      </c>
      <c r="J139" s="40"/>
    </row>
    <row r="140" spans="1:16" x14ac:dyDescent="0.25">
      <c r="A140" s="31" t="s">
        <v>67</v>
      </c>
      <c r="B140" s="31">
        <v>33</v>
      </c>
      <c r="C140" s="32" t="s">
        <v>199</v>
      </c>
      <c r="D140" s="31" t="s">
        <v>69</v>
      </c>
      <c r="E140" s="33" t="s">
        <v>200</v>
      </c>
      <c r="F140" s="34" t="s">
        <v>71</v>
      </c>
      <c r="G140" s="35">
        <v>854</v>
      </c>
      <c r="H140" s="36">
        <v>0</v>
      </c>
      <c r="I140" s="36">
        <f>ROUND(G140*H140,P4)</f>
        <v>0</v>
      </c>
      <c r="J140" s="34" t="s">
        <v>72</v>
      </c>
      <c r="O140" s="37">
        <f>I140*0.21</f>
        <v>0</v>
      </c>
      <c r="P140">
        <v>3</v>
      </c>
    </row>
    <row r="141" spans="1:16" x14ac:dyDescent="0.25">
      <c r="A141" s="31" t="s">
        <v>73</v>
      </c>
      <c r="B141" s="38"/>
      <c r="E141" s="39" t="s">
        <v>69</v>
      </c>
      <c r="J141" s="40"/>
    </row>
    <row r="142" spans="1:16" x14ac:dyDescent="0.25">
      <c r="A142" s="31" t="s">
        <v>74</v>
      </c>
      <c r="B142" s="38"/>
      <c r="E142" s="41" t="s">
        <v>107</v>
      </c>
      <c r="J142" s="40"/>
    </row>
    <row r="143" spans="1:16" ht="90" x14ac:dyDescent="0.25">
      <c r="A143" s="31" t="s">
        <v>76</v>
      </c>
      <c r="B143" s="38"/>
      <c r="E143" s="33" t="s">
        <v>201</v>
      </c>
      <c r="J143" s="40"/>
    </row>
    <row r="144" spans="1:16" x14ac:dyDescent="0.25">
      <c r="A144" s="31" t="s">
        <v>67</v>
      </c>
      <c r="B144" s="31">
        <v>34</v>
      </c>
      <c r="C144" s="32" t="s">
        <v>202</v>
      </c>
      <c r="D144" s="31" t="s">
        <v>69</v>
      </c>
      <c r="E144" s="33" t="s">
        <v>203</v>
      </c>
      <c r="F144" s="34" t="s">
        <v>80</v>
      </c>
      <c r="G144" s="35">
        <v>8</v>
      </c>
      <c r="H144" s="36">
        <v>0</v>
      </c>
      <c r="I144" s="36">
        <f>ROUND(G144*H144,P4)</f>
        <v>0</v>
      </c>
      <c r="J144" s="34" t="s">
        <v>72</v>
      </c>
      <c r="O144" s="37">
        <f>I144*0.21</f>
        <v>0</v>
      </c>
      <c r="P144">
        <v>3</v>
      </c>
    </row>
    <row r="145" spans="1:16" x14ac:dyDescent="0.25">
      <c r="A145" s="31" t="s">
        <v>73</v>
      </c>
      <c r="B145" s="38"/>
      <c r="E145" s="39" t="s">
        <v>69</v>
      </c>
      <c r="J145" s="40"/>
    </row>
    <row r="146" spans="1:16" x14ac:dyDescent="0.25">
      <c r="A146" s="31" t="s">
        <v>74</v>
      </c>
      <c r="B146" s="38"/>
      <c r="E146" s="41" t="s">
        <v>130</v>
      </c>
      <c r="J146" s="40"/>
    </row>
    <row r="147" spans="1:16" ht="105" x14ac:dyDescent="0.25">
      <c r="A147" s="31" t="s">
        <v>76</v>
      </c>
      <c r="B147" s="38"/>
      <c r="E147" s="33" t="s">
        <v>204</v>
      </c>
      <c r="J147" s="40"/>
    </row>
    <row r="148" spans="1:16" x14ac:dyDescent="0.25">
      <c r="A148" s="25" t="s">
        <v>64</v>
      </c>
      <c r="B148" s="26"/>
      <c r="C148" s="27" t="s">
        <v>205</v>
      </c>
      <c r="D148" s="28"/>
      <c r="E148" s="25" t="s">
        <v>206</v>
      </c>
      <c r="F148" s="28"/>
      <c r="G148" s="28"/>
      <c r="H148" s="28"/>
      <c r="I148" s="29">
        <f>SUMIFS(I149:I168,A149:A168,"P")</f>
        <v>0</v>
      </c>
      <c r="J148" s="30"/>
    </row>
    <row r="149" spans="1:16" ht="45" x14ac:dyDescent="0.25">
      <c r="A149" s="31" t="s">
        <v>67</v>
      </c>
      <c r="B149" s="31">
        <v>35</v>
      </c>
      <c r="C149" s="32" t="s">
        <v>207</v>
      </c>
      <c r="D149" s="31" t="s">
        <v>208</v>
      </c>
      <c r="E149" s="33" t="s">
        <v>209</v>
      </c>
      <c r="F149" s="34" t="s">
        <v>210</v>
      </c>
      <c r="G149" s="35">
        <v>0.5</v>
      </c>
      <c r="H149" s="36">
        <v>0</v>
      </c>
      <c r="I149" s="36">
        <f>ROUND(G149*H149,P4)</f>
        <v>0</v>
      </c>
      <c r="J149" s="34" t="s">
        <v>211</v>
      </c>
      <c r="O149" s="37">
        <f>I149*0.21</f>
        <v>0</v>
      </c>
      <c r="P149">
        <v>3</v>
      </c>
    </row>
    <row r="150" spans="1:16" x14ac:dyDescent="0.25">
      <c r="A150" s="31" t="s">
        <v>73</v>
      </c>
      <c r="B150" s="38"/>
      <c r="E150" s="33" t="s">
        <v>212</v>
      </c>
      <c r="J150" s="40"/>
    </row>
    <row r="151" spans="1:16" x14ac:dyDescent="0.25">
      <c r="A151" s="31" t="s">
        <v>74</v>
      </c>
      <c r="B151" s="38"/>
      <c r="E151" s="41" t="s">
        <v>213</v>
      </c>
      <c r="J151" s="40"/>
    </row>
    <row r="152" spans="1:16" ht="135" x14ac:dyDescent="0.25">
      <c r="A152" s="31" t="s">
        <v>76</v>
      </c>
      <c r="B152" s="38"/>
      <c r="E152" s="33" t="s">
        <v>214</v>
      </c>
      <c r="J152" s="40"/>
    </row>
    <row r="153" spans="1:16" ht="45" x14ac:dyDescent="0.25">
      <c r="A153" s="31" t="s">
        <v>67</v>
      </c>
      <c r="B153" s="31">
        <v>36</v>
      </c>
      <c r="C153" s="32" t="s">
        <v>215</v>
      </c>
      <c r="D153" s="31" t="s">
        <v>216</v>
      </c>
      <c r="E153" s="33" t="s">
        <v>217</v>
      </c>
      <c r="F153" s="34" t="s">
        <v>210</v>
      </c>
      <c r="G153" s="35">
        <v>5.0000000000000001E-3</v>
      </c>
      <c r="H153" s="36">
        <v>0</v>
      </c>
      <c r="I153" s="36">
        <f>ROUND(G153*H153,P4)</f>
        <v>0</v>
      </c>
      <c r="J153" s="34" t="s">
        <v>211</v>
      </c>
      <c r="O153" s="37">
        <f>I153*0.21</f>
        <v>0</v>
      </c>
      <c r="P153">
        <v>3</v>
      </c>
    </row>
    <row r="154" spans="1:16" x14ac:dyDescent="0.25">
      <c r="A154" s="31" t="s">
        <v>73</v>
      </c>
      <c r="B154" s="38"/>
      <c r="E154" s="33" t="s">
        <v>212</v>
      </c>
      <c r="J154" s="40"/>
    </row>
    <row r="155" spans="1:16" x14ac:dyDescent="0.25">
      <c r="A155" s="31" t="s">
        <v>74</v>
      </c>
      <c r="B155" s="38"/>
      <c r="E155" s="41" t="s">
        <v>218</v>
      </c>
      <c r="J155" s="40"/>
    </row>
    <row r="156" spans="1:16" ht="135" x14ac:dyDescent="0.25">
      <c r="A156" s="31" t="s">
        <v>76</v>
      </c>
      <c r="B156" s="38"/>
      <c r="E156" s="33" t="s">
        <v>214</v>
      </c>
      <c r="J156" s="40"/>
    </row>
    <row r="157" spans="1:16" ht="45" x14ac:dyDescent="0.25">
      <c r="A157" s="31" t="s">
        <v>67</v>
      </c>
      <c r="B157" s="31">
        <v>37</v>
      </c>
      <c r="C157" s="32" t="s">
        <v>219</v>
      </c>
      <c r="D157" s="31" t="s">
        <v>220</v>
      </c>
      <c r="E157" s="33" t="s">
        <v>221</v>
      </c>
      <c r="F157" s="34" t="s">
        <v>210</v>
      </c>
      <c r="G157" s="35">
        <v>0.01</v>
      </c>
      <c r="H157" s="36">
        <v>0</v>
      </c>
      <c r="I157" s="36">
        <f>ROUND(G157*H157,P4)</f>
        <v>0</v>
      </c>
      <c r="J157" s="34" t="s">
        <v>211</v>
      </c>
      <c r="O157" s="37">
        <f>I157*0.21</f>
        <v>0</v>
      </c>
      <c r="P157">
        <v>3</v>
      </c>
    </row>
    <row r="158" spans="1:16" x14ac:dyDescent="0.25">
      <c r="A158" s="31" t="s">
        <v>73</v>
      </c>
      <c r="B158" s="38"/>
      <c r="E158" s="33" t="s">
        <v>212</v>
      </c>
      <c r="J158" s="40"/>
    </row>
    <row r="159" spans="1:16" x14ac:dyDescent="0.25">
      <c r="A159" s="31" t="s">
        <v>74</v>
      </c>
      <c r="B159" s="38"/>
      <c r="E159" s="41" t="s">
        <v>222</v>
      </c>
      <c r="J159" s="40"/>
    </row>
    <row r="160" spans="1:16" ht="135" x14ac:dyDescent="0.25">
      <c r="A160" s="31" t="s">
        <v>76</v>
      </c>
      <c r="B160" s="38"/>
      <c r="E160" s="33" t="s">
        <v>214</v>
      </c>
      <c r="J160" s="40"/>
    </row>
    <row r="161" spans="1:16" ht="60" x14ac:dyDescent="0.25">
      <c r="A161" s="31" t="s">
        <v>67</v>
      </c>
      <c r="B161" s="31">
        <v>38</v>
      </c>
      <c r="C161" s="32" t="s">
        <v>223</v>
      </c>
      <c r="D161" s="31" t="s">
        <v>224</v>
      </c>
      <c r="E161" s="33" t="s">
        <v>225</v>
      </c>
      <c r="F161" s="34" t="s">
        <v>210</v>
      </c>
      <c r="G161" s="35">
        <v>1E-3</v>
      </c>
      <c r="H161" s="36">
        <v>0</v>
      </c>
      <c r="I161" s="36">
        <f>ROUND(G161*H161,P4)</f>
        <v>0</v>
      </c>
      <c r="J161" s="34" t="s">
        <v>211</v>
      </c>
      <c r="O161" s="37">
        <f>I161*0.21</f>
        <v>0</v>
      </c>
      <c r="P161">
        <v>3</v>
      </c>
    </row>
    <row r="162" spans="1:16" x14ac:dyDescent="0.25">
      <c r="A162" s="31" t="s">
        <v>73</v>
      </c>
      <c r="B162" s="38"/>
      <c r="E162" s="33" t="s">
        <v>212</v>
      </c>
      <c r="J162" s="40"/>
    </row>
    <row r="163" spans="1:16" x14ac:dyDescent="0.25">
      <c r="A163" s="31" t="s">
        <v>74</v>
      </c>
      <c r="B163" s="38"/>
      <c r="E163" s="41" t="s">
        <v>226</v>
      </c>
      <c r="J163" s="40"/>
    </row>
    <row r="164" spans="1:16" ht="135" x14ac:dyDescent="0.25">
      <c r="A164" s="31" t="s">
        <v>76</v>
      </c>
      <c r="B164" s="38"/>
      <c r="E164" s="33" t="s">
        <v>214</v>
      </c>
      <c r="J164" s="40"/>
    </row>
    <row r="165" spans="1:16" ht="45" x14ac:dyDescent="0.25">
      <c r="A165" s="31" t="s">
        <v>67</v>
      </c>
      <c r="B165" s="31">
        <v>39</v>
      </c>
      <c r="C165" s="32" t="s">
        <v>227</v>
      </c>
      <c r="D165" s="31" t="s">
        <v>228</v>
      </c>
      <c r="E165" s="33" t="s">
        <v>229</v>
      </c>
      <c r="F165" s="34" t="s">
        <v>210</v>
      </c>
      <c r="G165" s="35">
        <v>0.01</v>
      </c>
      <c r="H165" s="36">
        <v>0</v>
      </c>
      <c r="I165" s="36">
        <f>ROUND(G165*H165,P4)</f>
        <v>0</v>
      </c>
      <c r="J165" s="34" t="s">
        <v>211</v>
      </c>
      <c r="O165" s="37">
        <f>I165*0.21</f>
        <v>0</v>
      </c>
      <c r="P165">
        <v>3</v>
      </c>
    </row>
    <row r="166" spans="1:16" x14ac:dyDescent="0.25">
      <c r="A166" s="31" t="s">
        <v>73</v>
      </c>
      <c r="B166" s="38"/>
      <c r="E166" s="33" t="s">
        <v>212</v>
      </c>
      <c r="J166" s="40"/>
    </row>
    <row r="167" spans="1:16" x14ac:dyDescent="0.25">
      <c r="A167" s="31" t="s">
        <v>74</v>
      </c>
      <c r="B167" s="38"/>
      <c r="E167" s="41" t="s">
        <v>222</v>
      </c>
      <c r="J167" s="40"/>
    </row>
    <row r="168" spans="1:16" ht="135" x14ac:dyDescent="0.25">
      <c r="A168" s="31" t="s">
        <v>76</v>
      </c>
      <c r="B168" s="42"/>
      <c r="C168" s="43"/>
      <c r="D168" s="43"/>
      <c r="E168" s="33" t="s">
        <v>214</v>
      </c>
      <c r="F168" s="43"/>
      <c r="G168" s="43"/>
      <c r="H168" s="43"/>
      <c r="I168" s="43"/>
      <c r="J168" s="44"/>
    </row>
  </sheetData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8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39</v>
      </c>
      <c r="F2" s="3"/>
      <c r="G2" s="3"/>
      <c r="H2" s="3"/>
      <c r="I2" s="3"/>
      <c r="J2" s="16"/>
    </row>
    <row r="3" spans="1:16" ht="30" x14ac:dyDescent="0.25">
      <c r="A3" s="3" t="s">
        <v>40</v>
      </c>
      <c r="B3" s="17" t="s">
        <v>41</v>
      </c>
      <c r="C3" s="47" t="s">
        <v>42</v>
      </c>
      <c r="D3" s="48"/>
      <c r="E3" s="18" t="s">
        <v>43</v>
      </c>
      <c r="F3" s="3"/>
      <c r="G3" s="3"/>
      <c r="H3" s="19" t="s">
        <v>13</v>
      </c>
      <c r="I3" s="20">
        <f>SUMIFS(I10:I183,A10:A183,"SD")</f>
        <v>0</v>
      </c>
      <c r="J3" s="16"/>
      <c r="O3">
        <v>0</v>
      </c>
      <c r="P3">
        <v>2</v>
      </c>
    </row>
    <row r="4" spans="1:16" x14ac:dyDescent="0.25">
      <c r="A4" s="3" t="s">
        <v>44</v>
      </c>
      <c r="B4" s="17" t="s">
        <v>45</v>
      </c>
      <c r="C4" s="47" t="s">
        <v>230</v>
      </c>
      <c r="D4" s="48"/>
      <c r="E4" s="18" t="s">
        <v>231</v>
      </c>
      <c r="F4" s="3"/>
      <c r="G4" s="3"/>
      <c r="H4" s="3"/>
      <c r="I4" s="3"/>
      <c r="J4" s="16"/>
      <c r="O4">
        <v>0.15</v>
      </c>
      <c r="P4">
        <v>2</v>
      </c>
    </row>
    <row r="5" spans="1:16" x14ac:dyDescent="0.25">
      <c r="A5" s="3" t="s">
        <v>48</v>
      </c>
      <c r="B5" s="17" t="s">
        <v>45</v>
      </c>
      <c r="C5" s="47" t="s">
        <v>232</v>
      </c>
      <c r="D5" s="48"/>
      <c r="E5" s="18" t="s">
        <v>233</v>
      </c>
      <c r="F5" s="3"/>
      <c r="G5" s="3"/>
      <c r="H5" s="3"/>
      <c r="I5" s="3"/>
      <c r="J5" s="16"/>
      <c r="O5">
        <v>0.21</v>
      </c>
    </row>
    <row r="6" spans="1:16" x14ac:dyDescent="0.25">
      <c r="A6" s="3" t="s">
        <v>51</v>
      </c>
      <c r="B6" s="17" t="s">
        <v>52</v>
      </c>
      <c r="C6" s="47" t="s">
        <v>13</v>
      </c>
      <c r="D6" s="48"/>
      <c r="E6" s="18" t="s">
        <v>14</v>
      </c>
      <c r="F6" s="3"/>
      <c r="G6" s="3"/>
      <c r="H6" s="3"/>
      <c r="I6" s="3"/>
      <c r="J6" s="16"/>
    </row>
    <row r="7" spans="1:16" x14ac:dyDescent="0.25">
      <c r="A7" s="49" t="s">
        <v>53</v>
      </c>
      <c r="B7" s="50" t="s">
        <v>54</v>
      </c>
      <c r="C7" s="51" t="s">
        <v>55</v>
      </c>
      <c r="D7" s="51" t="s">
        <v>56</v>
      </c>
      <c r="E7" s="51" t="s">
        <v>57</v>
      </c>
      <c r="F7" s="51" t="s">
        <v>58</v>
      </c>
      <c r="G7" s="51" t="s">
        <v>59</v>
      </c>
      <c r="H7" s="51" t="s">
        <v>60</v>
      </c>
      <c r="I7" s="51"/>
      <c r="J7" s="52" t="s">
        <v>61</v>
      </c>
    </row>
    <row r="8" spans="1:16" x14ac:dyDescent="0.25">
      <c r="A8" s="49"/>
      <c r="B8" s="50"/>
      <c r="C8" s="51"/>
      <c r="D8" s="51"/>
      <c r="E8" s="51"/>
      <c r="F8" s="51"/>
      <c r="G8" s="51"/>
      <c r="H8" s="7" t="s">
        <v>62</v>
      </c>
      <c r="I8" s="7" t="s">
        <v>63</v>
      </c>
      <c r="J8" s="52"/>
    </row>
    <row r="9" spans="1:16" x14ac:dyDescent="0.25">
      <c r="A9" s="23">
        <v>0</v>
      </c>
      <c r="B9" s="21">
        <v>1</v>
      </c>
      <c r="C9" s="24">
        <v>2</v>
      </c>
      <c r="D9" s="7">
        <v>3</v>
      </c>
      <c r="E9" s="24">
        <v>4</v>
      </c>
      <c r="F9" s="7">
        <v>5</v>
      </c>
      <c r="G9" s="7">
        <v>6</v>
      </c>
      <c r="H9" s="7">
        <v>7</v>
      </c>
      <c r="I9" s="24">
        <v>8</v>
      </c>
      <c r="J9" s="22">
        <v>9</v>
      </c>
    </row>
    <row r="10" spans="1:16" x14ac:dyDescent="0.25">
      <c r="A10" s="25" t="s">
        <v>64</v>
      </c>
      <c r="B10" s="26"/>
      <c r="C10" s="27" t="s">
        <v>234</v>
      </c>
      <c r="D10" s="28"/>
      <c r="E10" s="25" t="s">
        <v>235</v>
      </c>
      <c r="F10" s="28"/>
      <c r="G10" s="28"/>
      <c r="H10" s="28"/>
      <c r="I10" s="29">
        <f>SUMIFS(I11:I70,A11:A70,"P")</f>
        <v>0</v>
      </c>
      <c r="J10" s="30"/>
    </row>
    <row r="11" spans="1:16" x14ac:dyDescent="0.25">
      <c r="A11" s="31" t="s">
        <v>67</v>
      </c>
      <c r="B11" s="31">
        <v>1</v>
      </c>
      <c r="C11" s="32" t="s">
        <v>236</v>
      </c>
      <c r="D11" s="31" t="s">
        <v>69</v>
      </c>
      <c r="E11" s="33" t="s">
        <v>237</v>
      </c>
      <c r="F11" s="34" t="s">
        <v>159</v>
      </c>
      <c r="G11" s="35">
        <v>8580</v>
      </c>
      <c r="H11" s="36">
        <v>0</v>
      </c>
      <c r="I11" s="36">
        <f>ROUND(G11*H11,P4)</f>
        <v>0</v>
      </c>
      <c r="J11" s="34" t="s">
        <v>72</v>
      </c>
      <c r="O11" s="37">
        <f>I11*0.21</f>
        <v>0</v>
      </c>
      <c r="P11">
        <v>3</v>
      </c>
    </row>
    <row r="12" spans="1:16" x14ac:dyDescent="0.25">
      <c r="A12" s="31" t="s">
        <v>73</v>
      </c>
      <c r="B12" s="38"/>
      <c r="E12" s="39" t="s">
        <v>69</v>
      </c>
      <c r="J12" s="40"/>
    </row>
    <row r="13" spans="1:16" ht="120" x14ac:dyDescent="0.25">
      <c r="A13" s="31" t="s">
        <v>74</v>
      </c>
      <c r="B13" s="38"/>
      <c r="E13" s="41" t="s">
        <v>238</v>
      </c>
      <c r="J13" s="40"/>
    </row>
    <row r="14" spans="1:16" ht="105" x14ac:dyDescent="0.25">
      <c r="A14" s="31" t="s">
        <v>76</v>
      </c>
      <c r="B14" s="38"/>
      <c r="E14" s="33" t="s">
        <v>239</v>
      </c>
      <c r="J14" s="40"/>
    </row>
    <row r="15" spans="1:16" x14ac:dyDescent="0.25">
      <c r="A15" s="31" t="s">
        <v>67</v>
      </c>
      <c r="B15" s="31">
        <v>2</v>
      </c>
      <c r="C15" s="32" t="s">
        <v>240</v>
      </c>
      <c r="D15" s="31" t="s">
        <v>69</v>
      </c>
      <c r="E15" s="33" t="s">
        <v>241</v>
      </c>
      <c r="F15" s="34" t="s">
        <v>159</v>
      </c>
      <c r="G15" s="35">
        <v>270</v>
      </c>
      <c r="H15" s="36">
        <v>0</v>
      </c>
      <c r="I15" s="36">
        <f>ROUND(G15*H15,P4)</f>
        <v>0</v>
      </c>
      <c r="J15" s="34" t="s">
        <v>72</v>
      </c>
      <c r="O15" s="37">
        <f>I15*0.21</f>
        <v>0</v>
      </c>
      <c r="P15">
        <v>3</v>
      </c>
    </row>
    <row r="16" spans="1:16" x14ac:dyDescent="0.25">
      <c r="A16" s="31" t="s">
        <v>73</v>
      </c>
      <c r="B16" s="38"/>
      <c r="E16" s="39" t="s">
        <v>69</v>
      </c>
      <c r="J16" s="40"/>
    </row>
    <row r="17" spans="1:16" ht="75" x14ac:dyDescent="0.25">
      <c r="A17" s="31" t="s">
        <v>74</v>
      </c>
      <c r="B17" s="38"/>
      <c r="E17" s="41" t="s">
        <v>242</v>
      </c>
      <c r="J17" s="40"/>
    </row>
    <row r="18" spans="1:16" ht="105" x14ac:dyDescent="0.25">
      <c r="A18" s="31" t="s">
        <v>76</v>
      </c>
      <c r="B18" s="38"/>
      <c r="E18" s="33" t="s">
        <v>239</v>
      </c>
      <c r="J18" s="40"/>
    </row>
    <row r="19" spans="1:16" ht="30" x14ac:dyDescent="0.25">
      <c r="A19" s="31" t="s">
        <v>67</v>
      </c>
      <c r="B19" s="31">
        <v>3</v>
      </c>
      <c r="C19" s="32" t="s">
        <v>243</v>
      </c>
      <c r="D19" s="31" t="s">
        <v>69</v>
      </c>
      <c r="E19" s="33" t="s">
        <v>244</v>
      </c>
      <c r="F19" s="34" t="s">
        <v>159</v>
      </c>
      <c r="G19" s="35">
        <v>619.5</v>
      </c>
      <c r="H19" s="36">
        <v>0</v>
      </c>
      <c r="I19" s="36">
        <f>ROUND(G19*H19,P4)</f>
        <v>0</v>
      </c>
      <c r="J19" s="34" t="s">
        <v>72</v>
      </c>
      <c r="O19" s="37">
        <f>I19*0.21</f>
        <v>0</v>
      </c>
      <c r="P19">
        <v>3</v>
      </c>
    </row>
    <row r="20" spans="1:16" x14ac:dyDescent="0.25">
      <c r="A20" s="31" t="s">
        <v>73</v>
      </c>
      <c r="B20" s="38"/>
      <c r="E20" s="39" t="s">
        <v>69</v>
      </c>
      <c r="J20" s="40"/>
    </row>
    <row r="21" spans="1:16" ht="180" x14ac:dyDescent="0.25">
      <c r="A21" s="31" t="s">
        <v>74</v>
      </c>
      <c r="B21" s="38"/>
      <c r="E21" s="41" t="s">
        <v>245</v>
      </c>
      <c r="J21" s="40"/>
    </row>
    <row r="22" spans="1:16" ht="105" x14ac:dyDescent="0.25">
      <c r="A22" s="31" t="s">
        <v>76</v>
      </c>
      <c r="B22" s="38"/>
      <c r="E22" s="33" t="s">
        <v>239</v>
      </c>
      <c r="J22" s="40"/>
    </row>
    <row r="23" spans="1:16" ht="30" x14ac:dyDescent="0.25">
      <c r="A23" s="31" t="s">
        <v>67</v>
      </c>
      <c r="B23" s="31">
        <v>4</v>
      </c>
      <c r="C23" s="32" t="s">
        <v>246</v>
      </c>
      <c r="D23" s="31" t="s">
        <v>69</v>
      </c>
      <c r="E23" s="33" t="s">
        <v>247</v>
      </c>
      <c r="F23" s="34" t="s">
        <v>71</v>
      </c>
      <c r="G23" s="35">
        <v>930</v>
      </c>
      <c r="H23" s="36">
        <v>0</v>
      </c>
      <c r="I23" s="36">
        <f>ROUND(G23*H23,P4)</f>
        <v>0</v>
      </c>
      <c r="J23" s="34" t="s">
        <v>72</v>
      </c>
      <c r="O23" s="37">
        <f>I23*0.21</f>
        <v>0</v>
      </c>
      <c r="P23">
        <v>3</v>
      </c>
    </row>
    <row r="24" spans="1:16" x14ac:dyDescent="0.25">
      <c r="A24" s="31" t="s">
        <v>73</v>
      </c>
      <c r="B24" s="38"/>
      <c r="E24" s="39" t="s">
        <v>69</v>
      </c>
      <c r="J24" s="40"/>
    </row>
    <row r="25" spans="1:16" ht="180" x14ac:dyDescent="0.25">
      <c r="A25" s="31" t="s">
        <v>74</v>
      </c>
      <c r="B25" s="38"/>
      <c r="E25" s="41" t="s">
        <v>248</v>
      </c>
      <c r="J25" s="40"/>
    </row>
    <row r="26" spans="1:16" ht="409.5" x14ac:dyDescent="0.25">
      <c r="A26" s="31" t="s">
        <v>76</v>
      </c>
      <c r="B26" s="38"/>
      <c r="E26" s="33" t="s">
        <v>249</v>
      </c>
      <c r="J26" s="40"/>
    </row>
    <row r="27" spans="1:16" ht="30" x14ac:dyDescent="0.25">
      <c r="A27" s="31" t="s">
        <v>67</v>
      </c>
      <c r="B27" s="31">
        <v>5</v>
      </c>
      <c r="C27" s="32" t="s">
        <v>250</v>
      </c>
      <c r="D27" s="31" t="s">
        <v>69</v>
      </c>
      <c r="E27" s="33" t="s">
        <v>251</v>
      </c>
      <c r="F27" s="34" t="s">
        <v>71</v>
      </c>
      <c r="G27" s="35">
        <v>2280</v>
      </c>
      <c r="H27" s="36">
        <v>0</v>
      </c>
      <c r="I27" s="36">
        <f>ROUND(G27*H27,P4)</f>
        <v>0</v>
      </c>
      <c r="J27" s="34" t="s">
        <v>72</v>
      </c>
      <c r="O27" s="37">
        <f>I27*0.21</f>
        <v>0</v>
      </c>
      <c r="P27">
        <v>3</v>
      </c>
    </row>
    <row r="28" spans="1:16" x14ac:dyDescent="0.25">
      <c r="A28" s="31" t="s">
        <v>73</v>
      </c>
      <c r="B28" s="38"/>
      <c r="E28" s="39" t="s">
        <v>69</v>
      </c>
      <c r="J28" s="40"/>
    </row>
    <row r="29" spans="1:16" ht="210" x14ac:dyDescent="0.25">
      <c r="A29" s="31" t="s">
        <v>74</v>
      </c>
      <c r="B29" s="38"/>
      <c r="E29" s="41" t="s">
        <v>252</v>
      </c>
      <c r="J29" s="40"/>
    </row>
    <row r="30" spans="1:16" ht="409.5" x14ac:dyDescent="0.25">
      <c r="A30" s="31" t="s">
        <v>76</v>
      </c>
      <c r="B30" s="38"/>
      <c r="E30" s="33" t="s">
        <v>253</v>
      </c>
      <c r="J30" s="40"/>
    </row>
    <row r="31" spans="1:16" x14ac:dyDescent="0.25">
      <c r="A31" s="31" t="s">
        <v>67</v>
      </c>
      <c r="B31" s="31">
        <v>6</v>
      </c>
      <c r="C31" s="32" t="s">
        <v>254</v>
      </c>
      <c r="D31" s="31" t="s">
        <v>69</v>
      </c>
      <c r="E31" s="33" t="s">
        <v>255</v>
      </c>
      <c r="F31" s="34" t="s">
        <v>71</v>
      </c>
      <c r="G31" s="35">
        <v>390</v>
      </c>
      <c r="H31" s="36">
        <v>0</v>
      </c>
      <c r="I31" s="36">
        <f>ROUND(G31*H31,P4)</f>
        <v>0</v>
      </c>
      <c r="J31" s="34" t="s">
        <v>72</v>
      </c>
      <c r="O31" s="37">
        <f>I31*0.21</f>
        <v>0</v>
      </c>
      <c r="P31">
        <v>3</v>
      </c>
    </row>
    <row r="32" spans="1:16" x14ac:dyDescent="0.25">
      <c r="A32" s="31" t="s">
        <v>73</v>
      </c>
      <c r="B32" s="38"/>
      <c r="E32" s="39" t="s">
        <v>69</v>
      </c>
      <c r="J32" s="40"/>
    </row>
    <row r="33" spans="1:16" ht="120" x14ac:dyDescent="0.25">
      <c r="A33" s="31" t="s">
        <v>74</v>
      </c>
      <c r="B33" s="38"/>
      <c r="E33" s="41" t="s">
        <v>256</v>
      </c>
      <c r="J33" s="40"/>
    </row>
    <row r="34" spans="1:16" ht="375" x14ac:dyDescent="0.25">
      <c r="A34" s="31" t="s">
        <v>76</v>
      </c>
      <c r="B34" s="38"/>
      <c r="E34" s="33" t="s">
        <v>257</v>
      </c>
      <c r="J34" s="40"/>
    </row>
    <row r="35" spans="1:16" ht="30" x14ac:dyDescent="0.25">
      <c r="A35" s="31" t="s">
        <v>67</v>
      </c>
      <c r="B35" s="31">
        <v>7</v>
      </c>
      <c r="C35" s="32" t="s">
        <v>258</v>
      </c>
      <c r="D35" s="31" t="s">
        <v>69</v>
      </c>
      <c r="E35" s="33" t="s">
        <v>259</v>
      </c>
      <c r="F35" s="34" t="s">
        <v>71</v>
      </c>
      <c r="G35" s="35">
        <v>98</v>
      </c>
      <c r="H35" s="36">
        <v>0</v>
      </c>
      <c r="I35" s="36">
        <f>ROUND(G35*H35,P4)</f>
        <v>0</v>
      </c>
      <c r="J35" s="34" t="s">
        <v>72</v>
      </c>
      <c r="O35" s="37">
        <f>I35*0.21</f>
        <v>0</v>
      </c>
      <c r="P35">
        <v>3</v>
      </c>
    </row>
    <row r="36" spans="1:16" x14ac:dyDescent="0.25">
      <c r="A36" s="31" t="s">
        <v>73</v>
      </c>
      <c r="B36" s="38"/>
      <c r="E36" s="39" t="s">
        <v>69</v>
      </c>
      <c r="J36" s="40"/>
    </row>
    <row r="37" spans="1:16" ht="90" x14ac:dyDescent="0.25">
      <c r="A37" s="31" t="s">
        <v>74</v>
      </c>
      <c r="B37" s="38"/>
      <c r="E37" s="41" t="s">
        <v>260</v>
      </c>
      <c r="J37" s="40"/>
    </row>
    <row r="38" spans="1:16" ht="330" x14ac:dyDescent="0.25">
      <c r="A38" s="31" t="s">
        <v>76</v>
      </c>
      <c r="B38" s="38"/>
      <c r="E38" s="33" t="s">
        <v>261</v>
      </c>
      <c r="J38" s="40"/>
    </row>
    <row r="39" spans="1:16" ht="30" x14ac:dyDescent="0.25">
      <c r="A39" s="31" t="s">
        <v>67</v>
      </c>
      <c r="B39" s="31">
        <v>8</v>
      </c>
      <c r="C39" s="32" t="s">
        <v>262</v>
      </c>
      <c r="D39" s="31" t="s">
        <v>69</v>
      </c>
      <c r="E39" s="33" t="s">
        <v>263</v>
      </c>
      <c r="F39" s="34" t="s">
        <v>71</v>
      </c>
      <c r="G39" s="35">
        <v>1000</v>
      </c>
      <c r="H39" s="36">
        <v>0</v>
      </c>
      <c r="I39" s="36">
        <f>ROUND(G39*H39,P4)</f>
        <v>0</v>
      </c>
      <c r="J39" s="34" t="s">
        <v>72</v>
      </c>
      <c r="O39" s="37">
        <f>I39*0.21</f>
        <v>0</v>
      </c>
      <c r="P39">
        <v>3</v>
      </c>
    </row>
    <row r="40" spans="1:16" x14ac:dyDescent="0.25">
      <c r="A40" s="31" t="s">
        <v>73</v>
      </c>
      <c r="B40" s="38"/>
      <c r="E40" s="39" t="s">
        <v>69</v>
      </c>
      <c r="J40" s="40"/>
    </row>
    <row r="41" spans="1:16" ht="105" x14ac:dyDescent="0.25">
      <c r="A41" s="31" t="s">
        <v>74</v>
      </c>
      <c r="B41" s="38"/>
      <c r="E41" s="41" t="s">
        <v>264</v>
      </c>
      <c r="J41" s="40"/>
    </row>
    <row r="42" spans="1:16" ht="135" x14ac:dyDescent="0.25">
      <c r="A42" s="31" t="s">
        <v>76</v>
      </c>
      <c r="B42" s="38"/>
      <c r="E42" s="33" t="s">
        <v>265</v>
      </c>
      <c r="J42" s="40"/>
    </row>
    <row r="43" spans="1:16" ht="30" x14ac:dyDescent="0.25">
      <c r="A43" s="31" t="s">
        <v>67</v>
      </c>
      <c r="B43" s="31">
        <v>9</v>
      </c>
      <c r="C43" s="32" t="s">
        <v>266</v>
      </c>
      <c r="D43" s="31" t="s">
        <v>69</v>
      </c>
      <c r="E43" s="33" t="s">
        <v>267</v>
      </c>
      <c r="F43" s="34" t="s">
        <v>71</v>
      </c>
      <c r="G43" s="35">
        <v>3695</v>
      </c>
      <c r="H43" s="36">
        <v>0</v>
      </c>
      <c r="I43" s="36">
        <f>ROUND(G43*H43,P4)</f>
        <v>0</v>
      </c>
      <c r="J43" s="34" t="s">
        <v>72</v>
      </c>
      <c r="O43" s="37">
        <f>I43*0.21</f>
        <v>0</v>
      </c>
      <c r="P43">
        <v>3</v>
      </c>
    </row>
    <row r="44" spans="1:16" x14ac:dyDescent="0.25">
      <c r="A44" s="31" t="s">
        <v>73</v>
      </c>
      <c r="B44" s="38"/>
      <c r="E44" s="39" t="s">
        <v>69</v>
      </c>
      <c r="J44" s="40"/>
    </row>
    <row r="45" spans="1:16" ht="120" x14ac:dyDescent="0.25">
      <c r="A45" s="31" t="s">
        <v>74</v>
      </c>
      <c r="B45" s="38"/>
      <c r="E45" s="41" t="s">
        <v>268</v>
      </c>
      <c r="J45" s="40"/>
    </row>
    <row r="46" spans="1:16" ht="360" x14ac:dyDescent="0.25">
      <c r="A46" s="31" t="s">
        <v>76</v>
      </c>
      <c r="B46" s="38"/>
      <c r="E46" s="33" t="s">
        <v>269</v>
      </c>
      <c r="J46" s="40"/>
    </row>
    <row r="47" spans="1:16" ht="30" x14ac:dyDescent="0.25">
      <c r="A47" s="31" t="s">
        <v>67</v>
      </c>
      <c r="B47" s="31">
        <v>10</v>
      </c>
      <c r="C47" s="32" t="s">
        <v>270</v>
      </c>
      <c r="D47" s="31" t="s">
        <v>69</v>
      </c>
      <c r="E47" s="33" t="s">
        <v>271</v>
      </c>
      <c r="F47" s="34" t="s">
        <v>80</v>
      </c>
      <c r="G47" s="35">
        <v>7</v>
      </c>
      <c r="H47" s="36">
        <v>0</v>
      </c>
      <c r="I47" s="36">
        <f>ROUND(G47*H47,P4)</f>
        <v>0</v>
      </c>
      <c r="J47" s="34" t="s">
        <v>72</v>
      </c>
      <c r="O47" s="37">
        <f>I47*0.21</f>
        <v>0</v>
      </c>
      <c r="P47">
        <v>3</v>
      </c>
    </row>
    <row r="48" spans="1:16" x14ac:dyDescent="0.25">
      <c r="A48" s="31" t="s">
        <v>73</v>
      </c>
      <c r="B48" s="38"/>
      <c r="E48" s="39" t="s">
        <v>69</v>
      </c>
      <c r="J48" s="40"/>
    </row>
    <row r="49" spans="1:16" ht="90" x14ac:dyDescent="0.25">
      <c r="A49" s="31" t="s">
        <v>74</v>
      </c>
      <c r="B49" s="38"/>
      <c r="E49" s="41" t="s">
        <v>272</v>
      </c>
      <c r="J49" s="40"/>
    </row>
    <row r="50" spans="1:16" ht="240" x14ac:dyDescent="0.25">
      <c r="A50" s="31" t="s">
        <v>76</v>
      </c>
      <c r="B50" s="38"/>
      <c r="E50" s="33" t="s">
        <v>273</v>
      </c>
      <c r="J50" s="40"/>
    </row>
    <row r="51" spans="1:16" x14ac:dyDescent="0.25">
      <c r="A51" s="31" t="s">
        <v>67</v>
      </c>
      <c r="B51" s="31">
        <v>11</v>
      </c>
      <c r="C51" s="32" t="s">
        <v>274</v>
      </c>
      <c r="D51" s="31" t="s">
        <v>69</v>
      </c>
      <c r="E51" s="33" t="s">
        <v>275</v>
      </c>
      <c r="F51" s="34" t="s">
        <v>80</v>
      </c>
      <c r="G51" s="35">
        <v>60</v>
      </c>
      <c r="H51" s="36">
        <v>0</v>
      </c>
      <c r="I51" s="36">
        <f>ROUND(G51*H51,P4)</f>
        <v>0</v>
      </c>
      <c r="J51" s="34" t="s">
        <v>72</v>
      </c>
      <c r="O51" s="37">
        <f>I51*0.21</f>
        <v>0</v>
      </c>
      <c r="P51">
        <v>3</v>
      </c>
    </row>
    <row r="52" spans="1:16" x14ac:dyDescent="0.25">
      <c r="A52" s="31" t="s">
        <v>73</v>
      </c>
      <c r="B52" s="38"/>
      <c r="E52" s="39" t="s">
        <v>69</v>
      </c>
      <c r="J52" s="40"/>
    </row>
    <row r="53" spans="1:16" ht="150" x14ac:dyDescent="0.25">
      <c r="A53" s="31" t="s">
        <v>74</v>
      </c>
      <c r="B53" s="38"/>
      <c r="E53" s="41" t="s">
        <v>276</v>
      </c>
      <c r="J53" s="40"/>
    </row>
    <row r="54" spans="1:16" ht="375" x14ac:dyDescent="0.25">
      <c r="A54" s="31" t="s">
        <v>76</v>
      </c>
      <c r="B54" s="38"/>
      <c r="E54" s="33" t="s">
        <v>277</v>
      </c>
      <c r="J54" s="40"/>
    </row>
    <row r="55" spans="1:16" x14ac:dyDescent="0.25">
      <c r="A55" s="31" t="s">
        <v>67</v>
      </c>
      <c r="B55" s="31">
        <v>12</v>
      </c>
      <c r="C55" s="32" t="s">
        <v>278</v>
      </c>
      <c r="D55" s="31" t="s">
        <v>69</v>
      </c>
      <c r="E55" s="33" t="s">
        <v>279</v>
      </c>
      <c r="F55" s="34" t="s">
        <v>80</v>
      </c>
      <c r="G55" s="35">
        <v>110</v>
      </c>
      <c r="H55" s="36">
        <v>0</v>
      </c>
      <c r="I55" s="36">
        <f>ROUND(G55*H55,P4)</f>
        <v>0</v>
      </c>
      <c r="J55" s="34" t="s">
        <v>72</v>
      </c>
      <c r="O55" s="37">
        <f>I55*0.21</f>
        <v>0</v>
      </c>
      <c r="P55">
        <v>3</v>
      </c>
    </row>
    <row r="56" spans="1:16" x14ac:dyDescent="0.25">
      <c r="A56" s="31" t="s">
        <v>73</v>
      </c>
      <c r="B56" s="38"/>
      <c r="E56" s="39" t="s">
        <v>69</v>
      </c>
      <c r="J56" s="40"/>
    </row>
    <row r="57" spans="1:16" ht="105" x14ac:dyDescent="0.25">
      <c r="A57" s="31" t="s">
        <v>74</v>
      </c>
      <c r="B57" s="38"/>
      <c r="E57" s="41" t="s">
        <v>280</v>
      </c>
      <c r="J57" s="40"/>
    </row>
    <row r="58" spans="1:16" ht="375" x14ac:dyDescent="0.25">
      <c r="A58" s="31" t="s">
        <v>76</v>
      </c>
      <c r="B58" s="38"/>
      <c r="E58" s="33" t="s">
        <v>277</v>
      </c>
      <c r="J58" s="40"/>
    </row>
    <row r="59" spans="1:16" x14ac:dyDescent="0.25">
      <c r="A59" s="31" t="s">
        <v>67</v>
      </c>
      <c r="B59" s="31">
        <v>13</v>
      </c>
      <c r="C59" s="32" t="s">
        <v>281</v>
      </c>
      <c r="D59" s="31" t="s">
        <v>69</v>
      </c>
      <c r="E59" s="33" t="s">
        <v>282</v>
      </c>
      <c r="F59" s="34" t="s">
        <v>80</v>
      </c>
      <c r="G59" s="35">
        <v>30</v>
      </c>
      <c r="H59" s="36">
        <v>0</v>
      </c>
      <c r="I59" s="36">
        <f>ROUND(G59*H59,P4)</f>
        <v>0</v>
      </c>
      <c r="J59" s="34" t="s">
        <v>72</v>
      </c>
      <c r="O59" s="37">
        <f>I59*0.21</f>
        <v>0</v>
      </c>
      <c r="P59">
        <v>3</v>
      </c>
    </row>
    <row r="60" spans="1:16" x14ac:dyDescent="0.25">
      <c r="A60" s="31" t="s">
        <v>73</v>
      </c>
      <c r="B60" s="38"/>
      <c r="E60" s="39" t="s">
        <v>69</v>
      </c>
      <c r="J60" s="40"/>
    </row>
    <row r="61" spans="1:16" ht="60" x14ac:dyDescent="0.25">
      <c r="A61" s="31" t="s">
        <v>74</v>
      </c>
      <c r="B61" s="38"/>
      <c r="E61" s="41" t="s">
        <v>283</v>
      </c>
      <c r="J61" s="40"/>
    </row>
    <row r="62" spans="1:16" ht="375" x14ac:dyDescent="0.25">
      <c r="A62" s="31" t="s">
        <v>76</v>
      </c>
      <c r="B62" s="38"/>
      <c r="E62" s="33" t="s">
        <v>277</v>
      </c>
      <c r="J62" s="40"/>
    </row>
    <row r="63" spans="1:16" x14ac:dyDescent="0.25">
      <c r="A63" s="31" t="s">
        <v>67</v>
      </c>
      <c r="B63" s="31">
        <v>14</v>
      </c>
      <c r="C63" s="32" t="s">
        <v>284</v>
      </c>
      <c r="D63" s="31" t="s">
        <v>69</v>
      </c>
      <c r="E63" s="33" t="s">
        <v>285</v>
      </c>
      <c r="F63" s="34" t="s">
        <v>71</v>
      </c>
      <c r="G63" s="35">
        <v>3390</v>
      </c>
      <c r="H63" s="36">
        <v>0</v>
      </c>
      <c r="I63" s="36">
        <f>ROUND(G63*H63,P4)</f>
        <v>0</v>
      </c>
      <c r="J63" s="34" t="s">
        <v>72</v>
      </c>
      <c r="O63" s="37">
        <f>I63*0.21</f>
        <v>0</v>
      </c>
      <c r="P63">
        <v>3</v>
      </c>
    </row>
    <row r="64" spans="1:16" x14ac:dyDescent="0.25">
      <c r="A64" s="31" t="s">
        <v>73</v>
      </c>
      <c r="B64" s="38"/>
      <c r="E64" s="39" t="s">
        <v>69</v>
      </c>
      <c r="J64" s="40"/>
    </row>
    <row r="65" spans="1:16" ht="120" x14ac:dyDescent="0.25">
      <c r="A65" s="31" t="s">
        <v>74</v>
      </c>
      <c r="B65" s="38"/>
      <c r="E65" s="41" t="s">
        <v>286</v>
      </c>
      <c r="J65" s="40"/>
    </row>
    <row r="66" spans="1:16" ht="210" x14ac:dyDescent="0.25">
      <c r="A66" s="31" t="s">
        <v>76</v>
      </c>
      <c r="B66" s="38"/>
      <c r="E66" s="33" t="s">
        <v>287</v>
      </c>
      <c r="J66" s="40"/>
    </row>
    <row r="67" spans="1:16" x14ac:dyDescent="0.25">
      <c r="A67" s="31" t="s">
        <v>67</v>
      </c>
      <c r="B67" s="31">
        <v>15</v>
      </c>
      <c r="C67" s="32" t="s">
        <v>288</v>
      </c>
      <c r="D67" s="31" t="s">
        <v>69</v>
      </c>
      <c r="E67" s="33" t="s">
        <v>289</v>
      </c>
      <c r="F67" s="34" t="s">
        <v>80</v>
      </c>
      <c r="G67" s="35">
        <v>14</v>
      </c>
      <c r="H67" s="36">
        <v>0</v>
      </c>
      <c r="I67" s="36">
        <f>ROUND(G67*H67,P4)</f>
        <v>0</v>
      </c>
      <c r="J67" s="34" t="s">
        <v>72</v>
      </c>
      <c r="O67" s="37">
        <f>I67*0.21</f>
        <v>0</v>
      </c>
      <c r="P67">
        <v>3</v>
      </c>
    </row>
    <row r="68" spans="1:16" x14ac:dyDescent="0.25">
      <c r="A68" s="31" t="s">
        <v>73</v>
      </c>
      <c r="B68" s="38"/>
      <c r="E68" s="39" t="s">
        <v>69</v>
      </c>
      <c r="J68" s="40"/>
    </row>
    <row r="69" spans="1:16" ht="90" x14ac:dyDescent="0.25">
      <c r="A69" s="31" t="s">
        <v>74</v>
      </c>
      <c r="B69" s="38"/>
      <c r="E69" s="41" t="s">
        <v>290</v>
      </c>
      <c r="J69" s="40"/>
    </row>
    <row r="70" spans="1:16" ht="120" x14ac:dyDescent="0.25">
      <c r="A70" s="31" t="s">
        <v>76</v>
      </c>
      <c r="B70" s="38"/>
      <c r="E70" s="33" t="s">
        <v>291</v>
      </c>
      <c r="J70" s="40"/>
    </row>
    <row r="71" spans="1:16" x14ac:dyDescent="0.25">
      <c r="A71" s="25" t="s">
        <v>64</v>
      </c>
      <c r="B71" s="26"/>
      <c r="C71" s="27" t="s">
        <v>292</v>
      </c>
      <c r="D71" s="28"/>
      <c r="E71" s="25" t="s">
        <v>293</v>
      </c>
      <c r="F71" s="28"/>
      <c r="G71" s="28"/>
      <c r="H71" s="28"/>
      <c r="I71" s="29">
        <f>SUMIFS(I72:I87,A72:A87,"P")</f>
        <v>0</v>
      </c>
      <c r="J71" s="30"/>
    </row>
    <row r="72" spans="1:16" x14ac:dyDescent="0.25">
      <c r="A72" s="31" t="s">
        <v>67</v>
      </c>
      <c r="B72" s="31">
        <v>16</v>
      </c>
      <c r="C72" s="32" t="s">
        <v>294</v>
      </c>
      <c r="D72" s="31" t="s">
        <v>69</v>
      </c>
      <c r="E72" s="33" t="s">
        <v>295</v>
      </c>
      <c r="F72" s="34" t="s">
        <v>80</v>
      </c>
      <c r="G72" s="35">
        <v>8</v>
      </c>
      <c r="H72" s="36">
        <v>0</v>
      </c>
      <c r="I72" s="36">
        <f>ROUND(G72*H72,P4)</f>
        <v>0</v>
      </c>
      <c r="J72" s="34" t="s">
        <v>72</v>
      </c>
      <c r="O72" s="37">
        <f>I72*0.21</f>
        <v>0</v>
      </c>
      <c r="P72">
        <v>3</v>
      </c>
    </row>
    <row r="73" spans="1:16" x14ac:dyDescent="0.25">
      <c r="A73" s="31" t="s">
        <v>73</v>
      </c>
      <c r="B73" s="38"/>
      <c r="E73" s="39" t="s">
        <v>69</v>
      </c>
      <c r="J73" s="40"/>
    </row>
    <row r="74" spans="1:16" ht="120" x14ac:dyDescent="0.25">
      <c r="A74" s="31" t="s">
        <v>74</v>
      </c>
      <c r="B74" s="38"/>
      <c r="E74" s="41" t="s">
        <v>296</v>
      </c>
      <c r="J74" s="40"/>
    </row>
    <row r="75" spans="1:16" ht="210" x14ac:dyDescent="0.25">
      <c r="A75" s="31" t="s">
        <v>76</v>
      </c>
      <c r="B75" s="38"/>
      <c r="E75" s="33" t="s">
        <v>297</v>
      </c>
      <c r="J75" s="40"/>
    </row>
    <row r="76" spans="1:16" x14ac:dyDescent="0.25">
      <c r="A76" s="31" t="s">
        <v>67</v>
      </c>
      <c r="B76" s="31">
        <v>17</v>
      </c>
      <c r="C76" s="32" t="s">
        <v>298</v>
      </c>
      <c r="D76" s="31" t="s">
        <v>69</v>
      </c>
      <c r="E76" s="33" t="s">
        <v>299</v>
      </c>
      <c r="F76" s="34" t="s">
        <v>80</v>
      </c>
      <c r="G76" s="35">
        <v>105</v>
      </c>
      <c r="H76" s="36">
        <v>0</v>
      </c>
      <c r="I76" s="36">
        <f>ROUND(G76*H76,P4)</f>
        <v>0</v>
      </c>
      <c r="J76" s="34" t="s">
        <v>72</v>
      </c>
      <c r="O76" s="37">
        <f>I76*0.21</f>
        <v>0</v>
      </c>
      <c r="P76">
        <v>3</v>
      </c>
    </row>
    <row r="77" spans="1:16" x14ac:dyDescent="0.25">
      <c r="A77" s="31" t="s">
        <v>73</v>
      </c>
      <c r="B77" s="38"/>
      <c r="E77" s="39" t="s">
        <v>69</v>
      </c>
      <c r="J77" s="40"/>
    </row>
    <row r="78" spans="1:16" ht="165" x14ac:dyDescent="0.25">
      <c r="A78" s="31" t="s">
        <v>74</v>
      </c>
      <c r="B78" s="38"/>
      <c r="E78" s="41" t="s">
        <v>300</v>
      </c>
      <c r="J78" s="40"/>
    </row>
    <row r="79" spans="1:16" ht="180" x14ac:dyDescent="0.25">
      <c r="A79" s="31" t="s">
        <v>76</v>
      </c>
      <c r="B79" s="38"/>
      <c r="E79" s="33" t="s">
        <v>301</v>
      </c>
      <c r="J79" s="40"/>
    </row>
    <row r="80" spans="1:16" ht="30" x14ac:dyDescent="0.25">
      <c r="A80" s="31" t="s">
        <v>67</v>
      </c>
      <c r="B80" s="31">
        <v>18</v>
      </c>
      <c r="C80" s="32" t="s">
        <v>302</v>
      </c>
      <c r="D80" s="31" t="s">
        <v>69</v>
      </c>
      <c r="E80" s="33" t="s">
        <v>303</v>
      </c>
      <c r="F80" s="34" t="s">
        <v>71</v>
      </c>
      <c r="G80" s="35">
        <v>300</v>
      </c>
      <c r="H80" s="36">
        <v>0</v>
      </c>
      <c r="I80" s="36">
        <f>ROUND(G80*H80,P4)</f>
        <v>0</v>
      </c>
      <c r="J80" s="34" t="s">
        <v>72</v>
      </c>
      <c r="O80" s="37">
        <f>I80*0.21</f>
        <v>0</v>
      </c>
      <c r="P80">
        <v>3</v>
      </c>
    </row>
    <row r="81" spans="1:16" x14ac:dyDescent="0.25">
      <c r="A81" s="31" t="s">
        <v>73</v>
      </c>
      <c r="B81" s="38"/>
      <c r="E81" s="39" t="s">
        <v>69</v>
      </c>
      <c r="J81" s="40"/>
    </row>
    <row r="82" spans="1:16" ht="120" x14ac:dyDescent="0.25">
      <c r="A82" s="31" t="s">
        <v>74</v>
      </c>
      <c r="B82" s="38"/>
      <c r="E82" s="41" t="s">
        <v>304</v>
      </c>
      <c r="J82" s="40"/>
    </row>
    <row r="83" spans="1:16" ht="225" x14ac:dyDescent="0.25">
      <c r="A83" s="31" t="s">
        <v>76</v>
      </c>
      <c r="B83" s="38"/>
      <c r="E83" s="33" t="s">
        <v>305</v>
      </c>
      <c r="J83" s="40"/>
    </row>
    <row r="84" spans="1:16" x14ac:dyDescent="0.25">
      <c r="A84" s="31" t="s">
        <v>67</v>
      </c>
      <c r="B84" s="31">
        <v>19</v>
      </c>
      <c r="C84" s="32" t="s">
        <v>306</v>
      </c>
      <c r="D84" s="31" t="s">
        <v>69</v>
      </c>
      <c r="E84" s="33" t="s">
        <v>307</v>
      </c>
      <c r="F84" s="34" t="s">
        <v>71</v>
      </c>
      <c r="G84" s="35">
        <v>3695</v>
      </c>
      <c r="H84" s="36">
        <v>0</v>
      </c>
      <c r="I84" s="36">
        <f>ROUND(G84*H84,P4)</f>
        <v>0</v>
      </c>
      <c r="J84" s="34" t="s">
        <v>72</v>
      </c>
      <c r="O84" s="37">
        <f>I84*0.21</f>
        <v>0</v>
      </c>
      <c r="P84">
        <v>3</v>
      </c>
    </row>
    <row r="85" spans="1:16" x14ac:dyDescent="0.25">
      <c r="A85" s="31" t="s">
        <v>73</v>
      </c>
      <c r="B85" s="38"/>
      <c r="E85" s="33" t="s">
        <v>307</v>
      </c>
      <c r="J85" s="40"/>
    </row>
    <row r="86" spans="1:16" ht="75" x14ac:dyDescent="0.25">
      <c r="A86" s="31" t="s">
        <v>74</v>
      </c>
      <c r="B86" s="38"/>
      <c r="E86" s="41" t="s">
        <v>308</v>
      </c>
      <c r="J86" s="40"/>
    </row>
    <row r="87" spans="1:16" ht="135" x14ac:dyDescent="0.25">
      <c r="A87" s="31" t="s">
        <v>76</v>
      </c>
      <c r="B87" s="38"/>
      <c r="E87" s="33" t="s">
        <v>309</v>
      </c>
      <c r="J87" s="40"/>
    </row>
    <row r="88" spans="1:16" x14ac:dyDescent="0.25">
      <c r="A88" s="25" t="s">
        <v>64</v>
      </c>
      <c r="B88" s="26"/>
      <c r="C88" s="27" t="s">
        <v>310</v>
      </c>
      <c r="D88" s="28"/>
      <c r="E88" s="25" t="s">
        <v>311</v>
      </c>
      <c r="F88" s="28"/>
      <c r="G88" s="28"/>
      <c r="H88" s="28"/>
      <c r="I88" s="29">
        <f>SUMIFS(I89:I96,A89:A96,"P")</f>
        <v>0</v>
      </c>
      <c r="J88" s="30"/>
    </row>
    <row r="89" spans="1:16" x14ac:dyDescent="0.25">
      <c r="A89" s="31" t="s">
        <v>67</v>
      </c>
      <c r="B89" s="31">
        <v>20</v>
      </c>
      <c r="C89" s="32" t="s">
        <v>312</v>
      </c>
      <c r="D89" s="31" t="s">
        <v>69</v>
      </c>
      <c r="E89" s="33" t="s">
        <v>313</v>
      </c>
      <c r="F89" s="34" t="s">
        <v>314</v>
      </c>
      <c r="G89" s="35">
        <v>3.5</v>
      </c>
      <c r="H89" s="36">
        <v>0</v>
      </c>
      <c r="I89" s="36">
        <f>ROUND(G89*H89,P4)</f>
        <v>0</v>
      </c>
      <c r="J89" s="34" t="s">
        <v>211</v>
      </c>
      <c r="O89" s="37">
        <f>I89*0.21</f>
        <v>0</v>
      </c>
      <c r="P89">
        <v>3</v>
      </c>
    </row>
    <row r="90" spans="1:16" x14ac:dyDescent="0.25">
      <c r="A90" s="31" t="s">
        <v>73</v>
      </c>
      <c r="B90" s="38"/>
      <c r="E90" s="33" t="s">
        <v>313</v>
      </c>
      <c r="J90" s="40"/>
    </row>
    <row r="91" spans="1:16" ht="60" x14ac:dyDescent="0.25">
      <c r="A91" s="31" t="s">
        <v>74</v>
      </c>
      <c r="B91" s="38"/>
      <c r="E91" s="41" t="s">
        <v>315</v>
      </c>
      <c r="J91" s="40"/>
    </row>
    <row r="92" spans="1:16" ht="75" x14ac:dyDescent="0.25">
      <c r="A92" s="31" t="s">
        <v>76</v>
      </c>
      <c r="B92" s="38"/>
      <c r="E92" s="33" t="s">
        <v>316</v>
      </c>
      <c r="J92" s="40"/>
    </row>
    <row r="93" spans="1:16" x14ac:dyDescent="0.25">
      <c r="A93" s="31" t="s">
        <v>67</v>
      </c>
      <c r="B93" s="31">
        <v>21</v>
      </c>
      <c r="C93" s="32" t="s">
        <v>317</v>
      </c>
      <c r="D93" s="31" t="s">
        <v>69</v>
      </c>
      <c r="E93" s="33" t="s">
        <v>318</v>
      </c>
      <c r="F93" s="34" t="s">
        <v>314</v>
      </c>
      <c r="G93" s="35">
        <v>3.5</v>
      </c>
      <c r="H93" s="36">
        <v>0</v>
      </c>
      <c r="I93" s="36">
        <f>ROUND(G93*H93,P4)</f>
        <v>0</v>
      </c>
      <c r="J93" s="34" t="s">
        <v>211</v>
      </c>
      <c r="O93" s="37">
        <f>I93*0.21</f>
        <v>0</v>
      </c>
      <c r="P93">
        <v>3</v>
      </c>
    </row>
    <row r="94" spans="1:16" x14ac:dyDescent="0.25">
      <c r="A94" s="31" t="s">
        <v>73</v>
      </c>
      <c r="B94" s="38"/>
      <c r="E94" s="33" t="s">
        <v>318</v>
      </c>
      <c r="J94" s="40"/>
    </row>
    <row r="95" spans="1:16" ht="60" x14ac:dyDescent="0.25">
      <c r="A95" s="31" t="s">
        <v>74</v>
      </c>
      <c r="B95" s="38"/>
      <c r="E95" s="41" t="s">
        <v>319</v>
      </c>
      <c r="J95" s="40"/>
    </row>
    <row r="96" spans="1:16" ht="75" x14ac:dyDescent="0.25">
      <c r="A96" s="31" t="s">
        <v>76</v>
      </c>
      <c r="B96" s="38"/>
      <c r="E96" s="33" t="s">
        <v>316</v>
      </c>
      <c r="J96" s="40"/>
    </row>
    <row r="97" spans="1:16" x14ac:dyDescent="0.25">
      <c r="A97" s="25" t="s">
        <v>64</v>
      </c>
      <c r="B97" s="26"/>
      <c r="C97" s="27" t="s">
        <v>320</v>
      </c>
      <c r="D97" s="28"/>
      <c r="E97" s="25" t="s">
        <v>321</v>
      </c>
      <c r="F97" s="28"/>
      <c r="G97" s="28"/>
      <c r="H97" s="28"/>
      <c r="I97" s="29">
        <f>SUMIFS(I98:I121,A98:A121,"P")</f>
        <v>0</v>
      </c>
      <c r="J97" s="30"/>
    </row>
    <row r="98" spans="1:16" x14ac:dyDescent="0.25">
      <c r="A98" s="31" t="s">
        <v>67</v>
      </c>
      <c r="B98" s="31">
        <v>22</v>
      </c>
      <c r="C98" s="32" t="s">
        <v>322</v>
      </c>
      <c r="D98" s="31" t="s">
        <v>69</v>
      </c>
      <c r="E98" s="33" t="s">
        <v>323</v>
      </c>
      <c r="F98" s="34" t="s">
        <v>324</v>
      </c>
      <c r="G98" s="35">
        <v>1</v>
      </c>
      <c r="H98" s="36">
        <v>0</v>
      </c>
      <c r="I98" s="36">
        <f>ROUND(G98*H98,P4)</f>
        <v>0</v>
      </c>
      <c r="J98" s="34" t="s">
        <v>72</v>
      </c>
      <c r="O98" s="37">
        <f>I98*0.21</f>
        <v>0</v>
      </c>
      <c r="P98">
        <v>3</v>
      </c>
    </row>
    <row r="99" spans="1:16" x14ac:dyDescent="0.25">
      <c r="A99" s="31" t="s">
        <v>73</v>
      </c>
      <c r="B99" s="38"/>
      <c r="E99" s="39" t="s">
        <v>69</v>
      </c>
      <c r="J99" s="40"/>
    </row>
    <row r="100" spans="1:16" ht="60" x14ac:dyDescent="0.25">
      <c r="A100" s="31" t="s">
        <v>74</v>
      </c>
      <c r="B100" s="38"/>
      <c r="E100" s="41" t="s">
        <v>325</v>
      </c>
      <c r="J100" s="40"/>
    </row>
    <row r="101" spans="1:16" ht="60" x14ac:dyDescent="0.25">
      <c r="A101" s="31" t="s">
        <v>76</v>
      </c>
      <c r="B101" s="38"/>
      <c r="E101" s="33" t="s">
        <v>326</v>
      </c>
      <c r="J101" s="40"/>
    </row>
    <row r="102" spans="1:16" x14ac:dyDescent="0.25">
      <c r="A102" s="31" t="s">
        <v>67</v>
      </c>
      <c r="B102" s="31">
        <v>23</v>
      </c>
      <c r="C102" s="32" t="s">
        <v>327</v>
      </c>
      <c r="D102" s="31" t="s">
        <v>69</v>
      </c>
      <c r="E102" s="33" t="s">
        <v>328</v>
      </c>
      <c r="F102" s="34" t="s">
        <v>324</v>
      </c>
      <c r="G102" s="35">
        <v>1</v>
      </c>
      <c r="H102" s="36">
        <v>0</v>
      </c>
      <c r="I102" s="36">
        <f>ROUND(G102*H102,P4)</f>
        <v>0</v>
      </c>
      <c r="J102" s="34" t="s">
        <v>72</v>
      </c>
      <c r="O102" s="37">
        <f>I102*0.21</f>
        <v>0</v>
      </c>
      <c r="P102">
        <v>3</v>
      </c>
    </row>
    <row r="103" spans="1:16" x14ac:dyDescent="0.25">
      <c r="A103" s="31" t="s">
        <v>73</v>
      </c>
      <c r="B103" s="38"/>
      <c r="E103" s="39" t="s">
        <v>69</v>
      </c>
      <c r="J103" s="40"/>
    </row>
    <row r="104" spans="1:16" ht="75" x14ac:dyDescent="0.25">
      <c r="A104" s="31" t="s">
        <v>74</v>
      </c>
      <c r="B104" s="38"/>
      <c r="E104" s="41" t="s">
        <v>329</v>
      </c>
      <c r="J104" s="40"/>
    </row>
    <row r="105" spans="1:16" ht="60" x14ac:dyDescent="0.25">
      <c r="A105" s="31" t="s">
        <v>76</v>
      </c>
      <c r="B105" s="38"/>
      <c r="E105" s="33" t="s">
        <v>326</v>
      </c>
      <c r="J105" s="40"/>
    </row>
    <row r="106" spans="1:16" x14ac:dyDescent="0.25">
      <c r="A106" s="31" t="s">
        <v>67</v>
      </c>
      <c r="B106" s="31">
        <v>24</v>
      </c>
      <c r="C106" s="32" t="s">
        <v>330</v>
      </c>
      <c r="D106" s="31" t="s">
        <v>69</v>
      </c>
      <c r="E106" s="33" t="s">
        <v>331</v>
      </c>
      <c r="F106" s="34" t="s">
        <v>80</v>
      </c>
      <c r="G106" s="35">
        <v>116</v>
      </c>
      <c r="H106" s="36">
        <v>0</v>
      </c>
      <c r="I106" s="36">
        <f>ROUND(G106*H106,P4)</f>
        <v>0</v>
      </c>
      <c r="J106" s="34" t="s">
        <v>72</v>
      </c>
      <c r="O106" s="37">
        <f>I106*0.21</f>
        <v>0</v>
      </c>
      <c r="P106">
        <v>3</v>
      </c>
    </row>
    <row r="107" spans="1:16" x14ac:dyDescent="0.25">
      <c r="A107" s="31" t="s">
        <v>73</v>
      </c>
      <c r="B107" s="38"/>
      <c r="E107" s="39" t="s">
        <v>69</v>
      </c>
      <c r="J107" s="40"/>
    </row>
    <row r="108" spans="1:16" ht="75" x14ac:dyDescent="0.25">
      <c r="A108" s="31" t="s">
        <v>74</v>
      </c>
      <c r="B108" s="38"/>
      <c r="E108" s="41" t="s">
        <v>332</v>
      </c>
      <c r="J108" s="40"/>
    </row>
    <row r="109" spans="1:16" ht="60" x14ac:dyDescent="0.25">
      <c r="A109" s="31" t="s">
        <v>76</v>
      </c>
      <c r="B109" s="38"/>
      <c r="E109" s="33" t="s">
        <v>326</v>
      </c>
      <c r="J109" s="40"/>
    </row>
    <row r="110" spans="1:16" x14ac:dyDescent="0.25">
      <c r="A110" s="31" t="s">
        <v>67</v>
      </c>
      <c r="B110" s="31">
        <v>25</v>
      </c>
      <c r="C110" s="32" t="s">
        <v>333</v>
      </c>
      <c r="D110" s="31" t="s">
        <v>69</v>
      </c>
      <c r="E110" s="33" t="s">
        <v>334</v>
      </c>
      <c r="F110" s="34" t="s">
        <v>80</v>
      </c>
      <c r="G110" s="35">
        <v>58</v>
      </c>
      <c r="H110" s="36">
        <v>0</v>
      </c>
      <c r="I110" s="36">
        <f>ROUND(G110*H110,P4)</f>
        <v>0</v>
      </c>
      <c r="J110" s="34" t="s">
        <v>72</v>
      </c>
      <c r="O110" s="37">
        <f>I110*0.21</f>
        <v>0</v>
      </c>
      <c r="P110">
        <v>3</v>
      </c>
    </row>
    <row r="111" spans="1:16" x14ac:dyDescent="0.25">
      <c r="A111" s="31" t="s">
        <v>73</v>
      </c>
      <c r="B111" s="38"/>
      <c r="E111" s="39" t="s">
        <v>69</v>
      </c>
      <c r="J111" s="40"/>
    </row>
    <row r="112" spans="1:16" ht="75" x14ac:dyDescent="0.25">
      <c r="A112" s="31" t="s">
        <v>74</v>
      </c>
      <c r="B112" s="38"/>
      <c r="E112" s="41" t="s">
        <v>335</v>
      </c>
      <c r="J112" s="40"/>
    </row>
    <row r="113" spans="1:16" ht="105" x14ac:dyDescent="0.25">
      <c r="A113" s="31" t="s">
        <v>76</v>
      </c>
      <c r="B113" s="38"/>
      <c r="E113" s="33" t="s">
        <v>336</v>
      </c>
      <c r="J113" s="40"/>
    </row>
    <row r="114" spans="1:16" x14ac:dyDescent="0.25">
      <c r="A114" s="31" t="s">
        <v>67</v>
      </c>
      <c r="B114" s="31">
        <v>26</v>
      </c>
      <c r="C114" s="32" t="s">
        <v>337</v>
      </c>
      <c r="D114" s="31" t="s">
        <v>69</v>
      </c>
      <c r="E114" s="33" t="s">
        <v>338</v>
      </c>
      <c r="F114" s="34" t="s">
        <v>172</v>
      </c>
      <c r="G114" s="35">
        <v>250</v>
      </c>
      <c r="H114" s="36">
        <v>0</v>
      </c>
      <c r="I114" s="36">
        <f>ROUND(G114*H114,P4)</f>
        <v>0</v>
      </c>
      <c r="J114" s="34" t="s">
        <v>72</v>
      </c>
      <c r="O114" s="37">
        <f>I114*0.21</f>
        <v>0</v>
      </c>
      <c r="P114">
        <v>3</v>
      </c>
    </row>
    <row r="115" spans="1:16" x14ac:dyDescent="0.25">
      <c r="A115" s="31" t="s">
        <v>73</v>
      </c>
      <c r="B115" s="38"/>
      <c r="E115" s="39" t="s">
        <v>69</v>
      </c>
      <c r="J115" s="40"/>
    </row>
    <row r="116" spans="1:16" ht="60" x14ac:dyDescent="0.25">
      <c r="A116" s="31" t="s">
        <v>74</v>
      </c>
      <c r="B116" s="38"/>
      <c r="E116" s="41" t="s">
        <v>339</v>
      </c>
      <c r="J116" s="40"/>
    </row>
    <row r="117" spans="1:16" ht="195" x14ac:dyDescent="0.25">
      <c r="A117" s="31" t="s">
        <v>76</v>
      </c>
      <c r="B117" s="38"/>
      <c r="E117" s="33" t="s">
        <v>340</v>
      </c>
      <c r="J117" s="40"/>
    </row>
    <row r="118" spans="1:16" x14ac:dyDescent="0.25">
      <c r="A118" s="31" t="s">
        <v>67</v>
      </c>
      <c r="B118" s="31">
        <v>27</v>
      </c>
      <c r="C118" s="32" t="s">
        <v>341</v>
      </c>
      <c r="D118" s="31" t="s">
        <v>69</v>
      </c>
      <c r="E118" s="33" t="s">
        <v>342</v>
      </c>
      <c r="F118" s="34" t="s">
        <v>80</v>
      </c>
      <c r="G118" s="35">
        <v>58</v>
      </c>
      <c r="H118" s="36">
        <v>0</v>
      </c>
      <c r="I118" s="36">
        <f>ROUND(G118*H118,P4)</f>
        <v>0</v>
      </c>
      <c r="J118" s="34" t="s">
        <v>211</v>
      </c>
      <c r="O118" s="37">
        <f>I118*0.21</f>
        <v>0</v>
      </c>
      <c r="P118">
        <v>3</v>
      </c>
    </row>
    <row r="119" spans="1:16" x14ac:dyDescent="0.25">
      <c r="A119" s="31" t="s">
        <v>73</v>
      </c>
      <c r="B119" s="38"/>
      <c r="E119" s="33" t="s">
        <v>342</v>
      </c>
      <c r="J119" s="40"/>
    </row>
    <row r="120" spans="1:16" ht="75" x14ac:dyDescent="0.25">
      <c r="A120" s="31" t="s">
        <v>74</v>
      </c>
      <c r="B120" s="38"/>
      <c r="E120" s="41" t="s">
        <v>343</v>
      </c>
      <c r="J120" s="40"/>
    </row>
    <row r="121" spans="1:16" ht="120" x14ac:dyDescent="0.25">
      <c r="A121" s="31" t="s">
        <v>76</v>
      </c>
      <c r="B121" s="38"/>
      <c r="E121" s="33" t="s">
        <v>344</v>
      </c>
      <c r="J121" s="40"/>
    </row>
    <row r="122" spans="1:16" x14ac:dyDescent="0.25">
      <c r="A122" s="25" t="s">
        <v>64</v>
      </c>
      <c r="B122" s="26"/>
      <c r="C122" s="27" t="s">
        <v>345</v>
      </c>
      <c r="D122" s="28"/>
      <c r="E122" s="25" t="s">
        <v>346</v>
      </c>
      <c r="F122" s="28"/>
      <c r="G122" s="28"/>
      <c r="H122" s="28"/>
      <c r="I122" s="29">
        <f>SUMIFS(I123:I154,A123:A154,"P")</f>
        <v>0</v>
      </c>
      <c r="J122" s="30"/>
    </row>
    <row r="123" spans="1:16" x14ac:dyDescent="0.25">
      <c r="A123" s="31" t="s">
        <v>67</v>
      </c>
      <c r="B123" s="31">
        <v>28</v>
      </c>
      <c r="C123" s="32" t="s">
        <v>347</v>
      </c>
      <c r="D123" s="31" t="s">
        <v>69</v>
      </c>
      <c r="E123" s="33" t="s">
        <v>348</v>
      </c>
      <c r="F123" s="34" t="s">
        <v>159</v>
      </c>
      <c r="G123" s="35">
        <v>8050</v>
      </c>
      <c r="H123" s="36">
        <v>0</v>
      </c>
      <c r="I123" s="36">
        <f>ROUND(G123*H123,P4)</f>
        <v>0</v>
      </c>
      <c r="J123" s="34" t="s">
        <v>72</v>
      </c>
      <c r="O123" s="37">
        <f>I123*0.21</f>
        <v>0</v>
      </c>
      <c r="P123">
        <v>3</v>
      </c>
    </row>
    <row r="124" spans="1:16" x14ac:dyDescent="0.25">
      <c r="A124" s="31" t="s">
        <v>73</v>
      </c>
      <c r="B124" s="38"/>
      <c r="E124" s="39" t="s">
        <v>69</v>
      </c>
      <c r="J124" s="40"/>
    </row>
    <row r="125" spans="1:16" ht="240" x14ac:dyDescent="0.25">
      <c r="A125" s="31" t="s">
        <v>74</v>
      </c>
      <c r="B125" s="38"/>
      <c r="E125" s="41" t="s">
        <v>349</v>
      </c>
      <c r="J125" s="40"/>
    </row>
    <row r="126" spans="1:16" ht="180" x14ac:dyDescent="0.25">
      <c r="A126" s="31" t="s">
        <v>76</v>
      </c>
      <c r="B126" s="38"/>
      <c r="E126" s="33" t="s">
        <v>350</v>
      </c>
      <c r="J126" s="40"/>
    </row>
    <row r="127" spans="1:16" ht="30" x14ac:dyDescent="0.25">
      <c r="A127" s="31" t="s">
        <v>67</v>
      </c>
      <c r="B127" s="31">
        <v>29</v>
      </c>
      <c r="C127" s="32" t="s">
        <v>351</v>
      </c>
      <c r="D127" s="31" t="s">
        <v>69</v>
      </c>
      <c r="E127" s="33" t="s">
        <v>352</v>
      </c>
      <c r="F127" s="34" t="s">
        <v>353</v>
      </c>
      <c r="G127" s="35">
        <v>22500</v>
      </c>
      <c r="H127" s="36">
        <v>0</v>
      </c>
      <c r="I127" s="36">
        <f>ROUND(G127*H127,P4)</f>
        <v>0</v>
      </c>
      <c r="J127" s="34" t="s">
        <v>72</v>
      </c>
      <c r="O127" s="37">
        <f>I127*0.21</f>
        <v>0</v>
      </c>
      <c r="P127">
        <v>3</v>
      </c>
    </row>
    <row r="128" spans="1:16" x14ac:dyDescent="0.25">
      <c r="A128" s="31" t="s">
        <v>73</v>
      </c>
      <c r="B128" s="38"/>
      <c r="E128" s="39" t="s">
        <v>69</v>
      </c>
      <c r="J128" s="40"/>
    </row>
    <row r="129" spans="1:16" ht="105" x14ac:dyDescent="0.25">
      <c r="A129" s="31" t="s">
        <v>74</v>
      </c>
      <c r="B129" s="38"/>
      <c r="E129" s="41" t="s">
        <v>354</v>
      </c>
      <c r="J129" s="40"/>
    </row>
    <row r="130" spans="1:16" ht="165" x14ac:dyDescent="0.25">
      <c r="A130" s="31" t="s">
        <v>76</v>
      </c>
      <c r="B130" s="38"/>
      <c r="E130" s="33" t="s">
        <v>355</v>
      </c>
      <c r="J130" s="40"/>
    </row>
    <row r="131" spans="1:16" x14ac:dyDescent="0.25">
      <c r="A131" s="31" t="s">
        <v>67</v>
      </c>
      <c r="B131" s="31">
        <v>30</v>
      </c>
      <c r="C131" s="32" t="s">
        <v>356</v>
      </c>
      <c r="D131" s="31" t="s">
        <v>69</v>
      </c>
      <c r="E131" s="33" t="s">
        <v>357</v>
      </c>
      <c r="F131" s="34" t="s">
        <v>71</v>
      </c>
      <c r="G131" s="35">
        <v>750</v>
      </c>
      <c r="H131" s="36">
        <v>0</v>
      </c>
      <c r="I131" s="36">
        <f>ROUND(G131*H131,P4)</f>
        <v>0</v>
      </c>
      <c r="J131" s="34" t="s">
        <v>72</v>
      </c>
      <c r="O131" s="37">
        <f>I131*0.21</f>
        <v>0</v>
      </c>
      <c r="P131">
        <v>3</v>
      </c>
    </row>
    <row r="132" spans="1:16" x14ac:dyDescent="0.25">
      <c r="A132" s="31" t="s">
        <v>73</v>
      </c>
      <c r="B132" s="38"/>
      <c r="E132" s="39" t="s">
        <v>69</v>
      </c>
      <c r="J132" s="40"/>
    </row>
    <row r="133" spans="1:16" ht="120" x14ac:dyDescent="0.25">
      <c r="A133" s="31" t="s">
        <v>74</v>
      </c>
      <c r="B133" s="38"/>
      <c r="E133" s="41" t="s">
        <v>358</v>
      </c>
      <c r="J133" s="40"/>
    </row>
    <row r="134" spans="1:16" ht="240" x14ac:dyDescent="0.25">
      <c r="A134" s="31" t="s">
        <v>76</v>
      </c>
      <c r="B134" s="38"/>
      <c r="E134" s="33" t="s">
        <v>359</v>
      </c>
      <c r="J134" s="40"/>
    </row>
    <row r="135" spans="1:16" ht="30" x14ac:dyDescent="0.25">
      <c r="A135" s="31" t="s">
        <v>67</v>
      </c>
      <c r="B135" s="31">
        <v>31</v>
      </c>
      <c r="C135" s="32" t="s">
        <v>360</v>
      </c>
      <c r="D135" s="31" t="s">
        <v>69</v>
      </c>
      <c r="E135" s="33" t="s">
        <v>361</v>
      </c>
      <c r="F135" s="34" t="s">
        <v>71</v>
      </c>
      <c r="G135" s="35">
        <v>2000</v>
      </c>
      <c r="H135" s="36">
        <v>0</v>
      </c>
      <c r="I135" s="36">
        <f>ROUND(G135*H135,P4)</f>
        <v>0</v>
      </c>
      <c r="J135" s="34" t="s">
        <v>72</v>
      </c>
      <c r="O135" s="37">
        <f>I135*0.21</f>
        <v>0</v>
      </c>
      <c r="P135">
        <v>3</v>
      </c>
    </row>
    <row r="136" spans="1:16" x14ac:dyDescent="0.25">
      <c r="A136" s="31" t="s">
        <v>73</v>
      </c>
      <c r="B136" s="38"/>
      <c r="E136" s="39" t="s">
        <v>69</v>
      </c>
      <c r="J136" s="40"/>
    </row>
    <row r="137" spans="1:16" ht="135" x14ac:dyDescent="0.25">
      <c r="A137" s="31" t="s">
        <v>74</v>
      </c>
      <c r="B137" s="38"/>
      <c r="E137" s="41" t="s">
        <v>362</v>
      </c>
      <c r="J137" s="40"/>
    </row>
    <row r="138" spans="1:16" ht="240" x14ac:dyDescent="0.25">
      <c r="A138" s="31" t="s">
        <v>76</v>
      </c>
      <c r="B138" s="38"/>
      <c r="E138" s="33" t="s">
        <v>363</v>
      </c>
      <c r="J138" s="40"/>
    </row>
    <row r="139" spans="1:16" ht="30" x14ac:dyDescent="0.25">
      <c r="A139" s="31" t="s">
        <v>67</v>
      </c>
      <c r="B139" s="31">
        <v>32</v>
      </c>
      <c r="C139" s="32" t="s">
        <v>364</v>
      </c>
      <c r="D139" s="31" t="s">
        <v>69</v>
      </c>
      <c r="E139" s="33" t="s">
        <v>365</v>
      </c>
      <c r="F139" s="34" t="s">
        <v>71</v>
      </c>
      <c r="G139" s="35">
        <v>700</v>
      </c>
      <c r="H139" s="36">
        <v>0</v>
      </c>
      <c r="I139" s="36">
        <f>ROUND(G139*H139,P4)</f>
        <v>0</v>
      </c>
      <c r="J139" s="34" t="s">
        <v>72</v>
      </c>
      <c r="O139" s="37">
        <f>I139*0.21</f>
        <v>0</v>
      </c>
      <c r="P139">
        <v>3</v>
      </c>
    </row>
    <row r="140" spans="1:16" x14ac:dyDescent="0.25">
      <c r="A140" s="31" t="s">
        <v>73</v>
      </c>
      <c r="B140" s="38"/>
      <c r="E140" s="39" t="s">
        <v>69</v>
      </c>
      <c r="J140" s="40"/>
    </row>
    <row r="141" spans="1:16" ht="75" x14ac:dyDescent="0.25">
      <c r="A141" s="31" t="s">
        <v>74</v>
      </c>
      <c r="B141" s="38"/>
      <c r="E141" s="41" t="s">
        <v>366</v>
      </c>
      <c r="J141" s="40"/>
    </row>
    <row r="142" spans="1:16" ht="240" x14ac:dyDescent="0.25">
      <c r="A142" s="31" t="s">
        <v>76</v>
      </c>
      <c r="B142" s="38"/>
      <c r="E142" s="33" t="s">
        <v>367</v>
      </c>
      <c r="J142" s="40"/>
    </row>
    <row r="143" spans="1:16" ht="30" x14ac:dyDescent="0.25">
      <c r="A143" s="31" t="s">
        <v>67</v>
      </c>
      <c r="B143" s="31">
        <v>33</v>
      </c>
      <c r="C143" s="32" t="s">
        <v>368</v>
      </c>
      <c r="D143" s="31" t="s">
        <v>69</v>
      </c>
      <c r="E143" s="33" t="s">
        <v>369</v>
      </c>
      <c r="F143" s="34" t="s">
        <v>71</v>
      </c>
      <c r="G143" s="35">
        <v>98</v>
      </c>
      <c r="H143" s="36">
        <v>0</v>
      </c>
      <c r="I143" s="36">
        <f>ROUND(G143*H143,P4)</f>
        <v>0</v>
      </c>
      <c r="J143" s="34" t="s">
        <v>72</v>
      </c>
      <c r="O143" s="37">
        <f>I143*0.21</f>
        <v>0</v>
      </c>
      <c r="P143">
        <v>3</v>
      </c>
    </row>
    <row r="144" spans="1:16" x14ac:dyDescent="0.25">
      <c r="A144" s="31" t="s">
        <v>73</v>
      </c>
      <c r="B144" s="38"/>
      <c r="E144" s="39" t="s">
        <v>69</v>
      </c>
      <c r="J144" s="40"/>
    </row>
    <row r="145" spans="1:16" ht="90" x14ac:dyDescent="0.25">
      <c r="A145" s="31" t="s">
        <v>74</v>
      </c>
      <c r="B145" s="38"/>
      <c r="E145" s="41" t="s">
        <v>260</v>
      </c>
      <c r="J145" s="40"/>
    </row>
    <row r="146" spans="1:16" ht="255" x14ac:dyDescent="0.25">
      <c r="A146" s="31" t="s">
        <v>76</v>
      </c>
      <c r="B146" s="38"/>
      <c r="E146" s="33" t="s">
        <v>370</v>
      </c>
      <c r="J146" s="40"/>
    </row>
    <row r="147" spans="1:16" x14ac:dyDescent="0.25">
      <c r="A147" s="31" t="s">
        <v>67</v>
      </c>
      <c r="B147" s="31">
        <v>34</v>
      </c>
      <c r="C147" s="32" t="s">
        <v>371</v>
      </c>
      <c r="D147" s="31" t="s">
        <v>69</v>
      </c>
      <c r="E147" s="33" t="s">
        <v>372</v>
      </c>
      <c r="F147" s="34" t="s">
        <v>159</v>
      </c>
      <c r="G147" s="35">
        <v>22.727</v>
      </c>
      <c r="H147" s="36">
        <v>0</v>
      </c>
      <c r="I147" s="36">
        <f>ROUND(G147*H147,P4)</f>
        <v>0</v>
      </c>
      <c r="J147" s="34" t="s">
        <v>72</v>
      </c>
      <c r="O147" s="37">
        <f>I147*0.21</f>
        <v>0</v>
      </c>
      <c r="P147">
        <v>3</v>
      </c>
    </row>
    <row r="148" spans="1:16" x14ac:dyDescent="0.25">
      <c r="A148" s="31" t="s">
        <v>73</v>
      </c>
      <c r="B148" s="38"/>
      <c r="E148" s="39" t="s">
        <v>69</v>
      </c>
      <c r="J148" s="40"/>
    </row>
    <row r="149" spans="1:16" ht="90" x14ac:dyDescent="0.25">
      <c r="A149" s="31" t="s">
        <v>74</v>
      </c>
      <c r="B149" s="38"/>
      <c r="E149" s="41" t="s">
        <v>373</v>
      </c>
      <c r="J149" s="40"/>
    </row>
    <row r="150" spans="1:16" ht="180" x14ac:dyDescent="0.25">
      <c r="A150" s="31" t="s">
        <v>76</v>
      </c>
      <c r="B150" s="38"/>
      <c r="E150" s="33" t="s">
        <v>374</v>
      </c>
      <c r="J150" s="40"/>
    </row>
    <row r="151" spans="1:16" x14ac:dyDescent="0.25">
      <c r="A151" s="31" t="s">
        <v>67</v>
      </c>
      <c r="B151" s="31">
        <v>35</v>
      </c>
      <c r="C151" s="32" t="s">
        <v>375</v>
      </c>
      <c r="D151" s="31" t="s">
        <v>69</v>
      </c>
      <c r="E151" s="33" t="s">
        <v>376</v>
      </c>
      <c r="F151" s="34" t="s">
        <v>210</v>
      </c>
      <c r="G151" s="35">
        <v>20</v>
      </c>
      <c r="H151" s="36">
        <v>0</v>
      </c>
      <c r="I151" s="36">
        <f>ROUND(G151*H151,P4)</f>
        <v>0</v>
      </c>
      <c r="J151" s="34" t="s">
        <v>72</v>
      </c>
      <c r="O151" s="37">
        <f>I151*0.21</f>
        <v>0</v>
      </c>
      <c r="P151">
        <v>3</v>
      </c>
    </row>
    <row r="152" spans="1:16" x14ac:dyDescent="0.25">
      <c r="A152" s="31" t="s">
        <v>73</v>
      </c>
      <c r="B152" s="38"/>
      <c r="E152" s="39" t="s">
        <v>69</v>
      </c>
      <c r="J152" s="40"/>
    </row>
    <row r="153" spans="1:16" ht="60" x14ac:dyDescent="0.25">
      <c r="A153" s="31" t="s">
        <v>74</v>
      </c>
      <c r="B153" s="38"/>
      <c r="E153" s="41" t="s">
        <v>377</v>
      </c>
      <c r="J153" s="40"/>
    </row>
    <row r="154" spans="1:16" ht="180" x14ac:dyDescent="0.25">
      <c r="A154" s="31" t="s">
        <v>76</v>
      </c>
      <c r="B154" s="38"/>
      <c r="E154" s="33" t="s">
        <v>378</v>
      </c>
      <c r="J154" s="40"/>
    </row>
    <row r="155" spans="1:16" x14ac:dyDescent="0.25">
      <c r="A155" s="25" t="s">
        <v>64</v>
      </c>
      <c r="B155" s="26"/>
      <c r="C155" s="27" t="s">
        <v>379</v>
      </c>
      <c r="D155" s="28"/>
      <c r="E155" s="25" t="s">
        <v>380</v>
      </c>
      <c r="F155" s="28"/>
      <c r="G155" s="28"/>
      <c r="H155" s="28"/>
      <c r="I155" s="29">
        <f>SUMIFS(I156:I183,A156:A183,"P")</f>
        <v>0</v>
      </c>
      <c r="J155" s="30"/>
    </row>
    <row r="156" spans="1:16" ht="60" x14ac:dyDescent="0.25">
      <c r="A156" s="31" t="s">
        <v>67</v>
      </c>
      <c r="B156" s="31">
        <v>36</v>
      </c>
      <c r="C156" s="32" t="s">
        <v>381</v>
      </c>
      <c r="D156" s="31" t="s">
        <v>382</v>
      </c>
      <c r="E156" s="33" t="s">
        <v>383</v>
      </c>
      <c r="F156" s="34" t="s">
        <v>210</v>
      </c>
      <c r="G156" s="35">
        <v>50</v>
      </c>
      <c r="H156" s="36">
        <v>0</v>
      </c>
      <c r="I156" s="36">
        <f>ROUND(G156*H156,P4)</f>
        <v>0</v>
      </c>
      <c r="J156" s="34" t="s">
        <v>211</v>
      </c>
      <c r="O156" s="37">
        <f>I156*0.21</f>
        <v>0</v>
      </c>
      <c r="P156">
        <v>3</v>
      </c>
    </row>
    <row r="157" spans="1:16" x14ac:dyDescent="0.25">
      <c r="A157" s="31" t="s">
        <v>73</v>
      </c>
      <c r="B157" s="38"/>
      <c r="E157" s="33" t="s">
        <v>212</v>
      </c>
      <c r="J157" s="40"/>
    </row>
    <row r="158" spans="1:16" ht="75" x14ac:dyDescent="0.25">
      <c r="A158" s="31" t="s">
        <v>74</v>
      </c>
      <c r="B158" s="38"/>
      <c r="E158" s="41" t="s">
        <v>384</v>
      </c>
      <c r="J158" s="40"/>
    </row>
    <row r="159" spans="1:16" ht="135" x14ac:dyDescent="0.25">
      <c r="A159" s="31" t="s">
        <v>76</v>
      </c>
      <c r="B159" s="38"/>
      <c r="E159" s="33" t="s">
        <v>214</v>
      </c>
      <c r="J159" s="40"/>
    </row>
    <row r="160" spans="1:16" ht="45" x14ac:dyDescent="0.25">
      <c r="A160" s="31" t="s">
        <v>67</v>
      </c>
      <c r="B160" s="31">
        <v>37</v>
      </c>
      <c r="C160" s="32" t="s">
        <v>385</v>
      </c>
      <c r="D160" s="31" t="s">
        <v>386</v>
      </c>
      <c r="E160" s="33" t="s">
        <v>387</v>
      </c>
      <c r="F160" s="34" t="s">
        <v>210</v>
      </c>
      <c r="G160" s="35">
        <v>15015</v>
      </c>
      <c r="H160" s="36">
        <v>0</v>
      </c>
      <c r="I160" s="36">
        <f>ROUND(G160*H160,P4)</f>
        <v>0</v>
      </c>
      <c r="J160" s="34" t="s">
        <v>211</v>
      </c>
      <c r="O160" s="37">
        <f>I160*0.21</f>
        <v>0</v>
      </c>
      <c r="P160">
        <v>3</v>
      </c>
    </row>
    <row r="161" spans="1:16" x14ac:dyDescent="0.25">
      <c r="A161" s="31" t="s">
        <v>73</v>
      </c>
      <c r="B161" s="38"/>
      <c r="E161" s="33" t="s">
        <v>212</v>
      </c>
      <c r="J161" s="40"/>
    </row>
    <row r="162" spans="1:16" ht="120" x14ac:dyDescent="0.25">
      <c r="A162" s="31" t="s">
        <v>74</v>
      </c>
      <c r="B162" s="38"/>
      <c r="E162" s="41" t="s">
        <v>388</v>
      </c>
      <c r="J162" s="40"/>
    </row>
    <row r="163" spans="1:16" ht="135" x14ac:dyDescent="0.25">
      <c r="A163" s="31" t="s">
        <v>76</v>
      </c>
      <c r="B163" s="38"/>
      <c r="E163" s="33" t="s">
        <v>214</v>
      </c>
      <c r="J163" s="40"/>
    </row>
    <row r="164" spans="1:16" ht="45" x14ac:dyDescent="0.25">
      <c r="A164" s="31" t="s">
        <v>67</v>
      </c>
      <c r="B164" s="31">
        <v>38</v>
      </c>
      <c r="C164" s="32" t="s">
        <v>389</v>
      </c>
      <c r="D164" s="31" t="s">
        <v>390</v>
      </c>
      <c r="E164" s="33" t="s">
        <v>391</v>
      </c>
      <c r="F164" s="34" t="s">
        <v>210</v>
      </c>
      <c r="G164" s="35">
        <v>998.5</v>
      </c>
      <c r="H164" s="36">
        <v>0</v>
      </c>
      <c r="I164" s="36">
        <f>ROUND(G164*H164,P4)</f>
        <v>0</v>
      </c>
      <c r="J164" s="34" t="s">
        <v>211</v>
      </c>
      <c r="O164" s="37">
        <f>I164*0.21</f>
        <v>0</v>
      </c>
      <c r="P164">
        <v>3</v>
      </c>
    </row>
    <row r="165" spans="1:16" x14ac:dyDescent="0.25">
      <c r="A165" s="31" t="s">
        <v>73</v>
      </c>
      <c r="B165" s="38"/>
      <c r="E165" s="33" t="s">
        <v>212</v>
      </c>
      <c r="J165" s="40"/>
    </row>
    <row r="166" spans="1:16" ht="75" x14ac:dyDescent="0.25">
      <c r="A166" s="31" t="s">
        <v>74</v>
      </c>
      <c r="B166" s="38"/>
      <c r="E166" s="41" t="s">
        <v>392</v>
      </c>
      <c r="J166" s="40"/>
    </row>
    <row r="167" spans="1:16" ht="135" x14ac:dyDescent="0.25">
      <c r="A167" s="31" t="s">
        <v>76</v>
      </c>
      <c r="B167" s="38"/>
      <c r="E167" s="33" t="s">
        <v>214</v>
      </c>
      <c r="J167" s="40"/>
    </row>
    <row r="168" spans="1:16" ht="45" x14ac:dyDescent="0.25">
      <c r="A168" s="31" t="s">
        <v>67</v>
      </c>
      <c r="B168" s="31">
        <v>39</v>
      </c>
      <c r="C168" s="32" t="s">
        <v>393</v>
      </c>
      <c r="D168" s="31" t="s">
        <v>394</v>
      </c>
      <c r="E168" s="33" t="s">
        <v>395</v>
      </c>
      <c r="F168" s="34" t="s">
        <v>210</v>
      </c>
      <c r="G168" s="35">
        <v>0.92500000000000004</v>
      </c>
      <c r="H168" s="36">
        <v>0</v>
      </c>
      <c r="I168" s="36">
        <f>ROUND(G168*H168,P4)</f>
        <v>0</v>
      </c>
      <c r="J168" s="34" t="s">
        <v>211</v>
      </c>
      <c r="O168" s="37">
        <f>I168*0.21</f>
        <v>0</v>
      </c>
      <c r="P168">
        <v>3</v>
      </c>
    </row>
    <row r="169" spans="1:16" x14ac:dyDescent="0.25">
      <c r="A169" s="31" t="s">
        <v>73</v>
      </c>
      <c r="B169" s="38"/>
      <c r="E169" s="33" t="s">
        <v>212</v>
      </c>
      <c r="J169" s="40"/>
    </row>
    <row r="170" spans="1:16" ht="75" x14ac:dyDescent="0.25">
      <c r="A170" s="31" t="s">
        <v>74</v>
      </c>
      <c r="B170" s="38"/>
      <c r="E170" s="41" t="s">
        <v>396</v>
      </c>
      <c r="J170" s="40"/>
    </row>
    <row r="171" spans="1:16" ht="135" x14ac:dyDescent="0.25">
      <c r="A171" s="31" t="s">
        <v>76</v>
      </c>
      <c r="B171" s="38"/>
      <c r="E171" s="33" t="s">
        <v>214</v>
      </c>
      <c r="J171" s="40"/>
    </row>
    <row r="172" spans="1:16" ht="45" x14ac:dyDescent="0.25">
      <c r="A172" s="31" t="s">
        <v>67</v>
      </c>
      <c r="B172" s="31">
        <v>40</v>
      </c>
      <c r="C172" s="32" t="s">
        <v>397</v>
      </c>
      <c r="D172" s="31" t="s">
        <v>398</v>
      </c>
      <c r="E172" s="33" t="s">
        <v>399</v>
      </c>
      <c r="F172" s="34" t="s">
        <v>210</v>
      </c>
      <c r="G172" s="35">
        <v>1.85</v>
      </c>
      <c r="H172" s="36">
        <v>0</v>
      </c>
      <c r="I172" s="36">
        <f>ROUND(G172*H172,P4)</f>
        <v>0</v>
      </c>
      <c r="J172" s="34" t="s">
        <v>211</v>
      </c>
      <c r="O172" s="37">
        <f>I172*0.21</f>
        <v>0</v>
      </c>
      <c r="P172">
        <v>3</v>
      </c>
    </row>
    <row r="173" spans="1:16" x14ac:dyDescent="0.25">
      <c r="A173" s="31" t="s">
        <v>73</v>
      </c>
      <c r="B173" s="38"/>
      <c r="E173" s="33" t="s">
        <v>212</v>
      </c>
      <c r="J173" s="40"/>
    </row>
    <row r="174" spans="1:16" ht="75" x14ac:dyDescent="0.25">
      <c r="A174" s="31" t="s">
        <v>74</v>
      </c>
      <c r="B174" s="38"/>
      <c r="E174" s="41" t="s">
        <v>400</v>
      </c>
      <c r="J174" s="40"/>
    </row>
    <row r="175" spans="1:16" ht="135" x14ac:dyDescent="0.25">
      <c r="A175" s="31" t="s">
        <v>76</v>
      </c>
      <c r="B175" s="38"/>
      <c r="E175" s="33" t="s">
        <v>214</v>
      </c>
      <c r="J175" s="40"/>
    </row>
    <row r="176" spans="1:16" ht="45" x14ac:dyDescent="0.25">
      <c r="A176" s="31" t="s">
        <v>67</v>
      </c>
      <c r="B176" s="31">
        <v>41</v>
      </c>
      <c r="C176" s="32" t="s">
        <v>401</v>
      </c>
      <c r="D176" s="31" t="s">
        <v>402</v>
      </c>
      <c r="E176" s="33" t="s">
        <v>403</v>
      </c>
      <c r="F176" s="34" t="s">
        <v>210</v>
      </c>
      <c r="G176" s="35">
        <v>135.5</v>
      </c>
      <c r="H176" s="36">
        <v>0</v>
      </c>
      <c r="I176" s="36">
        <f>ROUND(G176*H176,P4)</f>
        <v>0</v>
      </c>
      <c r="J176" s="34" t="s">
        <v>211</v>
      </c>
      <c r="O176" s="37">
        <f>I176*0.21</f>
        <v>0</v>
      </c>
      <c r="P176">
        <v>3</v>
      </c>
    </row>
    <row r="177" spans="1:16" x14ac:dyDescent="0.25">
      <c r="A177" s="31" t="s">
        <v>73</v>
      </c>
      <c r="B177" s="38"/>
      <c r="E177" s="33" t="s">
        <v>212</v>
      </c>
      <c r="J177" s="40"/>
    </row>
    <row r="178" spans="1:16" ht="60" x14ac:dyDescent="0.25">
      <c r="A178" s="31" t="s">
        <v>74</v>
      </c>
      <c r="B178" s="38"/>
      <c r="E178" s="41" t="s">
        <v>404</v>
      </c>
      <c r="J178" s="40"/>
    </row>
    <row r="179" spans="1:16" ht="135" x14ac:dyDescent="0.25">
      <c r="A179" s="31" t="s">
        <v>76</v>
      </c>
      <c r="B179" s="38"/>
      <c r="E179" s="33" t="s">
        <v>214</v>
      </c>
      <c r="J179" s="40"/>
    </row>
    <row r="180" spans="1:16" ht="30" x14ac:dyDescent="0.25">
      <c r="A180" s="31" t="s">
        <v>67</v>
      </c>
      <c r="B180" s="31">
        <v>42</v>
      </c>
      <c r="C180" s="32" t="s">
        <v>405</v>
      </c>
      <c r="D180" s="31" t="s">
        <v>406</v>
      </c>
      <c r="E180" s="33" t="s">
        <v>407</v>
      </c>
      <c r="F180" s="34" t="s">
        <v>210</v>
      </c>
      <c r="G180" s="35">
        <v>438.8</v>
      </c>
      <c r="H180" s="36">
        <v>0</v>
      </c>
      <c r="I180" s="36">
        <f>ROUND(G180*H180,P4)</f>
        <v>0</v>
      </c>
      <c r="J180" s="34" t="s">
        <v>211</v>
      </c>
      <c r="O180" s="37">
        <f>I180*0.21</f>
        <v>0</v>
      </c>
      <c r="P180">
        <v>3</v>
      </c>
    </row>
    <row r="181" spans="1:16" x14ac:dyDescent="0.25">
      <c r="A181" s="31" t="s">
        <v>73</v>
      </c>
      <c r="B181" s="38"/>
      <c r="E181" s="33" t="s">
        <v>212</v>
      </c>
      <c r="J181" s="40"/>
    </row>
    <row r="182" spans="1:16" ht="210" x14ac:dyDescent="0.25">
      <c r="A182" s="31" t="s">
        <v>74</v>
      </c>
      <c r="B182" s="38"/>
      <c r="E182" s="41" t="s">
        <v>408</v>
      </c>
      <c r="J182" s="40"/>
    </row>
    <row r="183" spans="1:16" ht="135" x14ac:dyDescent="0.25">
      <c r="A183" s="31" t="s">
        <v>76</v>
      </c>
      <c r="B183" s="42"/>
      <c r="C183" s="43"/>
      <c r="D183" s="43"/>
      <c r="E183" s="33" t="s">
        <v>214</v>
      </c>
      <c r="F183" s="43"/>
      <c r="G183" s="43"/>
      <c r="H183" s="43"/>
      <c r="I183" s="43"/>
      <c r="J183" s="44"/>
    </row>
  </sheetData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525"/>
  <sheetViews>
    <sheetView tabSelected="1" topLeftCell="B324" workbookViewId="0">
      <selection activeCell="F330" sqref="F330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39</v>
      </c>
      <c r="F2" s="3"/>
      <c r="G2" s="3"/>
      <c r="H2" s="3"/>
      <c r="I2" s="3"/>
      <c r="J2" s="16"/>
    </row>
    <row r="3" spans="1:16" ht="30" x14ac:dyDescent="0.25">
      <c r="A3" s="3" t="s">
        <v>40</v>
      </c>
      <c r="B3" s="17" t="s">
        <v>41</v>
      </c>
      <c r="C3" s="47" t="s">
        <v>42</v>
      </c>
      <c r="D3" s="48"/>
      <c r="E3" s="18" t="s">
        <v>43</v>
      </c>
      <c r="F3" s="3"/>
      <c r="G3" s="3"/>
      <c r="H3" s="19" t="s">
        <v>15</v>
      </c>
      <c r="I3" s="20">
        <f>SUMIFS(I10:I525,A10:A525,"SD")</f>
        <v>0</v>
      </c>
      <c r="J3" s="16"/>
      <c r="O3">
        <v>0</v>
      </c>
      <c r="P3">
        <v>2</v>
      </c>
    </row>
    <row r="4" spans="1:16" x14ac:dyDescent="0.25">
      <c r="A4" s="3" t="s">
        <v>44</v>
      </c>
      <c r="B4" s="17" t="s">
        <v>45</v>
      </c>
      <c r="C4" s="47" t="s">
        <v>230</v>
      </c>
      <c r="D4" s="48"/>
      <c r="E4" s="18" t="s">
        <v>231</v>
      </c>
      <c r="F4" s="3"/>
      <c r="G4" s="3"/>
      <c r="H4" s="3"/>
      <c r="I4" s="3"/>
      <c r="J4" s="16"/>
      <c r="O4">
        <v>0.15</v>
      </c>
      <c r="P4">
        <v>2</v>
      </c>
    </row>
    <row r="5" spans="1:16" x14ac:dyDescent="0.25">
      <c r="A5" s="3" t="s">
        <v>48</v>
      </c>
      <c r="B5" s="17" t="s">
        <v>45</v>
      </c>
      <c r="C5" s="47" t="s">
        <v>232</v>
      </c>
      <c r="D5" s="48"/>
      <c r="E5" s="18" t="s">
        <v>233</v>
      </c>
      <c r="F5" s="3"/>
      <c r="G5" s="3"/>
      <c r="H5" s="3"/>
      <c r="I5" s="3"/>
      <c r="J5" s="16"/>
      <c r="O5">
        <v>0.21</v>
      </c>
    </row>
    <row r="6" spans="1:16" x14ac:dyDescent="0.25">
      <c r="A6" s="3" t="s">
        <v>51</v>
      </c>
      <c r="B6" s="17" t="s">
        <v>52</v>
      </c>
      <c r="C6" s="47" t="s">
        <v>15</v>
      </c>
      <c r="D6" s="48"/>
      <c r="E6" s="18" t="s">
        <v>16</v>
      </c>
      <c r="F6" s="3"/>
      <c r="G6" s="3"/>
      <c r="H6" s="3"/>
      <c r="I6" s="3"/>
      <c r="J6" s="16"/>
    </row>
    <row r="7" spans="1:16" x14ac:dyDescent="0.25">
      <c r="A7" s="49" t="s">
        <v>53</v>
      </c>
      <c r="B7" s="50" t="s">
        <v>54</v>
      </c>
      <c r="C7" s="51" t="s">
        <v>55</v>
      </c>
      <c r="D7" s="51" t="s">
        <v>56</v>
      </c>
      <c r="E7" s="51" t="s">
        <v>57</v>
      </c>
      <c r="F7" s="51" t="s">
        <v>58</v>
      </c>
      <c r="G7" s="51" t="s">
        <v>59</v>
      </c>
      <c r="H7" s="51" t="s">
        <v>60</v>
      </c>
      <c r="I7" s="51"/>
      <c r="J7" s="52" t="s">
        <v>61</v>
      </c>
    </row>
    <row r="8" spans="1:16" x14ac:dyDescent="0.25">
      <c r="A8" s="49"/>
      <c r="B8" s="50"/>
      <c r="C8" s="51"/>
      <c r="D8" s="51"/>
      <c r="E8" s="51"/>
      <c r="F8" s="51"/>
      <c r="G8" s="51"/>
      <c r="H8" s="7" t="s">
        <v>62</v>
      </c>
      <c r="I8" s="7" t="s">
        <v>63</v>
      </c>
      <c r="J8" s="52"/>
    </row>
    <row r="9" spans="1:16" x14ac:dyDescent="0.25">
      <c r="A9" s="23">
        <v>0</v>
      </c>
      <c r="B9" s="21">
        <v>1</v>
      </c>
      <c r="C9" s="24">
        <v>2</v>
      </c>
      <c r="D9" s="7">
        <v>3</v>
      </c>
      <c r="E9" s="24">
        <v>4</v>
      </c>
      <c r="F9" s="7">
        <v>5</v>
      </c>
      <c r="G9" s="7">
        <v>6</v>
      </c>
      <c r="H9" s="7">
        <v>7</v>
      </c>
      <c r="I9" s="24">
        <v>8</v>
      </c>
      <c r="J9" s="22">
        <v>9</v>
      </c>
    </row>
    <row r="10" spans="1:16" x14ac:dyDescent="0.25">
      <c r="A10" s="25" t="s">
        <v>64</v>
      </c>
      <c r="B10" s="26"/>
      <c r="C10" s="27" t="s">
        <v>409</v>
      </c>
      <c r="D10" s="28"/>
      <c r="E10" s="25" t="s">
        <v>410</v>
      </c>
      <c r="F10" s="28"/>
      <c r="G10" s="28"/>
      <c r="H10" s="28"/>
      <c r="I10" s="29">
        <f>SUMIFS(I11:I94,A11:A94,"P")</f>
        <v>0</v>
      </c>
      <c r="J10" s="30"/>
    </row>
    <row r="11" spans="1:16" x14ac:dyDescent="0.25">
      <c r="A11" s="31" t="s">
        <v>67</v>
      </c>
      <c r="B11" s="31">
        <v>2</v>
      </c>
      <c r="C11" s="32" t="s">
        <v>411</v>
      </c>
      <c r="D11" s="31" t="s">
        <v>69</v>
      </c>
      <c r="E11" s="33" t="s">
        <v>412</v>
      </c>
      <c r="F11" s="34" t="s">
        <v>97</v>
      </c>
      <c r="G11" s="35">
        <v>1000</v>
      </c>
      <c r="H11" s="36">
        <v>0</v>
      </c>
      <c r="I11" s="36">
        <f>ROUND(G11*H11,P4)</f>
        <v>0</v>
      </c>
      <c r="J11" s="34" t="s">
        <v>72</v>
      </c>
      <c r="O11" s="37">
        <f>I11*0.21</f>
        <v>0</v>
      </c>
      <c r="P11">
        <v>3</v>
      </c>
    </row>
    <row r="12" spans="1:16" x14ac:dyDescent="0.25">
      <c r="A12" s="31" t="s">
        <v>73</v>
      </c>
      <c r="B12" s="38"/>
      <c r="E12" s="39" t="s">
        <v>69</v>
      </c>
      <c r="J12" s="40"/>
    </row>
    <row r="13" spans="1:16" ht="60" x14ac:dyDescent="0.25">
      <c r="A13" s="31" t="s">
        <v>74</v>
      </c>
      <c r="B13" s="38"/>
      <c r="E13" s="41" t="s">
        <v>413</v>
      </c>
      <c r="J13" s="40"/>
    </row>
    <row r="14" spans="1:16" ht="120" x14ac:dyDescent="0.25">
      <c r="A14" s="31" t="s">
        <v>76</v>
      </c>
      <c r="B14" s="38"/>
      <c r="E14" s="33" t="s">
        <v>414</v>
      </c>
      <c r="J14" s="40"/>
    </row>
    <row r="15" spans="1:16" x14ac:dyDescent="0.25">
      <c r="A15" s="31" t="s">
        <v>67</v>
      </c>
      <c r="B15" s="31">
        <v>3</v>
      </c>
      <c r="C15" s="32" t="s">
        <v>415</v>
      </c>
      <c r="D15" s="31" t="s">
        <v>69</v>
      </c>
      <c r="E15" s="33" t="s">
        <v>416</v>
      </c>
      <c r="F15" s="34" t="s">
        <v>159</v>
      </c>
      <c r="G15" s="35">
        <v>200</v>
      </c>
      <c r="H15" s="36">
        <v>0</v>
      </c>
      <c r="I15" s="36">
        <f>ROUND(G15*H15,P4)</f>
        <v>0</v>
      </c>
      <c r="J15" s="34" t="s">
        <v>72</v>
      </c>
      <c r="O15" s="37">
        <f>I15*0.21</f>
        <v>0</v>
      </c>
      <c r="P15">
        <v>3</v>
      </c>
    </row>
    <row r="16" spans="1:16" x14ac:dyDescent="0.25">
      <c r="A16" s="31" t="s">
        <v>73</v>
      </c>
      <c r="B16" s="38"/>
      <c r="E16" s="39" t="s">
        <v>69</v>
      </c>
      <c r="J16" s="40"/>
    </row>
    <row r="17" spans="1:16" ht="60" x14ac:dyDescent="0.25">
      <c r="A17" s="31" t="s">
        <v>74</v>
      </c>
      <c r="B17" s="38"/>
      <c r="E17" s="41" t="s">
        <v>417</v>
      </c>
      <c r="J17" s="40"/>
    </row>
    <row r="18" spans="1:16" ht="75" x14ac:dyDescent="0.25">
      <c r="A18" s="31" t="s">
        <v>76</v>
      </c>
      <c r="B18" s="38"/>
      <c r="E18" s="33" t="s">
        <v>418</v>
      </c>
      <c r="J18" s="40"/>
    </row>
    <row r="19" spans="1:16" x14ac:dyDescent="0.25">
      <c r="A19" s="31" t="s">
        <v>67</v>
      </c>
      <c r="B19" s="31">
        <v>4</v>
      </c>
      <c r="C19" s="32" t="s">
        <v>419</v>
      </c>
      <c r="D19" s="31" t="s">
        <v>69</v>
      </c>
      <c r="E19" s="33" t="s">
        <v>420</v>
      </c>
      <c r="F19" s="34" t="s">
        <v>159</v>
      </c>
      <c r="G19" s="35">
        <v>15805</v>
      </c>
      <c r="H19" s="36">
        <v>0</v>
      </c>
      <c r="I19" s="36">
        <f>ROUND(G19*H19,P4)</f>
        <v>0</v>
      </c>
      <c r="J19" s="34" t="s">
        <v>72</v>
      </c>
      <c r="O19" s="37">
        <f>I19*0.21</f>
        <v>0</v>
      </c>
      <c r="P19">
        <v>3</v>
      </c>
    </row>
    <row r="20" spans="1:16" x14ac:dyDescent="0.25">
      <c r="A20" s="31" t="s">
        <v>73</v>
      </c>
      <c r="B20" s="38"/>
      <c r="E20" s="39" t="s">
        <v>69</v>
      </c>
      <c r="J20" s="40"/>
    </row>
    <row r="21" spans="1:16" ht="150" x14ac:dyDescent="0.25">
      <c r="A21" s="31" t="s">
        <v>74</v>
      </c>
      <c r="B21" s="38"/>
      <c r="E21" s="41" t="s">
        <v>421</v>
      </c>
      <c r="J21" s="40"/>
    </row>
    <row r="22" spans="1:16" ht="409.5" x14ac:dyDescent="0.25">
      <c r="A22" s="31" t="s">
        <v>76</v>
      </c>
      <c r="B22" s="38"/>
      <c r="E22" s="33" t="s">
        <v>422</v>
      </c>
      <c r="J22" s="40"/>
    </row>
    <row r="23" spans="1:16" x14ac:dyDescent="0.25">
      <c r="A23" s="31" t="s">
        <v>67</v>
      </c>
      <c r="B23" s="31">
        <v>5</v>
      </c>
      <c r="C23" s="32" t="s">
        <v>423</v>
      </c>
      <c r="D23" s="31" t="s">
        <v>69</v>
      </c>
      <c r="E23" s="33" t="s">
        <v>424</v>
      </c>
      <c r="F23" s="34" t="s">
        <v>159</v>
      </c>
      <c r="G23" s="35">
        <v>8460</v>
      </c>
      <c r="H23" s="36">
        <v>0</v>
      </c>
      <c r="I23" s="36">
        <f>ROUND(G23*H23,P4)</f>
        <v>0</v>
      </c>
      <c r="J23" s="34" t="s">
        <v>72</v>
      </c>
      <c r="O23" s="37">
        <f>I23*0.21</f>
        <v>0</v>
      </c>
      <c r="P23">
        <v>3</v>
      </c>
    </row>
    <row r="24" spans="1:16" x14ac:dyDescent="0.25">
      <c r="A24" s="31" t="s">
        <v>73</v>
      </c>
      <c r="B24" s="38"/>
      <c r="E24" s="39" t="s">
        <v>69</v>
      </c>
      <c r="J24" s="40"/>
    </row>
    <row r="25" spans="1:16" ht="225" x14ac:dyDescent="0.25">
      <c r="A25" s="31" t="s">
        <v>74</v>
      </c>
      <c r="B25" s="38"/>
      <c r="E25" s="41" t="s">
        <v>425</v>
      </c>
      <c r="J25" s="40"/>
    </row>
    <row r="26" spans="1:16" ht="409.5" x14ac:dyDescent="0.25">
      <c r="A26" s="31" t="s">
        <v>76</v>
      </c>
      <c r="B26" s="38"/>
      <c r="E26" s="33" t="s">
        <v>422</v>
      </c>
      <c r="J26" s="40"/>
    </row>
    <row r="27" spans="1:16" x14ac:dyDescent="0.25">
      <c r="A27" s="31" t="s">
        <v>67</v>
      </c>
      <c r="B27" s="31">
        <v>6</v>
      </c>
      <c r="C27" s="32" t="s">
        <v>426</v>
      </c>
      <c r="D27" s="31" t="s">
        <v>69</v>
      </c>
      <c r="E27" s="33" t="s">
        <v>427</v>
      </c>
      <c r="F27" s="34" t="s">
        <v>159</v>
      </c>
      <c r="G27" s="35">
        <v>210</v>
      </c>
      <c r="H27" s="36">
        <v>0</v>
      </c>
      <c r="I27" s="36">
        <f>ROUND(G27*H27,P4)</f>
        <v>0</v>
      </c>
      <c r="J27" s="34" t="s">
        <v>72</v>
      </c>
      <c r="O27" s="37">
        <f>I27*0.21</f>
        <v>0</v>
      </c>
      <c r="P27">
        <v>3</v>
      </c>
    </row>
    <row r="28" spans="1:16" x14ac:dyDescent="0.25">
      <c r="A28" s="31" t="s">
        <v>73</v>
      </c>
      <c r="B28" s="38"/>
      <c r="E28" s="39" t="s">
        <v>69</v>
      </c>
      <c r="J28" s="40"/>
    </row>
    <row r="29" spans="1:16" ht="90" x14ac:dyDescent="0.25">
      <c r="A29" s="31" t="s">
        <v>74</v>
      </c>
      <c r="B29" s="38"/>
      <c r="E29" s="41" t="s">
        <v>428</v>
      </c>
      <c r="J29" s="40"/>
    </row>
    <row r="30" spans="1:16" ht="409.5" x14ac:dyDescent="0.25">
      <c r="A30" s="31" t="s">
        <v>76</v>
      </c>
      <c r="B30" s="38"/>
      <c r="E30" s="33" t="s">
        <v>429</v>
      </c>
      <c r="J30" s="40"/>
    </row>
    <row r="31" spans="1:16" x14ac:dyDescent="0.25">
      <c r="A31" s="31" t="s">
        <v>67</v>
      </c>
      <c r="B31" s="31">
        <v>7</v>
      </c>
      <c r="C31" s="32" t="s">
        <v>430</v>
      </c>
      <c r="D31" s="31" t="s">
        <v>69</v>
      </c>
      <c r="E31" s="33" t="s">
        <v>431</v>
      </c>
      <c r="F31" s="34" t="s">
        <v>71</v>
      </c>
      <c r="G31" s="35">
        <v>200</v>
      </c>
      <c r="H31" s="36">
        <v>0</v>
      </c>
      <c r="I31" s="36">
        <f>ROUND(G31*H31,P4)</f>
        <v>0</v>
      </c>
      <c r="J31" s="34" t="s">
        <v>72</v>
      </c>
      <c r="O31" s="37">
        <f>I31*0.21</f>
        <v>0</v>
      </c>
      <c r="P31">
        <v>3</v>
      </c>
    </row>
    <row r="32" spans="1:16" x14ac:dyDescent="0.25">
      <c r="A32" s="31" t="s">
        <v>73</v>
      </c>
      <c r="B32" s="38"/>
      <c r="E32" s="39" t="s">
        <v>69</v>
      </c>
      <c r="J32" s="40"/>
    </row>
    <row r="33" spans="1:16" ht="60" x14ac:dyDescent="0.25">
      <c r="A33" s="31" t="s">
        <v>74</v>
      </c>
      <c r="B33" s="38"/>
      <c r="E33" s="41" t="s">
        <v>432</v>
      </c>
      <c r="J33" s="40"/>
    </row>
    <row r="34" spans="1:16" ht="120" x14ac:dyDescent="0.25">
      <c r="A34" s="31" t="s">
        <v>76</v>
      </c>
      <c r="B34" s="38"/>
      <c r="E34" s="33" t="s">
        <v>433</v>
      </c>
      <c r="J34" s="40"/>
    </row>
    <row r="35" spans="1:16" x14ac:dyDescent="0.25">
      <c r="A35" s="31" t="s">
        <v>67</v>
      </c>
      <c r="B35" s="31">
        <v>8</v>
      </c>
      <c r="C35" s="32" t="s">
        <v>434</v>
      </c>
      <c r="D35" s="31" t="s">
        <v>69</v>
      </c>
      <c r="E35" s="33" t="s">
        <v>435</v>
      </c>
      <c r="F35" s="34" t="s">
        <v>159</v>
      </c>
      <c r="G35" s="35">
        <v>225</v>
      </c>
      <c r="H35" s="36">
        <v>0</v>
      </c>
      <c r="I35" s="36">
        <f>ROUND(G35*H35,P4)</f>
        <v>0</v>
      </c>
      <c r="J35" s="34" t="s">
        <v>72</v>
      </c>
      <c r="O35" s="37">
        <f>I35*0.21</f>
        <v>0</v>
      </c>
      <c r="P35">
        <v>3</v>
      </c>
    </row>
    <row r="36" spans="1:16" x14ac:dyDescent="0.25">
      <c r="A36" s="31" t="s">
        <v>73</v>
      </c>
      <c r="B36" s="38"/>
      <c r="E36" s="39" t="s">
        <v>69</v>
      </c>
      <c r="J36" s="40"/>
    </row>
    <row r="37" spans="1:16" ht="60" x14ac:dyDescent="0.25">
      <c r="A37" s="31" t="s">
        <v>74</v>
      </c>
      <c r="B37" s="38"/>
      <c r="E37" s="41" t="s">
        <v>436</v>
      </c>
      <c r="J37" s="40"/>
    </row>
    <row r="38" spans="1:16" ht="409.5" x14ac:dyDescent="0.25">
      <c r="A38" s="31" t="s">
        <v>76</v>
      </c>
      <c r="B38" s="38"/>
      <c r="E38" s="33" t="s">
        <v>161</v>
      </c>
      <c r="J38" s="40"/>
    </row>
    <row r="39" spans="1:16" x14ac:dyDescent="0.25">
      <c r="A39" s="31" t="s">
        <v>67</v>
      </c>
      <c r="B39" s="31">
        <v>9</v>
      </c>
      <c r="C39" s="32" t="s">
        <v>437</v>
      </c>
      <c r="D39" s="31" t="s">
        <v>69</v>
      </c>
      <c r="E39" s="33" t="s">
        <v>438</v>
      </c>
      <c r="F39" s="34" t="s">
        <v>159</v>
      </c>
      <c r="G39" s="35">
        <v>1895</v>
      </c>
      <c r="H39" s="36">
        <v>0</v>
      </c>
      <c r="I39" s="36">
        <f>ROUND(G39*H39,P4)</f>
        <v>0</v>
      </c>
      <c r="J39" s="34" t="s">
        <v>72</v>
      </c>
      <c r="O39" s="37">
        <f>I39*0.21</f>
        <v>0</v>
      </c>
      <c r="P39">
        <v>3</v>
      </c>
    </row>
    <row r="40" spans="1:16" x14ac:dyDescent="0.25">
      <c r="A40" s="31" t="s">
        <v>73</v>
      </c>
      <c r="B40" s="38"/>
      <c r="E40" s="39" t="s">
        <v>69</v>
      </c>
      <c r="J40" s="40"/>
    </row>
    <row r="41" spans="1:16" ht="75" x14ac:dyDescent="0.25">
      <c r="A41" s="31" t="s">
        <v>74</v>
      </c>
      <c r="B41" s="38"/>
      <c r="E41" s="41" t="s">
        <v>439</v>
      </c>
      <c r="J41" s="40"/>
    </row>
    <row r="42" spans="1:16" ht="409.5" x14ac:dyDescent="0.25">
      <c r="A42" s="31" t="s">
        <v>76</v>
      </c>
      <c r="B42" s="38"/>
      <c r="E42" s="33" t="s">
        <v>161</v>
      </c>
      <c r="J42" s="40"/>
    </row>
    <row r="43" spans="1:16" x14ac:dyDescent="0.25">
      <c r="A43" s="31" t="s">
        <v>67</v>
      </c>
      <c r="B43" s="31">
        <v>10</v>
      </c>
      <c r="C43" s="32" t="s">
        <v>440</v>
      </c>
      <c r="D43" s="31" t="s">
        <v>69</v>
      </c>
      <c r="E43" s="33" t="s">
        <v>441</v>
      </c>
      <c r="F43" s="34" t="s">
        <v>159</v>
      </c>
      <c r="G43" s="35">
        <v>210</v>
      </c>
      <c r="H43" s="36">
        <v>0</v>
      </c>
      <c r="I43" s="36">
        <f>ROUND(G43*H43,P4)</f>
        <v>0</v>
      </c>
      <c r="J43" s="34" t="s">
        <v>72</v>
      </c>
      <c r="O43" s="37">
        <f>I43*0.21</f>
        <v>0</v>
      </c>
      <c r="P43">
        <v>3</v>
      </c>
    </row>
    <row r="44" spans="1:16" x14ac:dyDescent="0.25">
      <c r="A44" s="31" t="s">
        <v>73</v>
      </c>
      <c r="B44" s="38"/>
      <c r="E44" s="39" t="s">
        <v>69</v>
      </c>
      <c r="J44" s="40"/>
    </row>
    <row r="45" spans="1:16" ht="90" x14ac:dyDescent="0.25">
      <c r="A45" s="31" t="s">
        <v>74</v>
      </c>
      <c r="B45" s="38"/>
      <c r="E45" s="41" t="s">
        <v>428</v>
      </c>
      <c r="J45" s="40"/>
    </row>
    <row r="46" spans="1:16" ht="285" x14ac:dyDescent="0.25">
      <c r="A46" s="31" t="s">
        <v>76</v>
      </c>
      <c r="B46" s="38"/>
      <c r="E46" s="33" t="s">
        <v>442</v>
      </c>
      <c r="J46" s="40"/>
    </row>
    <row r="47" spans="1:16" x14ac:dyDescent="0.25">
      <c r="A47" s="31" t="s">
        <v>67</v>
      </c>
      <c r="B47" s="31">
        <v>11</v>
      </c>
      <c r="C47" s="32" t="s">
        <v>443</v>
      </c>
      <c r="D47" s="31" t="s">
        <v>69</v>
      </c>
      <c r="E47" s="33" t="s">
        <v>444</v>
      </c>
      <c r="F47" s="34" t="s">
        <v>159</v>
      </c>
      <c r="G47" s="35">
        <v>4600</v>
      </c>
      <c r="H47" s="36">
        <v>0</v>
      </c>
      <c r="I47" s="36">
        <f>ROUND(G47*H47,P4)</f>
        <v>0</v>
      </c>
      <c r="J47" s="34" t="s">
        <v>72</v>
      </c>
      <c r="O47" s="37">
        <f>I47*0.21</f>
        <v>0</v>
      </c>
      <c r="P47">
        <v>3</v>
      </c>
    </row>
    <row r="48" spans="1:16" x14ac:dyDescent="0.25">
      <c r="A48" s="31" t="s">
        <v>73</v>
      </c>
      <c r="B48" s="38"/>
      <c r="E48" s="39" t="s">
        <v>69</v>
      </c>
      <c r="J48" s="40"/>
    </row>
    <row r="49" spans="1:16" ht="120" x14ac:dyDescent="0.25">
      <c r="A49" s="31" t="s">
        <v>74</v>
      </c>
      <c r="B49" s="38"/>
      <c r="E49" s="41" t="s">
        <v>445</v>
      </c>
      <c r="J49" s="40"/>
    </row>
    <row r="50" spans="1:16" ht="409.5" x14ac:dyDescent="0.25">
      <c r="A50" s="31" t="s">
        <v>76</v>
      </c>
      <c r="B50" s="38"/>
      <c r="E50" s="33" t="s">
        <v>446</v>
      </c>
      <c r="J50" s="40"/>
    </row>
    <row r="51" spans="1:16" x14ac:dyDescent="0.25">
      <c r="A51" s="31" t="s">
        <v>67</v>
      </c>
      <c r="B51" s="31">
        <v>12</v>
      </c>
      <c r="C51" s="32" t="s">
        <v>162</v>
      </c>
      <c r="D51" s="31" t="s">
        <v>69</v>
      </c>
      <c r="E51" s="33" t="s">
        <v>163</v>
      </c>
      <c r="F51" s="34" t="s">
        <v>159</v>
      </c>
      <c r="G51" s="35">
        <v>210</v>
      </c>
      <c r="H51" s="36">
        <v>0</v>
      </c>
      <c r="I51" s="36">
        <f>ROUND(G51*H51,P4)</f>
        <v>0</v>
      </c>
      <c r="J51" s="34" t="s">
        <v>72</v>
      </c>
      <c r="O51" s="37">
        <f>I51*0.21</f>
        <v>0</v>
      </c>
      <c r="P51">
        <v>3</v>
      </c>
    </row>
    <row r="52" spans="1:16" x14ac:dyDescent="0.25">
      <c r="A52" s="31" t="s">
        <v>73</v>
      </c>
      <c r="B52" s="38"/>
      <c r="E52" s="39" t="s">
        <v>69</v>
      </c>
      <c r="J52" s="40"/>
    </row>
    <row r="53" spans="1:16" ht="60" x14ac:dyDescent="0.25">
      <c r="A53" s="31" t="s">
        <v>74</v>
      </c>
      <c r="B53" s="38"/>
      <c r="E53" s="41" t="s">
        <v>447</v>
      </c>
      <c r="J53" s="40"/>
    </row>
    <row r="54" spans="1:16" ht="375" x14ac:dyDescent="0.25">
      <c r="A54" s="31" t="s">
        <v>76</v>
      </c>
      <c r="B54" s="38"/>
      <c r="E54" s="33" t="s">
        <v>165</v>
      </c>
      <c r="J54" s="40"/>
    </row>
    <row r="55" spans="1:16" x14ac:dyDescent="0.25">
      <c r="A55" s="31" t="s">
        <v>67</v>
      </c>
      <c r="B55" s="31">
        <v>13</v>
      </c>
      <c r="C55" s="32" t="s">
        <v>448</v>
      </c>
      <c r="D55" s="31" t="s">
        <v>69</v>
      </c>
      <c r="E55" s="33" t="s">
        <v>449</v>
      </c>
      <c r="F55" s="34" t="s">
        <v>159</v>
      </c>
      <c r="G55" s="35">
        <v>390</v>
      </c>
      <c r="H55" s="36">
        <v>0</v>
      </c>
      <c r="I55" s="36">
        <f>ROUND(G55*H55,P4)</f>
        <v>0</v>
      </c>
      <c r="J55" s="34" t="s">
        <v>72</v>
      </c>
      <c r="O55" s="37">
        <f>I55*0.21</f>
        <v>0</v>
      </c>
      <c r="P55">
        <v>3</v>
      </c>
    </row>
    <row r="56" spans="1:16" x14ac:dyDescent="0.25">
      <c r="A56" s="31" t="s">
        <v>73</v>
      </c>
      <c r="B56" s="38"/>
      <c r="E56" s="39" t="s">
        <v>69</v>
      </c>
      <c r="J56" s="40"/>
    </row>
    <row r="57" spans="1:16" ht="120" x14ac:dyDescent="0.25">
      <c r="A57" s="31" t="s">
        <v>74</v>
      </c>
      <c r="B57" s="38"/>
      <c r="E57" s="41" t="s">
        <v>450</v>
      </c>
      <c r="J57" s="40"/>
    </row>
    <row r="58" spans="1:16" ht="360" x14ac:dyDescent="0.25">
      <c r="A58" s="31" t="s">
        <v>76</v>
      </c>
      <c r="B58" s="38"/>
      <c r="E58" s="33" t="s">
        <v>451</v>
      </c>
      <c r="J58" s="40"/>
    </row>
    <row r="59" spans="1:16" x14ac:dyDescent="0.25">
      <c r="A59" s="31" t="s">
        <v>67</v>
      </c>
      <c r="B59" s="31">
        <v>14</v>
      </c>
      <c r="C59" s="32" t="s">
        <v>452</v>
      </c>
      <c r="D59" s="31" t="s">
        <v>69</v>
      </c>
      <c r="E59" s="33" t="s">
        <v>453</v>
      </c>
      <c r="F59" s="34" t="s">
        <v>159</v>
      </c>
      <c r="G59" s="35">
        <v>7560</v>
      </c>
      <c r="H59" s="36">
        <v>0</v>
      </c>
      <c r="I59" s="36">
        <f>ROUND(G59*H59,P4)</f>
        <v>0</v>
      </c>
      <c r="J59" s="34" t="s">
        <v>72</v>
      </c>
      <c r="O59" s="37">
        <f>I59*0.21</f>
        <v>0</v>
      </c>
      <c r="P59">
        <v>3</v>
      </c>
    </row>
    <row r="60" spans="1:16" x14ac:dyDescent="0.25">
      <c r="A60" s="31" t="s">
        <v>73</v>
      </c>
      <c r="B60" s="38"/>
      <c r="E60" s="39" t="s">
        <v>69</v>
      </c>
      <c r="J60" s="40"/>
    </row>
    <row r="61" spans="1:16" ht="300" x14ac:dyDescent="0.25">
      <c r="A61" s="31" t="s">
        <v>74</v>
      </c>
      <c r="B61" s="38"/>
      <c r="E61" s="41" t="s">
        <v>454</v>
      </c>
      <c r="J61" s="40"/>
    </row>
    <row r="62" spans="1:16" ht="390" x14ac:dyDescent="0.25">
      <c r="A62" s="31" t="s">
        <v>76</v>
      </c>
      <c r="B62" s="38"/>
      <c r="E62" s="33" t="s">
        <v>455</v>
      </c>
      <c r="J62" s="40"/>
    </row>
    <row r="63" spans="1:16" x14ac:dyDescent="0.25">
      <c r="A63" s="31" t="s">
        <v>67</v>
      </c>
      <c r="B63" s="31">
        <v>15</v>
      </c>
      <c r="C63" s="32" t="s">
        <v>456</v>
      </c>
      <c r="D63" s="31" t="s">
        <v>69</v>
      </c>
      <c r="E63" s="33" t="s">
        <v>457</v>
      </c>
      <c r="F63" s="34" t="s">
        <v>172</v>
      </c>
      <c r="G63" s="35">
        <v>11300</v>
      </c>
      <c r="H63" s="36">
        <v>0</v>
      </c>
      <c r="I63" s="36">
        <f>ROUND(G63*H63,P4)</f>
        <v>0</v>
      </c>
      <c r="J63" s="34" t="s">
        <v>72</v>
      </c>
      <c r="O63" s="37">
        <f>I63*0.21</f>
        <v>0</v>
      </c>
      <c r="P63">
        <v>3</v>
      </c>
    </row>
    <row r="64" spans="1:16" x14ac:dyDescent="0.25">
      <c r="A64" s="31" t="s">
        <v>73</v>
      </c>
      <c r="B64" s="38"/>
      <c r="E64" s="39" t="s">
        <v>69</v>
      </c>
      <c r="J64" s="40"/>
    </row>
    <row r="65" spans="1:16" ht="135" x14ac:dyDescent="0.25">
      <c r="A65" s="31" t="s">
        <v>74</v>
      </c>
      <c r="B65" s="38"/>
      <c r="E65" s="41" t="s">
        <v>458</v>
      </c>
      <c r="J65" s="40"/>
    </row>
    <row r="66" spans="1:16" ht="75" x14ac:dyDescent="0.25">
      <c r="A66" s="31" t="s">
        <v>76</v>
      </c>
      <c r="B66" s="38"/>
      <c r="E66" s="33" t="s">
        <v>459</v>
      </c>
      <c r="J66" s="40"/>
    </row>
    <row r="67" spans="1:16" x14ac:dyDescent="0.25">
      <c r="A67" s="31" t="s">
        <v>67</v>
      </c>
      <c r="B67" s="31">
        <v>16</v>
      </c>
      <c r="C67" s="32" t="s">
        <v>460</v>
      </c>
      <c r="D67" s="31" t="s">
        <v>69</v>
      </c>
      <c r="E67" s="33" t="s">
        <v>461</v>
      </c>
      <c r="F67" s="34" t="s">
        <v>159</v>
      </c>
      <c r="G67" s="35">
        <v>28</v>
      </c>
      <c r="H67" s="36">
        <v>0</v>
      </c>
      <c r="I67" s="36">
        <f>ROUND(G67*H67,P4)</f>
        <v>0</v>
      </c>
      <c r="J67" s="34" t="s">
        <v>72</v>
      </c>
      <c r="O67" s="37">
        <f>I67*0.21</f>
        <v>0</v>
      </c>
      <c r="P67">
        <v>3</v>
      </c>
    </row>
    <row r="68" spans="1:16" x14ac:dyDescent="0.25">
      <c r="A68" s="31" t="s">
        <v>73</v>
      </c>
      <c r="B68" s="38"/>
      <c r="E68" s="39" t="s">
        <v>69</v>
      </c>
      <c r="J68" s="40"/>
    </row>
    <row r="69" spans="1:16" ht="75" x14ac:dyDescent="0.25">
      <c r="A69" s="31" t="s">
        <v>74</v>
      </c>
      <c r="B69" s="38"/>
      <c r="E69" s="41" t="s">
        <v>462</v>
      </c>
      <c r="J69" s="40"/>
    </row>
    <row r="70" spans="1:16" ht="75" x14ac:dyDescent="0.25">
      <c r="A70" s="31" t="s">
        <v>76</v>
      </c>
      <c r="B70" s="38"/>
      <c r="E70" s="33" t="s">
        <v>463</v>
      </c>
      <c r="J70" s="40"/>
    </row>
    <row r="71" spans="1:16" x14ac:dyDescent="0.25">
      <c r="A71" s="31" t="s">
        <v>67</v>
      </c>
      <c r="B71" s="31">
        <v>17</v>
      </c>
      <c r="C71" s="32" t="s">
        <v>464</v>
      </c>
      <c r="D71" s="31" t="s">
        <v>69</v>
      </c>
      <c r="E71" s="33" t="s">
        <v>465</v>
      </c>
      <c r="F71" s="34" t="s">
        <v>172</v>
      </c>
      <c r="G71" s="35">
        <v>600</v>
      </c>
      <c r="H71" s="36">
        <v>0</v>
      </c>
      <c r="I71" s="36">
        <f>ROUND(G71*H71,P4)</f>
        <v>0</v>
      </c>
      <c r="J71" s="34" t="s">
        <v>72</v>
      </c>
      <c r="O71" s="37">
        <f>I71*0.21</f>
        <v>0</v>
      </c>
      <c r="P71">
        <v>3</v>
      </c>
    </row>
    <row r="72" spans="1:16" x14ac:dyDescent="0.25">
      <c r="A72" s="31" t="s">
        <v>73</v>
      </c>
      <c r="B72" s="38"/>
      <c r="E72" s="39" t="s">
        <v>69</v>
      </c>
      <c r="J72" s="40"/>
    </row>
    <row r="73" spans="1:16" ht="90" x14ac:dyDescent="0.25">
      <c r="A73" s="31" t="s">
        <v>74</v>
      </c>
      <c r="B73" s="38"/>
      <c r="E73" s="41" t="s">
        <v>466</v>
      </c>
      <c r="J73" s="40"/>
    </row>
    <row r="74" spans="1:16" ht="75" x14ac:dyDescent="0.25">
      <c r="A74" s="31" t="s">
        <v>76</v>
      </c>
      <c r="B74" s="38"/>
      <c r="E74" s="33" t="s">
        <v>467</v>
      </c>
      <c r="J74" s="40"/>
    </row>
    <row r="75" spans="1:16" x14ac:dyDescent="0.25">
      <c r="A75" s="31" t="s">
        <v>67</v>
      </c>
      <c r="B75" s="31">
        <v>18</v>
      </c>
      <c r="C75" s="32" t="s">
        <v>468</v>
      </c>
      <c r="D75" s="31" t="s">
        <v>69</v>
      </c>
      <c r="E75" s="33" t="s">
        <v>469</v>
      </c>
      <c r="F75" s="34" t="s">
        <v>172</v>
      </c>
      <c r="G75" s="35">
        <v>4750</v>
      </c>
      <c r="H75" s="36">
        <v>0</v>
      </c>
      <c r="I75" s="36">
        <f>ROUND(G75*H75,P4)</f>
        <v>0</v>
      </c>
      <c r="J75" s="34" t="s">
        <v>72</v>
      </c>
      <c r="O75" s="37">
        <f>I75*0.21</f>
        <v>0</v>
      </c>
      <c r="P75">
        <v>3</v>
      </c>
    </row>
    <row r="76" spans="1:16" x14ac:dyDescent="0.25">
      <c r="A76" s="31" t="s">
        <v>73</v>
      </c>
      <c r="B76" s="38"/>
      <c r="E76" s="39" t="s">
        <v>69</v>
      </c>
      <c r="J76" s="40"/>
    </row>
    <row r="77" spans="1:16" ht="75" x14ac:dyDescent="0.25">
      <c r="A77" s="31" t="s">
        <v>74</v>
      </c>
      <c r="B77" s="38"/>
      <c r="E77" s="41" t="s">
        <v>470</v>
      </c>
      <c r="J77" s="40"/>
    </row>
    <row r="78" spans="1:16" ht="75" x14ac:dyDescent="0.25">
      <c r="A78" s="31" t="s">
        <v>76</v>
      </c>
      <c r="B78" s="38"/>
      <c r="E78" s="33" t="s">
        <v>471</v>
      </c>
      <c r="J78" s="40"/>
    </row>
    <row r="79" spans="1:16" x14ac:dyDescent="0.25">
      <c r="A79" s="31" t="s">
        <v>67</v>
      </c>
      <c r="B79" s="31">
        <v>19</v>
      </c>
      <c r="C79" s="32" t="s">
        <v>472</v>
      </c>
      <c r="D79" s="31" t="s">
        <v>69</v>
      </c>
      <c r="E79" s="33" t="s">
        <v>473</v>
      </c>
      <c r="F79" s="34" t="s">
        <v>172</v>
      </c>
      <c r="G79" s="35">
        <v>5350</v>
      </c>
      <c r="H79" s="36">
        <v>0</v>
      </c>
      <c r="I79" s="36">
        <f>ROUND(G79*H79,P4)</f>
        <v>0</v>
      </c>
      <c r="J79" s="34" t="s">
        <v>72</v>
      </c>
      <c r="O79" s="37">
        <f>I79*0.21</f>
        <v>0</v>
      </c>
      <c r="P79">
        <v>3</v>
      </c>
    </row>
    <row r="80" spans="1:16" x14ac:dyDescent="0.25">
      <c r="A80" s="31" t="s">
        <v>73</v>
      </c>
      <c r="B80" s="38"/>
      <c r="E80" s="39" t="s">
        <v>69</v>
      </c>
      <c r="J80" s="40"/>
    </row>
    <row r="81" spans="1:16" ht="120" x14ac:dyDescent="0.25">
      <c r="A81" s="31" t="s">
        <v>74</v>
      </c>
      <c r="B81" s="38"/>
      <c r="E81" s="41" t="s">
        <v>474</v>
      </c>
      <c r="J81" s="40"/>
    </row>
    <row r="82" spans="1:16" ht="90" x14ac:dyDescent="0.25">
      <c r="A82" s="31" t="s">
        <v>76</v>
      </c>
      <c r="B82" s="38"/>
      <c r="E82" s="33" t="s">
        <v>475</v>
      </c>
      <c r="J82" s="40"/>
    </row>
    <row r="83" spans="1:16" x14ac:dyDescent="0.25">
      <c r="A83" s="31" t="s">
        <v>67</v>
      </c>
      <c r="B83" s="31">
        <v>20</v>
      </c>
      <c r="C83" s="32" t="s">
        <v>476</v>
      </c>
      <c r="D83" s="31" t="s">
        <v>69</v>
      </c>
      <c r="E83" s="33" t="s">
        <v>477</v>
      </c>
      <c r="F83" s="34" t="s">
        <v>172</v>
      </c>
      <c r="G83" s="35">
        <v>1000</v>
      </c>
      <c r="H83" s="36">
        <v>0</v>
      </c>
      <c r="I83" s="36">
        <f>ROUND(G83*H83,P4)</f>
        <v>0</v>
      </c>
      <c r="J83" s="34" t="s">
        <v>72</v>
      </c>
      <c r="O83" s="37">
        <f>I83*0.21</f>
        <v>0</v>
      </c>
      <c r="P83">
        <v>3</v>
      </c>
    </row>
    <row r="84" spans="1:16" x14ac:dyDescent="0.25">
      <c r="A84" s="31" t="s">
        <v>73</v>
      </c>
      <c r="B84" s="38"/>
      <c r="E84" s="39" t="s">
        <v>69</v>
      </c>
      <c r="J84" s="40"/>
    </row>
    <row r="85" spans="1:16" ht="75" x14ac:dyDescent="0.25">
      <c r="A85" s="31" t="s">
        <v>74</v>
      </c>
      <c r="B85" s="38"/>
      <c r="E85" s="41" t="s">
        <v>478</v>
      </c>
      <c r="J85" s="40"/>
    </row>
    <row r="86" spans="1:16" ht="90" x14ac:dyDescent="0.25">
      <c r="A86" s="31" t="s">
        <v>76</v>
      </c>
      <c r="B86" s="38"/>
      <c r="E86" s="33" t="s">
        <v>479</v>
      </c>
      <c r="J86" s="40"/>
    </row>
    <row r="87" spans="1:16" x14ac:dyDescent="0.25">
      <c r="A87" s="31" t="s">
        <v>67</v>
      </c>
      <c r="B87" s="31">
        <v>21</v>
      </c>
      <c r="C87" s="32" t="s">
        <v>480</v>
      </c>
      <c r="D87" s="31" t="s">
        <v>69</v>
      </c>
      <c r="E87" s="33" t="s">
        <v>481</v>
      </c>
      <c r="F87" s="34" t="s">
        <v>324</v>
      </c>
      <c r="G87" s="35">
        <v>1</v>
      </c>
      <c r="H87" s="36">
        <v>0</v>
      </c>
      <c r="I87" s="36">
        <f>ROUND(G87*H87,P4)</f>
        <v>0</v>
      </c>
      <c r="J87" s="34" t="s">
        <v>211</v>
      </c>
      <c r="O87" s="37">
        <f>I87*0.21</f>
        <v>0</v>
      </c>
      <c r="P87">
        <v>3</v>
      </c>
    </row>
    <row r="88" spans="1:16" x14ac:dyDescent="0.25">
      <c r="A88" s="31" t="s">
        <v>73</v>
      </c>
      <c r="B88" s="38"/>
      <c r="E88" s="33" t="s">
        <v>481</v>
      </c>
      <c r="J88" s="40"/>
    </row>
    <row r="89" spans="1:16" ht="60" x14ac:dyDescent="0.25">
      <c r="A89" s="31" t="s">
        <v>74</v>
      </c>
      <c r="B89" s="38"/>
      <c r="E89" s="41" t="s">
        <v>482</v>
      </c>
      <c r="J89" s="40"/>
    </row>
    <row r="90" spans="1:16" ht="195" x14ac:dyDescent="0.25">
      <c r="A90" s="31" t="s">
        <v>76</v>
      </c>
      <c r="B90" s="38"/>
      <c r="E90" s="33" t="s">
        <v>483</v>
      </c>
      <c r="J90" s="40"/>
    </row>
    <row r="91" spans="1:16" x14ac:dyDescent="0.25">
      <c r="A91" s="31" t="s">
        <v>67</v>
      </c>
      <c r="B91" s="31">
        <v>22</v>
      </c>
      <c r="C91" s="32" t="s">
        <v>484</v>
      </c>
      <c r="D91" s="31" t="s">
        <v>69</v>
      </c>
      <c r="E91" s="33" t="s">
        <v>485</v>
      </c>
      <c r="F91" s="34" t="s">
        <v>159</v>
      </c>
      <c r="G91" s="35">
        <v>1537.5</v>
      </c>
      <c r="H91" s="36">
        <v>0</v>
      </c>
      <c r="I91" s="36">
        <f>ROUND(G91*H91,P4)</f>
        <v>0</v>
      </c>
      <c r="J91" s="34" t="s">
        <v>211</v>
      </c>
      <c r="O91" s="37">
        <f>I91*0.21</f>
        <v>0</v>
      </c>
      <c r="P91">
        <v>3</v>
      </c>
    </row>
    <row r="92" spans="1:16" x14ac:dyDescent="0.25">
      <c r="A92" s="31" t="s">
        <v>73</v>
      </c>
      <c r="B92" s="38"/>
      <c r="E92" s="33" t="s">
        <v>485</v>
      </c>
      <c r="J92" s="40"/>
    </row>
    <row r="93" spans="1:16" ht="135" x14ac:dyDescent="0.25">
      <c r="A93" s="31" t="s">
        <v>74</v>
      </c>
      <c r="B93" s="38"/>
      <c r="E93" s="41" t="s">
        <v>486</v>
      </c>
      <c r="J93" s="40"/>
    </row>
    <row r="94" spans="1:16" ht="45" x14ac:dyDescent="0.25">
      <c r="A94" s="31" t="s">
        <v>76</v>
      </c>
      <c r="B94" s="38"/>
      <c r="E94" s="33" t="s">
        <v>487</v>
      </c>
      <c r="J94" s="40"/>
    </row>
    <row r="95" spans="1:16" x14ac:dyDescent="0.25">
      <c r="A95" s="25" t="s">
        <v>64</v>
      </c>
      <c r="B95" s="26"/>
      <c r="C95" s="27" t="s">
        <v>488</v>
      </c>
      <c r="D95" s="28"/>
      <c r="E95" s="25" t="s">
        <v>489</v>
      </c>
      <c r="F95" s="28"/>
      <c r="G95" s="28"/>
      <c r="H95" s="28"/>
      <c r="I95" s="29">
        <f>SUMIFS(I96:I163,A96:A163,"P")</f>
        <v>0</v>
      </c>
      <c r="J95" s="30"/>
    </row>
    <row r="96" spans="1:16" x14ac:dyDescent="0.25">
      <c r="A96" s="31" t="s">
        <v>67</v>
      </c>
      <c r="B96" s="31">
        <v>23</v>
      </c>
      <c r="C96" s="32" t="s">
        <v>490</v>
      </c>
      <c r="D96" s="31" t="s">
        <v>69</v>
      </c>
      <c r="E96" s="33" t="s">
        <v>491</v>
      </c>
      <c r="F96" s="34" t="s">
        <v>159</v>
      </c>
      <c r="G96" s="35">
        <v>1665</v>
      </c>
      <c r="H96" s="36">
        <v>0</v>
      </c>
      <c r="I96" s="36">
        <f>ROUND(G96*H96,P4)</f>
        <v>0</v>
      </c>
      <c r="J96" s="34" t="s">
        <v>72</v>
      </c>
      <c r="O96" s="37">
        <f>I96*0.21</f>
        <v>0</v>
      </c>
      <c r="P96">
        <v>3</v>
      </c>
    </row>
    <row r="97" spans="1:16" x14ac:dyDescent="0.25">
      <c r="A97" s="31" t="s">
        <v>73</v>
      </c>
      <c r="B97" s="38"/>
      <c r="E97" s="39" t="s">
        <v>69</v>
      </c>
      <c r="J97" s="40"/>
    </row>
    <row r="98" spans="1:16" ht="150" x14ac:dyDescent="0.25">
      <c r="A98" s="31" t="s">
        <v>74</v>
      </c>
      <c r="B98" s="38"/>
      <c r="E98" s="41" t="s">
        <v>492</v>
      </c>
      <c r="J98" s="40"/>
    </row>
    <row r="99" spans="1:16" ht="105" x14ac:dyDescent="0.25">
      <c r="A99" s="31" t="s">
        <v>76</v>
      </c>
      <c r="B99" s="38"/>
      <c r="E99" s="33" t="s">
        <v>493</v>
      </c>
      <c r="J99" s="40"/>
    </row>
    <row r="100" spans="1:16" x14ac:dyDescent="0.25">
      <c r="A100" s="31" t="s">
        <v>67</v>
      </c>
      <c r="B100" s="31">
        <v>24</v>
      </c>
      <c r="C100" s="32" t="s">
        <v>494</v>
      </c>
      <c r="D100" s="31" t="s">
        <v>69</v>
      </c>
      <c r="E100" s="33" t="s">
        <v>495</v>
      </c>
      <c r="F100" s="34" t="s">
        <v>172</v>
      </c>
      <c r="G100" s="35">
        <v>7870</v>
      </c>
      <c r="H100" s="36">
        <v>0</v>
      </c>
      <c r="I100" s="36">
        <f>ROUND(G100*H100,P4)</f>
        <v>0</v>
      </c>
      <c r="J100" s="34" t="s">
        <v>72</v>
      </c>
      <c r="O100" s="37">
        <f>I100*0.21</f>
        <v>0</v>
      </c>
      <c r="P100">
        <v>3</v>
      </c>
    </row>
    <row r="101" spans="1:16" x14ac:dyDescent="0.25">
      <c r="A101" s="31" t="s">
        <v>73</v>
      </c>
      <c r="B101" s="38"/>
      <c r="E101" s="39" t="s">
        <v>69</v>
      </c>
      <c r="J101" s="40"/>
    </row>
    <row r="102" spans="1:16" ht="150" x14ac:dyDescent="0.25">
      <c r="A102" s="31" t="s">
        <v>74</v>
      </c>
      <c r="B102" s="38"/>
      <c r="E102" s="41" t="s">
        <v>496</v>
      </c>
      <c r="J102" s="40"/>
    </row>
    <row r="103" spans="1:16" ht="150" x14ac:dyDescent="0.25">
      <c r="A103" s="31" t="s">
        <v>76</v>
      </c>
      <c r="B103" s="38"/>
      <c r="E103" s="33" t="s">
        <v>497</v>
      </c>
      <c r="J103" s="40"/>
    </row>
    <row r="104" spans="1:16" x14ac:dyDescent="0.25">
      <c r="A104" s="31" t="s">
        <v>67</v>
      </c>
      <c r="B104" s="31">
        <v>25</v>
      </c>
      <c r="C104" s="32" t="s">
        <v>498</v>
      </c>
      <c r="D104" s="31" t="s">
        <v>69</v>
      </c>
      <c r="E104" s="33" t="s">
        <v>499</v>
      </c>
      <c r="F104" s="34" t="s">
        <v>159</v>
      </c>
      <c r="G104" s="35">
        <v>1820</v>
      </c>
      <c r="H104" s="36">
        <v>0</v>
      </c>
      <c r="I104" s="36">
        <f>ROUND(G104*H104,P4)</f>
        <v>0</v>
      </c>
      <c r="J104" s="34" t="s">
        <v>72</v>
      </c>
      <c r="O104" s="37">
        <f>I104*0.21</f>
        <v>0</v>
      </c>
      <c r="P104">
        <v>3</v>
      </c>
    </row>
    <row r="105" spans="1:16" x14ac:dyDescent="0.25">
      <c r="A105" s="31" t="s">
        <v>73</v>
      </c>
      <c r="B105" s="38"/>
      <c r="E105" s="39" t="s">
        <v>69</v>
      </c>
      <c r="J105" s="40"/>
    </row>
    <row r="106" spans="1:16" ht="60" x14ac:dyDescent="0.25">
      <c r="A106" s="31" t="s">
        <v>74</v>
      </c>
      <c r="B106" s="38"/>
      <c r="E106" s="41" t="s">
        <v>500</v>
      </c>
      <c r="J106" s="40"/>
    </row>
    <row r="107" spans="1:16" ht="120" x14ac:dyDescent="0.25">
      <c r="A107" s="31" t="s">
        <v>76</v>
      </c>
      <c r="B107" s="38"/>
      <c r="E107" s="33" t="s">
        <v>501</v>
      </c>
      <c r="J107" s="40"/>
    </row>
    <row r="108" spans="1:16" x14ac:dyDescent="0.25">
      <c r="A108" s="31" t="s">
        <v>67</v>
      </c>
      <c r="B108" s="31">
        <v>26</v>
      </c>
      <c r="C108" s="32" t="s">
        <v>502</v>
      </c>
      <c r="D108" s="31" t="s">
        <v>69</v>
      </c>
      <c r="E108" s="33" t="s">
        <v>503</v>
      </c>
      <c r="F108" s="34" t="s">
        <v>210</v>
      </c>
      <c r="G108" s="35">
        <v>4.1859999999999999</v>
      </c>
      <c r="H108" s="36">
        <v>0</v>
      </c>
      <c r="I108" s="36">
        <f>ROUND(G108*H108,P4)</f>
        <v>0</v>
      </c>
      <c r="J108" s="34" t="s">
        <v>72</v>
      </c>
      <c r="O108" s="37">
        <f>I108*0.21</f>
        <v>0</v>
      </c>
      <c r="P108">
        <v>3</v>
      </c>
    </row>
    <row r="109" spans="1:16" x14ac:dyDescent="0.25">
      <c r="A109" s="31" t="s">
        <v>73</v>
      </c>
      <c r="B109" s="38"/>
      <c r="E109" s="39" t="s">
        <v>69</v>
      </c>
      <c r="J109" s="40"/>
    </row>
    <row r="110" spans="1:16" ht="105" x14ac:dyDescent="0.25">
      <c r="A110" s="31" t="s">
        <v>74</v>
      </c>
      <c r="B110" s="38"/>
      <c r="E110" s="41" t="s">
        <v>504</v>
      </c>
      <c r="J110" s="40"/>
    </row>
    <row r="111" spans="1:16" ht="120" x14ac:dyDescent="0.25">
      <c r="A111" s="31" t="s">
        <v>76</v>
      </c>
      <c r="B111" s="38"/>
      <c r="E111" s="33" t="s">
        <v>505</v>
      </c>
      <c r="J111" s="40"/>
    </row>
    <row r="112" spans="1:16" x14ac:dyDescent="0.25">
      <c r="A112" s="31" t="s">
        <v>67</v>
      </c>
      <c r="B112" s="31">
        <v>27</v>
      </c>
      <c r="C112" s="32" t="s">
        <v>506</v>
      </c>
      <c r="D112" s="31" t="s">
        <v>69</v>
      </c>
      <c r="E112" s="33" t="s">
        <v>507</v>
      </c>
      <c r="F112" s="34" t="s">
        <v>159</v>
      </c>
      <c r="G112" s="35">
        <v>2.8</v>
      </c>
      <c r="H112" s="36">
        <v>0</v>
      </c>
      <c r="I112" s="36">
        <f>ROUND(G112*H112,P4)</f>
        <v>0</v>
      </c>
      <c r="J112" s="34" t="s">
        <v>72</v>
      </c>
      <c r="O112" s="37">
        <f>I112*0.21</f>
        <v>0</v>
      </c>
      <c r="P112">
        <v>3</v>
      </c>
    </row>
    <row r="113" spans="1:16" x14ac:dyDescent="0.25">
      <c r="A113" s="31" t="s">
        <v>73</v>
      </c>
      <c r="B113" s="38"/>
      <c r="E113" s="39" t="s">
        <v>69</v>
      </c>
      <c r="J113" s="40"/>
    </row>
    <row r="114" spans="1:16" ht="90" x14ac:dyDescent="0.25">
      <c r="A114" s="31" t="s">
        <v>74</v>
      </c>
      <c r="B114" s="38"/>
      <c r="E114" s="41" t="s">
        <v>508</v>
      </c>
      <c r="J114" s="40"/>
    </row>
    <row r="115" spans="1:16" ht="60" x14ac:dyDescent="0.25">
      <c r="A115" s="31" t="s">
        <v>76</v>
      </c>
      <c r="B115" s="38"/>
      <c r="E115" s="33" t="s">
        <v>509</v>
      </c>
      <c r="J115" s="40"/>
    </row>
    <row r="116" spans="1:16" x14ac:dyDescent="0.25">
      <c r="A116" s="31" t="s">
        <v>67</v>
      </c>
      <c r="B116" s="31">
        <v>28</v>
      </c>
      <c r="C116" s="32" t="s">
        <v>510</v>
      </c>
      <c r="D116" s="31" t="s">
        <v>69</v>
      </c>
      <c r="E116" s="33" t="s">
        <v>511</v>
      </c>
      <c r="F116" s="34" t="s">
        <v>210</v>
      </c>
      <c r="G116" s="35">
        <v>45.22</v>
      </c>
      <c r="H116" s="36">
        <v>0</v>
      </c>
      <c r="I116" s="36">
        <f>ROUND(G116*H116,P4)</f>
        <v>0</v>
      </c>
      <c r="J116" s="34" t="s">
        <v>72</v>
      </c>
      <c r="O116" s="37">
        <f>I116*0.21</f>
        <v>0</v>
      </c>
      <c r="P116">
        <v>3</v>
      </c>
    </row>
    <row r="117" spans="1:16" x14ac:dyDescent="0.25">
      <c r="A117" s="31" t="s">
        <v>73</v>
      </c>
      <c r="B117" s="38"/>
      <c r="E117" s="39" t="s">
        <v>69</v>
      </c>
      <c r="J117" s="40"/>
    </row>
    <row r="118" spans="1:16" ht="135" x14ac:dyDescent="0.25">
      <c r="A118" s="31" t="s">
        <v>74</v>
      </c>
      <c r="B118" s="38"/>
      <c r="E118" s="41" t="s">
        <v>512</v>
      </c>
      <c r="J118" s="40"/>
    </row>
    <row r="119" spans="1:16" ht="135" x14ac:dyDescent="0.25">
      <c r="A119" s="31" t="s">
        <v>76</v>
      </c>
      <c r="B119" s="38"/>
      <c r="E119" s="33" t="s">
        <v>513</v>
      </c>
      <c r="J119" s="40"/>
    </row>
    <row r="120" spans="1:16" x14ac:dyDescent="0.25">
      <c r="A120" s="31" t="s">
        <v>67</v>
      </c>
      <c r="B120" s="31">
        <v>29</v>
      </c>
      <c r="C120" s="32" t="s">
        <v>514</v>
      </c>
      <c r="D120" s="31" t="s">
        <v>69</v>
      </c>
      <c r="E120" s="33" t="s">
        <v>515</v>
      </c>
      <c r="F120" s="34" t="s">
        <v>172</v>
      </c>
      <c r="G120" s="35">
        <v>1600</v>
      </c>
      <c r="H120" s="36">
        <v>0</v>
      </c>
      <c r="I120" s="36">
        <f>ROUND(G120*H120,P4)</f>
        <v>0</v>
      </c>
      <c r="J120" s="34" t="s">
        <v>72</v>
      </c>
      <c r="O120" s="37">
        <f>I120*0.21</f>
        <v>0</v>
      </c>
      <c r="P120">
        <v>3</v>
      </c>
    </row>
    <row r="121" spans="1:16" x14ac:dyDescent="0.25">
      <c r="A121" s="31" t="s">
        <v>73</v>
      </c>
      <c r="B121" s="38"/>
      <c r="E121" s="39" t="s">
        <v>69</v>
      </c>
      <c r="J121" s="40"/>
    </row>
    <row r="122" spans="1:16" ht="105" x14ac:dyDescent="0.25">
      <c r="A122" s="31" t="s">
        <v>74</v>
      </c>
      <c r="B122" s="38"/>
      <c r="E122" s="41" t="s">
        <v>516</v>
      </c>
      <c r="J122" s="40"/>
    </row>
    <row r="123" spans="1:16" ht="90" x14ac:dyDescent="0.25">
      <c r="A123" s="31" t="s">
        <v>76</v>
      </c>
      <c r="B123" s="38"/>
      <c r="E123" s="33" t="s">
        <v>517</v>
      </c>
      <c r="J123" s="40"/>
    </row>
    <row r="124" spans="1:16" x14ac:dyDescent="0.25">
      <c r="A124" s="31" t="s">
        <v>67</v>
      </c>
      <c r="B124" s="31">
        <v>30</v>
      </c>
      <c r="C124" s="32" t="s">
        <v>518</v>
      </c>
      <c r="D124" s="31" t="s">
        <v>69</v>
      </c>
      <c r="E124" s="33" t="s">
        <v>519</v>
      </c>
      <c r="F124" s="34" t="s">
        <v>210</v>
      </c>
      <c r="G124" s="35">
        <v>95</v>
      </c>
      <c r="H124" s="36">
        <v>0</v>
      </c>
      <c r="I124" s="36">
        <f>ROUND(G124*H124,P4)</f>
        <v>0</v>
      </c>
      <c r="J124" s="34" t="s">
        <v>72</v>
      </c>
      <c r="O124" s="37">
        <f>I124*0.21</f>
        <v>0</v>
      </c>
      <c r="P124">
        <v>3</v>
      </c>
    </row>
    <row r="125" spans="1:16" x14ac:dyDescent="0.25">
      <c r="A125" s="31" t="s">
        <v>73</v>
      </c>
      <c r="B125" s="38"/>
      <c r="E125" s="39" t="s">
        <v>69</v>
      </c>
      <c r="J125" s="40"/>
    </row>
    <row r="126" spans="1:16" ht="60" x14ac:dyDescent="0.25">
      <c r="A126" s="31" t="s">
        <v>74</v>
      </c>
      <c r="B126" s="38"/>
      <c r="E126" s="41" t="s">
        <v>520</v>
      </c>
      <c r="J126" s="40"/>
    </row>
    <row r="127" spans="1:16" ht="60" x14ac:dyDescent="0.25">
      <c r="A127" s="31" t="s">
        <v>76</v>
      </c>
      <c r="B127" s="38"/>
      <c r="E127" s="33" t="s">
        <v>521</v>
      </c>
      <c r="J127" s="40"/>
    </row>
    <row r="128" spans="1:16" ht="30" x14ac:dyDescent="0.25">
      <c r="A128" s="31" t="s">
        <v>67</v>
      </c>
      <c r="B128" s="31">
        <v>31</v>
      </c>
      <c r="C128" s="32" t="s">
        <v>522</v>
      </c>
      <c r="D128" s="31" t="s">
        <v>69</v>
      </c>
      <c r="E128" s="33" t="s">
        <v>523</v>
      </c>
      <c r="F128" s="34" t="s">
        <v>71</v>
      </c>
      <c r="G128" s="35">
        <v>88</v>
      </c>
      <c r="H128" s="36">
        <v>0</v>
      </c>
      <c r="I128" s="36">
        <f>ROUND(G128*H128,P4)</f>
        <v>0</v>
      </c>
      <c r="J128" s="34" t="s">
        <v>72</v>
      </c>
      <c r="O128" s="37">
        <f>I128*0.21</f>
        <v>0</v>
      </c>
      <c r="P128">
        <v>3</v>
      </c>
    </row>
    <row r="129" spans="1:16" x14ac:dyDescent="0.25">
      <c r="A129" s="31" t="s">
        <v>73</v>
      </c>
      <c r="B129" s="38"/>
      <c r="E129" s="39" t="s">
        <v>69</v>
      </c>
      <c r="J129" s="40"/>
    </row>
    <row r="130" spans="1:16" ht="90" x14ac:dyDescent="0.25">
      <c r="A130" s="31" t="s">
        <v>74</v>
      </c>
      <c r="B130" s="38"/>
      <c r="E130" s="41" t="s">
        <v>524</v>
      </c>
      <c r="J130" s="40"/>
    </row>
    <row r="131" spans="1:16" ht="105" x14ac:dyDescent="0.25">
      <c r="A131" s="31" t="s">
        <v>76</v>
      </c>
      <c r="B131" s="38"/>
      <c r="E131" s="33" t="s">
        <v>525</v>
      </c>
      <c r="J131" s="40"/>
    </row>
    <row r="132" spans="1:16" ht="30" x14ac:dyDescent="0.25">
      <c r="A132" s="31" t="s">
        <v>67</v>
      </c>
      <c r="B132" s="31">
        <v>32</v>
      </c>
      <c r="C132" s="32" t="s">
        <v>526</v>
      </c>
      <c r="D132" s="31" t="s">
        <v>69</v>
      </c>
      <c r="E132" s="33" t="s">
        <v>527</v>
      </c>
      <c r="F132" s="34" t="s">
        <v>71</v>
      </c>
      <c r="G132" s="35">
        <v>40</v>
      </c>
      <c r="H132" s="36">
        <v>0</v>
      </c>
      <c r="I132" s="36">
        <f>ROUND(G132*H132,P4)</f>
        <v>0</v>
      </c>
      <c r="J132" s="34" t="s">
        <v>72</v>
      </c>
      <c r="O132" s="37">
        <f>I132*0.21</f>
        <v>0</v>
      </c>
      <c r="P132">
        <v>3</v>
      </c>
    </row>
    <row r="133" spans="1:16" x14ac:dyDescent="0.25">
      <c r="A133" s="31" t="s">
        <v>73</v>
      </c>
      <c r="B133" s="38"/>
      <c r="E133" s="39" t="s">
        <v>69</v>
      </c>
      <c r="J133" s="40"/>
    </row>
    <row r="134" spans="1:16" ht="90" x14ac:dyDescent="0.25">
      <c r="A134" s="31" t="s">
        <v>74</v>
      </c>
      <c r="B134" s="38"/>
      <c r="E134" s="41" t="s">
        <v>528</v>
      </c>
      <c r="J134" s="40"/>
    </row>
    <row r="135" spans="1:16" ht="105" x14ac:dyDescent="0.25">
      <c r="A135" s="31" t="s">
        <v>76</v>
      </c>
      <c r="B135" s="38"/>
      <c r="E135" s="33" t="s">
        <v>525</v>
      </c>
      <c r="J135" s="40"/>
    </row>
    <row r="136" spans="1:16" x14ac:dyDescent="0.25">
      <c r="A136" s="31" t="s">
        <v>67</v>
      </c>
      <c r="B136" s="31">
        <v>33</v>
      </c>
      <c r="C136" s="32" t="s">
        <v>529</v>
      </c>
      <c r="D136" s="31" t="s">
        <v>69</v>
      </c>
      <c r="E136" s="33" t="s">
        <v>530</v>
      </c>
      <c r="F136" s="34" t="s">
        <v>71</v>
      </c>
      <c r="G136" s="35">
        <v>240</v>
      </c>
      <c r="H136" s="36">
        <v>0</v>
      </c>
      <c r="I136" s="36">
        <f>ROUND(G136*H136,P4)</f>
        <v>0</v>
      </c>
      <c r="J136" s="34" t="s">
        <v>72</v>
      </c>
      <c r="O136" s="37">
        <f>I136*0.21</f>
        <v>0</v>
      </c>
      <c r="P136">
        <v>3</v>
      </c>
    </row>
    <row r="137" spans="1:16" x14ac:dyDescent="0.25">
      <c r="A137" s="31" t="s">
        <v>73</v>
      </c>
      <c r="B137" s="38"/>
      <c r="E137" s="39" t="s">
        <v>69</v>
      </c>
      <c r="J137" s="40"/>
    </row>
    <row r="138" spans="1:16" ht="60" x14ac:dyDescent="0.25">
      <c r="A138" s="31" t="s">
        <v>74</v>
      </c>
      <c r="B138" s="38"/>
      <c r="E138" s="41" t="s">
        <v>531</v>
      </c>
      <c r="J138" s="40"/>
    </row>
    <row r="139" spans="1:16" ht="105" x14ac:dyDescent="0.25">
      <c r="A139" s="31" t="s">
        <v>76</v>
      </c>
      <c r="B139" s="38"/>
      <c r="E139" s="33" t="s">
        <v>525</v>
      </c>
      <c r="J139" s="40"/>
    </row>
    <row r="140" spans="1:16" x14ac:dyDescent="0.25">
      <c r="A140" s="31" t="s">
        <v>67</v>
      </c>
      <c r="B140" s="31">
        <v>34</v>
      </c>
      <c r="C140" s="32" t="s">
        <v>532</v>
      </c>
      <c r="D140" s="31" t="s">
        <v>69</v>
      </c>
      <c r="E140" s="33" t="s">
        <v>533</v>
      </c>
      <c r="F140" s="34" t="s">
        <v>71</v>
      </c>
      <c r="G140" s="35">
        <v>8000</v>
      </c>
      <c r="H140" s="36">
        <v>0</v>
      </c>
      <c r="I140" s="36">
        <f>ROUND(G140*H140,P4)</f>
        <v>0</v>
      </c>
      <c r="J140" s="34" t="s">
        <v>72</v>
      </c>
      <c r="O140" s="37">
        <f>I140*0.21</f>
        <v>0</v>
      </c>
      <c r="P140">
        <v>3</v>
      </c>
    </row>
    <row r="141" spans="1:16" x14ac:dyDescent="0.25">
      <c r="A141" s="31" t="s">
        <v>73</v>
      </c>
      <c r="B141" s="38"/>
      <c r="E141" s="39" t="s">
        <v>69</v>
      </c>
      <c r="J141" s="40"/>
    </row>
    <row r="142" spans="1:16" ht="75" x14ac:dyDescent="0.25">
      <c r="A142" s="31" t="s">
        <v>74</v>
      </c>
      <c r="B142" s="38"/>
      <c r="E142" s="41" t="s">
        <v>534</v>
      </c>
      <c r="J142" s="40"/>
    </row>
    <row r="143" spans="1:16" ht="255" x14ac:dyDescent="0.25">
      <c r="A143" s="31" t="s">
        <v>76</v>
      </c>
      <c r="B143" s="38"/>
      <c r="E143" s="33" t="s">
        <v>535</v>
      </c>
      <c r="J143" s="40"/>
    </row>
    <row r="144" spans="1:16" x14ac:dyDescent="0.25">
      <c r="A144" s="31" t="s">
        <v>67</v>
      </c>
      <c r="B144" s="31">
        <v>35</v>
      </c>
      <c r="C144" s="32" t="s">
        <v>536</v>
      </c>
      <c r="D144" s="31" t="s">
        <v>69</v>
      </c>
      <c r="E144" s="33" t="s">
        <v>537</v>
      </c>
      <c r="F144" s="34" t="s">
        <v>80</v>
      </c>
      <c r="G144" s="35">
        <v>20</v>
      </c>
      <c r="H144" s="36">
        <v>0</v>
      </c>
      <c r="I144" s="36">
        <f>ROUND(G144*H144,P4)</f>
        <v>0</v>
      </c>
      <c r="J144" s="34" t="s">
        <v>72</v>
      </c>
      <c r="O144" s="37">
        <f>I144*0.21</f>
        <v>0</v>
      </c>
      <c r="P144">
        <v>3</v>
      </c>
    </row>
    <row r="145" spans="1:16" x14ac:dyDescent="0.25">
      <c r="A145" s="31" t="s">
        <v>73</v>
      </c>
      <c r="B145" s="38"/>
      <c r="E145" s="39" t="s">
        <v>69</v>
      </c>
      <c r="J145" s="40"/>
    </row>
    <row r="146" spans="1:16" ht="60" x14ac:dyDescent="0.25">
      <c r="A146" s="31" t="s">
        <v>74</v>
      </c>
      <c r="B146" s="38"/>
      <c r="E146" s="41" t="s">
        <v>538</v>
      </c>
      <c r="J146" s="40"/>
    </row>
    <row r="147" spans="1:16" ht="75" x14ac:dyDescent="0.25">
      <c r="A147" s="31" t="s">
        <v>76</v>
      </c>
      <c r="B147" s="38"/>
      <c r="E147" s="33" t="s">
        <v>539</v>
      </c>
      <c r="J147" s="40"/>
    </row>
    <row r="148" spans="1:16" ht="30" x14ac:dyDescent="0.25">
      <c r="A148" s="31" t="s">
        <v>67</v>
      </c>
      <c r="B148" s="31">
        <v>36</v>
      </c>
      <c r="C148" s="32" t="s">
        <v>540</v>
      </c>
      <c r="D148" s="31" t="s">
        <v>69</v>
      </c>
      <c r="E148" s="33" t="s">
        <v>541</v>
      </c>
      <c r="F148" s="34" t="s">
        <v>71</v>
      </c>
      <c r="G148" s="35">
        <v>40</v>
      </c>
      <c r="H148" s="36">
        <v>0</v>
      </c>
      <c r="I148" s="36">
        <f>ROUND(G148*H148,P4)</f>
        <v>0</v>
      </c>
      <c r="J148" s="34" t="s">
        <v>72</v>
      </c>
      <c r="O148" s="37">
        <f>I148*0.21</f>
        <v>0</v>
      </c>
      <c r="P148">
        <v>3</v>
      </c>
    </row>
    <row r="149" spans="1:16" x14ac:dyDescent="0.25">
      <c r="A149" s="31" t="s">
        <v>73</v>
      </c>
      <c r="B149" s="38"/>
      <c r="E149" s="39" t="s">
        <v>69</v>
      </c>
      <c r="J149" s="40"/>
    </row>
    <row r="150" spans="1:16" ht="60" x14ac:dyDescent="0.25">
      <c r="A150" s="31" t="s">
        <v>74</v>
      </c>
      <c r="B150" s="38"/>
      <c r="E150" s="41" t="s">
        <v>542</v>
      </c>
      <c r="J150" s="40"/>
    </row>
    <row r="151" spans="1:16" ht="60" x14ac:dyDescent="0.25">
      <c r="A151" s="31" t="s">
        <v>76</v>
      </c>
      <c r="B151" s="38"/>
      <c r="E151" s="33" t="s">
        <v>543</v>
      </c>
      <c r="J151" s="40"/>
    </row>
    <row r="152" spans="1:16" x14ac:dyDescent="0.25">
      <c r="A152" s="31" t="s">
        <v>67</v>
      </c>
      <c r="B152" s="31">
        <v>37</v>
      </c>
      <c r="C152" s="32" t="s">
        <v>544</v>
      </c>
      <c r="D152" s="31" t="s">
        <v>69</v>
      </c>
      <c r="E152" s="33" t="s">
        <v>545</v>
      </c>
      <c r="F152" s="34" t="s">
        <v>172</v>
      </c>
      <c r="G152" s="35">
        <v>2000</v>
      </c>
      <c r="H152" s="36">
        <v>0</v>
      </c>
      <c r="I152" s="36">
        <f>ROUND(G152*H152,P4)</f>
        <v>0</v>
      </c>
      <c r="J152" s="34" t="s">
        <v>72</v>
      </c>
      <c r="O152" s="37">
        <f>I152*0.21</f>
        <v>0</v>
      </c>
      <c r="P152">
        <v>3</v>
      </c>
    </row>
    <row r="153" spans="1:16" x14ac:dyDescent="0.25">
      <c r="A153" s="31" t="s">
        <v>73</v>
      </c>
      <c r="B153" s="38"/>
      <c r="E153" s="39" t="s">
        <v>69</v>
      </c>
      <c r="J153" s="40"/>
    </row>
    <row r="154" spans="1:16" ht="60" x14ac:dyDescent="0.25">
      <c r="A154" s="31" t="s">
        <v>74</v>
      </c>
      <c r="B154" s="38"/>
      <c r="E154" s="41" t="s">
        <v>546</v>
      </c>
      <c r="J154" s="40"/>
    </row>
    <row r="155" spans="1:16" ht="180" x14ac:dyDescent="0.25">
      <c r="A155" s="31" t="s">
        <v>76</v>
      </c>
      <c r="B155" s="38"/>
      <c r="E155" s="33" t="s">
        <v>547</v>
      </c>
      <c r="J155" s="40"/>
    </row>
    <row r="156" spans="1:16" ht="30" x14ac:dyDescent="0.25">
      <c r="A156" s="31" t="s">
        <v>67</v>
      </c>
      <c r="B156" s="31">
        <v>38</v>
      </c>
      <c r="C156" s="32" t="s">
        <v>548</v>
      </c>
      <c r="D156" s="31" t="s">
        <v>69</v>
      </c>
      <c r="E156" s="33" t="s">
        <v>549</v>
      </c>
      <c r="F156" s="34" t="s">
        <v>172</v>
      </c>
      <c r="G156" s="35">
        <v>36100</v>
      </c>
      <c r="H156" s="36">
        <v>0</v>
      </c>
      <c r="I156" s="36">
        <f>ROUND(G156*H156,P4)</f>
        <v>0</v>
      </c>
      <c r="J156" s="34" t="s">
        <v>72</v>
      </c>
      <c r="O156" s="37">
        <f>I156*0.21</f>
        <v>0</v>
      </c>
      <c r="P156">
        <v>3</v>
      </c>
    </row>
    <row r="157" spans="1:16" x14ac:dyDescent="0.25">
      <c r="A157" s="31" t="s">
        <v>73</v>
      </c>
      <c r="B157" s="38"/>
      <c r="E157" s="39" t="s">
        <v>69</v>
      </c>
      <c r="J157" s="40"/>
    </row>
    <row r="158" spans="1:16" ht="150" x14ac:dyDescent="0.25">
      <c r="A158" s="31" t="s">
        <v>74</v>
      </c>
      <c r="B158" s="38"/>
      <c r="E158" s="41" t="s">
        <v>550</v>
      </c>
      <c r="J158" s="40"/>
    </row>
    <row r="159" spans="1:16" ht="225" x14ac:dyDescent="0.25">
      <c r="A159" s="31" t="s">
        <v>76</v>
      </c>
      <c r="B159" s="38"/>
      <c r="E159" s="33" t="s">
        <v>551</v>
      </c>
      <c r="J159" s="40"/>
    </row>
    <row r="160" spans="1:16" x14ac:dyDescent="0.25">
      <c r="A160" s="31" t="s">
        <v>67</v>
      </c>
      <c r="B160" s="31">
        <v>39</v>
      </c>
      <c r="C160" s="32" t="s">
        <v>552</v>
      </c>
      <c r="D160" s="31" t="s">
        <v>69</v>
      </c>
      <c r="E160" s="33" t="s">
        <v>553</v>
      </c>
      <c r="F160" s="34" t="s">
        <v>80</v>
      </c>
      <c r="G160" s="35">
        <v>23</v>
      </c>
      <c r="H160" s="36">
        <v>0</v>
      </c>
      <c r="I160" s="36">
        <f>ROUND(G160*H160,P4)</f>
        <v>0</v>
      </c>
      <c r="J160" s="34" t="s">
        <v>211</v>
      </c>
      <c r="O160" s="37">
        <f>I160*0.21</f>
        <v>0</v>
      </c>
      <c r="P160">
        <v>3</v>
      </c>
    </row>
    <row r="161" spans="1:16" x14ac:dyDescent="0.25">
      <c r="A161" s="31" t="s">
        <v>73</v>
      </c>
      <c r="B161" s="38"/>
      <c r="E161" s="33" t="s">
        <v>553</v>
      </c>
      <c r="J161" s="40"/>
    </row>
    <row r="162" spans="1:16" ht="105" x14ac:dyDescent="0.25">
      <c r="A162" s="31" t="s">
        <v>74</v>
      </c>
      <c r="B162" s="38"/>
      <c r="E162" s="41" t="s">
        <v>554</v>
      </c>
      <c r="J162" s="40"/>
    </row>
    <row r="163" spans="1:16" ht="75" x14ac:dyDescent="0.25">
      <c r="A163" s="31" t="s">
        <v>76</v>
      </c>
      <c r="B163" s="38"/>
      <c r="E163" s="33" t="s">
        <v>555</v>
      </c>
      <c r="J163" s="40"/>
    </row>
    <row r="164" spans="1:16" x14ac:dyDescent="0.25">
      <c r="A164" s="25" t="s">
        <v>64</v>
      </c>
      <c r="B164" s="26"/>
      <c r="C164" s="27" t="s">
        <v>556</v>
      </c>
      <c r="D164" s="28"/>
      <c r="E164" s="25" t="s">
        <v>557</v>
      </c>
      <c r="F164" s="28"/>
      <c r="G164" s="28"/>
      <c r="H164" s="28"/>
      <c r="I164" s="29">
        <f>SUMIFS(I165:I172,A165:A172,"P")</f>
        <v>0</v>
      </c>
      <c r="J164" s="30"/>
    </row>
    <row r="165" spans="1:16" x14ac:dyDescent="0.25">
      <c r="A165" s="31" t="s">
        <v>67</v>
      </c>
      <c r="B165" s="31">
        <v>40</v>
      </c>
      <c r="C165" s="32" t="s">
        <v>558</v>
      </c>
      <c r="D165" s="31" t="s">
        <v>69</v>
      </c>
      <c r="E165" s="33" t="s">
        <v>559</v>
      </c>
      <c r="F165" s="34" t="s">
        <v>159</v>
      </c>
      <c r="G165" s="35">
        <v>4.5999999999999996</v>
      </c>
      <c r="H165" s="36">
        <v>0</v>
      </c>
      <c r="I165" s="36">
        <f>ROUND(G165*H165,P4)</f>
        <v>0</v>
      </c>
      <c r="J165" s="34" t="s">
        <v>72</v>
      </c>
      <c r="O165" s="37">
        <f>I165*0.21</f>
        <v>0</v>
      </c>
      <c r="P165">
        <v>3</v>
      </c>
    </row>
    <row r="166" spans="1:16" x14ac:dyDescent="0.25">
      <c r="A166" s="31" t="s">
        <v>73</v>
      </c>
      <c r="B166" s="38"/>
      <c r="E166" s="39" t="s">
        <v>69</v>
      </c>
      <c r="J166" s="40"/>
    </row>
    <row r="167" spans="1:16" ht="90" x14ac:dyDescent="0.25">
      <c r="A167" s="31" t="s">
        <v>74</v>
      </c>
      <c r="B167" s="38"/>
      <c r="E167" s="41" t="s">
        <v>560</v>
      </c>
      <c r="J167" s="40"/>
    </row>
    <row r="168" spans="1:16" ht="409.5" x14ac:dyDescent="0.25">
      <c r="A168" s="31" t="s">
        <v>76</v>
      </c>
      <c r="B168" s="38"/>
      <c r="E168" s="33" t="s">
        <v>561</v>
      </c>
      <c r="J168" s="40"/>
    </row>
    <row r="169" spans="1:16" x14ac:dyDescent="0.25">
      <c r="A169" s="31" t="s">
        <v>67</v>
      </c>
      <c r="B169" s="31">
        <v>41</v>
      </c>
      <c r="C169" s="32" t="s">
        <v>562</v>
      </c>
      <c r="D169" s="31" t="s">
        <v>69</v>
      </c>
      <c r="E169" s="33" t="s">
        <v>563</v>
      </c>
      <c r="F169" s="34" t="s">
        <v>210</v>
      </c>
      <c r="G169" s="35">
        <v>0.24</v>
      </c>
      <c r="H169" s="36">
        <v>0</v>
      </c>
      <c r="I169" s="36">
        <f>ROUND(G169*H169,P4)</f>
        <v>0</v>
      </c>
      <c r="J169" s="34" t="s">
        <v>72</v>
      </c>
      <c r="O169" s="37">
        <f>I169*0.21</f>
        <v>0</v>
      </c>
      <c r="P169">
        <v>3</v>
      </c>
    </row>
    <row r="170" spans="1:16" x14ac:dyDescent="0.25">
      <c r="A170" s="31" t="s">
        <v>73</v>
      </c>
      <c r="B170" s="38"/>
      <c r="E170" s="39" t="s">
        <v>69</v>
      </c>
      <c r="J170" s="40"/>
    </row>
    <row r="171" spans="1:16" ht="90" x14ac:dyDescent="0.25">
      <c r="A171" s="31" t="s">
        <v>74</v>
      </c>
      <c r="B171" s="38"/>
      <c r="E171" s="41" t="s">
        <v>564</v>
      </c>
      <c r="J171" s="40"/>
    </row>
    <row r="172" spans="1:16" ht="375" x14ac:dyDescent="0.25">
      <c r="A172" s="31" t="s">
        <v>76</v>
      </c>
      <c r="B172" s="38"/>
      <c r="E172" s="33" t="s">
        <v>565</v>
      </c>
      <c r="J172" s="40"/>
    </row>
    <row r="173" spans="1:16" x14ac:dyDescent="0.25">
      <c r="A173" s="25" t="s">
        <v>64</v>
      </c>
      <c r="B173" s="26"/>
      <c r="C173" s="27" t="s">
        <v>566</v>
      </c>
      <c r="D173" s="28"/>
      <c r="E173" s="25" t="s">
        <v>567</v>
      </c>
      <c r="F173" s="28"/>
      <c r="G173" s="28"/>
      <c r="H173" s="28"/>
      <c r="I173" s="29">
        <f>SUMIFS(I174:I209,A174:A209,"P")</f>
        <v>0</v>
      </c>
      <c r="J173" s="30"/>
    </row>
    <row r="174" spans="1:16" x14ac:dyDescent="0.25">
      <c r="A174" s="31" t="s">
        <v>67</v>
      </c>
      <c r="B174" s="31">
        <v>42</v>
      </c>
      <c r="C174" s="32" t="s">
        <v>568</v>
      </c>
      <c r="D174" s="31" t="s">
        <v>69</v>
      </c>
      <c r="E174" s="33" t="s">
        <v>569</v>
      </c>
      <c r="F174" s="34" t="s">
        <v>159</v>
      </c>
      <c r="G174" s="35">
        <v>1.286</v>
      </c>
      <c r="H174" s="36">
        <v>0</v>
      </c>
      <c r="I174" s="36">
        <f>ROUND(G174*H174,P4)</f>
        <v>0</v>
      </c>
      <c r="J174" s="34" t="s">
        <v>72</v>
      </c>
      <c r="O174" s="37">
        <f>I174*0.21</f>
        <v>0</v>
      </c>
      <c r="P174">
        <v>3</v>
      </c>
    </row>
    <row r="175" spans="1:16" x14ac:dyDescent="0.25">
      <c r="A175" s="31" t="s">
        <v>73</v>
      </c>
      <c r="B175" s="38"/>
      <c r="E175" s="39" t="s">
        <v>69</v>
      </c>
      <c r="J175" s="40"/>
    </row>
    <row r="176" spans="1:16" ht="105" x14ac:dyDescent="0.25">
      <c r="A176" s="31" t="s">
        <v>74</v>
      </c>
      <c r="B176" s="38"/>
      <c r="E176" s="41" t="s">
        <v>570</v>
      </c>
      <c r="J176" s="40"/>
    </row>
    <row r="177" spans="1:16" ht="409.5" x14ac:dyDescent="0.25">
      <c r="A177" s="31" t="s">
        <v>76</v>
      </c>
      <c r="B177" s="38"/>
      <c r="E177" s="33" t="s">
        <v>571</v>
      </c>
      <c r="J177" s="40"/>
    </row>
    <row r="178" spans="1:16" x14ac:dyDescent="0.25">
      <c r="A178" s="31" t="s">
        <v>67</v>
      </c>
      <c r="B178" s="31">
        <v>43</v>
      </c>
      <c r="C178" s="32" t="s">
        <v>572</v>
      </c>
      <c r="D178" s="31" t="s">
        <v>69</v>
      </c>
      <c r="E178" s="33" t="s">
        <v>573</v>
      </c>
      <c r="F178" s="34" t="s">
        <v>159</v>
      </c>
      <c r="G178" s="35">
        <v>0.5</v>
      </c>
      <c r="H178" s="36">
        <v>0</v>
      </c>
      <c r="I178" s="36">
        <f>ROUND(G178*H178,P4)</f>
        <v>0</v>
      </c>
      <c r="J178" s="34" t="s">
        <v>72</v>
      </c>
      <c r="O178" s="37">
        <f>I178*0.21</f>
        <v>0</v>
      </c>
      <c r="P178">
        <v>3</v>
      </c>
    </row>
    <row r="179" spans="1:16" x14ac:dyDescent="0.25">
      <c r="A179" s="31" t="s">
        <v>73</v>
      </c>
      <c r="B179" s="38"/>
      <c r="E179" s="39" t="s">
        <v>69</v>
      </c>
      <c r="J179" s="40"/>
    </row>
    <row r="180" spans="1:16" ht="90" x14ac:dyDescent="0.25">
      <c r="A180" s="31" t="s">
        <v>74</v>
      </c>
      <c r="B180" s="38"/>
      <c r="E180" s="41" t="s">
        <v>574</v>
      </c>
      <c r="J180" s="40"/>
    </row>
    <row r="181" spans="1:16" ht="409.5" x14ac:dyDescent="0.25">
      <c r="A181" s="31" t="s">
        <v>76</v>
      </c>
      <c r="B181" s="38"/>
      <c r="E181" s="33" t="s">
        <v>571</v>
      </c>
      <c r="J181" s="40"/>
    </row>
    <row r="182" spans="1:16" x14ac:dyDescent="0.25">
      <c r="A182" s="31" t="s">
        <v>67</v>
      </c>
      <c r="B182" s="31">
        <v>44</v>
      </c>
      <c r="C182" s="32" t="s">
        <v>575</v>
      </c>
      <c r="D182" s="31" t="s">
        <v>69</v>
      </c>
      <c r="E182" s="33" t="s">
        <v>576</v>
      </c>
      <c r="F182" s="34" t="s">
        <v>159</v>
      </c>
      <c r="G182" s="35">
        <v>166.75</v>
      </c>
      <c r="H182" s="36">
        <v>0</v>
      </c>
      <c r="I182" s="36">
        <f>ROUND(G182*H182,P4)</f>
        <v>0</v>
      </c>
      <c r="J182" s="34" t="s">
        <v>72</v>
      </c>
      <c r="O182" s="37">
        <f>I182*0.21</f>
        <v>0</v>
      </c>
      <c r="P182">
        <v>3</v>
      </c>
    </row>
    <row r="183" spans="1:16" x14ac:dyDescent="0.25">
      <c r="A183" s="31" t="s">
        <v>73</v>
      </c>
      <c r="B183" s="38"/>
      <c r="E183" s="39" t="s">
        <v>69</v>
      </c>
      <c r="J183" s="40"/>
    </row>
    <row r="184" spans="1:16" ht="90" x14ac:dyDescent="0.25">
      <c r="A184" s="31" t="s">
        <v>74</v>
      </c>
      <c r="B184" s="38"/>
      <c r="E184" s="41" t="s">
        <v>577</v>
      </c>
      <c r="J184" s="40"/>
    </row>
    <row r="185" spans="1:16" ht="409.5" x14ac:dyDescent="0.25">
      <c r="A185" s="31" t="s">
        <v>76</v>
      </c>
      <c r="B185" s="38"/>
      <c r="E185" s="33" t="s">
        <v>571</v>
      </c>
      <c r="J185" s="40"/>
    </row>
    <row r="186" spans="1:16" x14ac:dyDescent="0.25">
      <c r="A186" s="31" t="s">
        <v>67</v>
      </c>
      <c r="B186" s="31">
        <v>45</v>
      </c>
      <c r="C186" s="32" t="s">
        <v>578</v>
      </c>
      <c r="D186" s="31" t="s">
        <v>69</v>
      </c>
      <c r="E186" s="33" t="s">
        <v>579</v>
      </c>
      <c r="F186" s="34" t="s">
        <v>159</v>
      </c>
      <c r="G186" s="35">
        <v>74.5</v>
      </c>
      <c r="H186" s="36">
        <v>0</v>
      </c>
      <c r="I186" s="36">
        <f>ROUND(G186*H186,P4)</f>
        <v>0</v>
      </c>
      <c r="J186" s="34" t="s">
        <v>72</v>
      </c>
      <c r="O186" s="37">
        <f>I186*0.21</f>
        <v>0</v>
      </c>
      <c r="P186">
        <v>3</v>
      </c>
    </row>
    <row r="187" spans="1:16" x14ac:dyDescent="0.25">
      <c r="A187" s="31" t="s">
        <v>73</v>
      </c>
      <c r="B187" s="38"/>
      <c r="E187" s="39" t="s">
        <v>69</v>
      </c>
      <c r="J187" s="40"/>
    </row>
    <row r="188" spans="1:16" ht="75" x14ac:dyDescent="0.25">
      <c r="A188" s="31" t="s">
        <v>74</v>
      </c>
      <c r="B188" s="38"/>
      <c r="E188" s="41" t="s">
        <v>580</v>
      </c>
      <c r="J188" s="40"/>
    </row>
    <row r="189" spans="1:16" ht="409.5" x14ac:dyDescent="0.25">
      <c r="A189" s="31" t="s">
        <v>76</v>
      </c>
      <c r="B189" s="38"/>
      <c r="E189" s="33" t="s">
        <v>571</v>
      </c>
      <c r="J189" s="40"/>
    </row>
    <row r="190" spans="1:16" x14ac:dyDescent="0.25">
      <c r="A190" s="31" t="s">
        <v>67</v>
      </c>
      <c r="B190" s="31">
        <v>46</v>
      </c>
      <c r="C190" s="32" t="s">
        <v>581</v>
      </c>
      <c r="D190" s="31" t="s">
        <v>69</v>
      </c>
      <c r="E190" s="33" t="s">
        <v>582</v>
      </c>
      <c r="F190" s="34" t="s">
        <v>210</v>
      </c>
      <c r="G190" s="35">
        <v>1.296</v>
      </c>
      <c r="H190" s="36">
        <v>0</v>
      </c>
      <c r="I190" s="36">
        <f>ROUND(G190*H190,P4)</f>
        <v>0</v>
      </c>
      <c r="J190" s="34" t="s">
        <v>72</v>
      </c>
      <c r="O190" s="37">
        <f>I190*0.21</f>
        <v>0</v>
      </c>
      <c r="P190">
        <v>3</v>
      </c>
    </row>
    <row r="191" spans="1:16" x14ac:dyDescent="0.25">
      <c r="A191" s="31" t="s">
        <v>73</v>
      </c>
      <c r="B191" s="38"/>
      <c r="E191" s="39" t="s">
        <v>69</v>
      </c>
      <c r="J191" s="40"/>
    </row>
    <row r="192" spans="1:16" ht="75" x14ac:dyDescent="0.25">
      <c r="A192" s="31" t="s">
        <v>74</v>
      </c>
      <c r="B192" s="38"/>
      <c r="E192" s="41" t="s">
        <v>583</v>
      </c>
      <c r="J192" s="40"/>
    </row>
    <row r="193" spans="1:16" ht="375" x14ac:dyDescent="0.25">
      <c r="A193" s="31" t="s">
        <v>76</v>
      </c>
      <c r="B193" s="38"/>
      <c r="E193" s="33" t="s">
        <v>565</v>
      </c>
      <c r="J193" s="40"/>
    </row>
    <row r="194" spans="1:16" x14ac:dyDescent="0.25">
      <c r="A194" s="31" t="s">
        <v>67</v>
      </c>
      <c r="B194" s="31">
        <v>47</v>
      </c>
      <c r="C194" s="32" t="s">
        <v>584</v>
      </c>
      <c r="D194" s="31" t="s">
        <v>69</v>
      </c>
      <c r="E194" s="33" t="s">
        <v>585</v>
      </c>
      <c r="F194" s="34" t="s">
        <v>159</v>
      </c>
      <c r="G194" s="35">
        <v>147</v>
      </c>
      <c r="H194" s="36">
        <v>0</v>
      </c>
      <c r="I194" s="36">
        <f>ROUND(G194*H194,P4)</f>
        <v>0</v>
      </c>
      <c r="J194" s="34" t="s">
        <v>72</v>
      </c>
      <c r="O194" s="37">
        <f>I194*0.21</f>
        <v>0</v>
      </c>
      <c r="P194">
        <v>3</v>
      </c>
    </row>
    <row r="195" spans="1:16" x14ac:dyDescent="0.25">
      <c r="A195" s="31" t="s">
        <v>73</v>
      </c>
      <c r="B195" s="38"/>
      <c r="E195" s="39" t="s">
        <v>69</v>
      </c>
      <c r="J195" s="40"/>
    </row>
    <row r="196" spans="1:16" ht="165" x14ac:dyDescent="0.25">
      <c r="A196" s="31" t="s">
        <v>74</v>
      </c>
      <c r="B196" s="38"/>
      <c r="E196" s="41" t="s">
        <v>586</v>
      </c>
      <c r="J196" s="40"/>
    </row>
    <row r="197" spans="1:16" ht="105" x14ac:dyDescent="0.25">
      <c r="A197" s="31" t="s">
        <v>76</v>
      </c>
      <c r="B197" s="38"/>
      <c r="E197" s="33" t="s">
        <v>587</v>
      </c>
      <c r="J197" s="40"/>
    </row>
    <row r="198" spans="1:16" x14ac:dyDescent="0.25">
      <c r="A198" s="31" t="s">
        <v>67</v>
      </c>
      <c r="B198" s="31">
        <v>48</v>
      </c>
      <c r="C198" s="32" t="s">
        <v>588</v>
      </c>
      <c r="D198" s="31" t="s">
        <v>69</v>
      </c>
      <c r="E198" s="33" t="s">
        <v>589</v>
      </c>
      <c r="F198" s="34" t="s">
        <v>159</v>
      </c>
      <c r="G198" s="35">
        <v>1100</v>
      </c>
      <c r="H198" s="36">
        <v>0</v>
      </c>
      <c r="I198" s="36">
        <f>ROUND(G198*H198,P4)</f>
        <v>0</v>
      </c>
      <c r="J198" s="34" t="s">
        <v>72</v>
      </c>
      <c r="O198" s="37">
        <f>I198*0.21</f>
        <v>0</v>
      </c>
      <c r="P198">
        <v>3</v>
      </c>
    </row>
    <row r="199" spans="1:16" x14ac:dyDescent="0.25">
      <c r="A199" s="31" t="s">
        <v>73</v>
      </c>
      <c r="B199" s="38"/>
      <c r="E199" s="39" t="s">
        <v>69</v>
      </c>
      <c r="J199" s="40"/>
    </row>
    <row r="200" spans="1:16" ht="60" x14ac:dyDescent="0.25">
      <c r="A200" s="31" t="s">
        <v>74</v>
      </c>
      <c r="B200" s="38"/>
      <c r="E200" s="41" t="s">
        <v>590</v>
      </c>
      <c r="J200" s="40"/>
    </row>
    <row r="201" spans="1:16" ht="105" x14ac:dyDescent="0.25">
      <c r="A201" s="31" t="s">
        <v>76</v>
      </c>
      <c r="B201" s="38"/>
      <c r="E201" s="33" t="s">
        <v>587</v>
      </c>
      <c r="J201" s="40"/>
    </row>
    <row r="202" spans="1:16" x14ac:dyDescent="0.25">
      <c r="A202" s="31" t="s">
        <v>67</v>
      </c>
      <c r="B202" s="31">
        <v>49</v>
      </c>
      <c r="C202" s="32" t="s">
        <v>591</v>
      </c>
      <c r="D202" s="31" t="s">
        <v>69</v>
      </c>
      <c r="E202" s="33" t="s">
        <v>592</v>
      </c>
      <c r="F202" s="34" t="s">
        <v>159</v>
      </c>
      <c r="G202" s="35">
        <v>60</v>
      </c>
      <c r="H202" s="36">
        <v>0</v>
      </c>
      <c r="I202" s="36">
        <f>ROUND(G202*H202,P4)</f>
        <v>0</v>
      </c>
      <c r="J202" s="34" t="s">
        <v>72</v>
      </c>
      <c r="O202" s="37">
        <f>I202*0.21</f>
        <v>0</v>
      </c>
      <c r="P202">
        <v>3</v>
      </c>
    </row>
    <row r="203" spans="1:16" x14ac:dyDescent="0.25">
      <c r="A203" s="31" t="s">
        <v>73</v>
      </c>
      <c r="B203" s="38"/>
      <c r="E203" s="39" t="s">
        <v>69</v>
      </c>
      <c r="J203" s="40"/>
    </row>
    <row r="204" spans="1:16" ht="60" x14ac:dyDescent="0.25">
      <c r="A204" s="31" t="s">
        <v>74</v>
      </c>
      <c r="B204" s="38"/>
      <c r="E204" s="41" t="s">
        <v>593</v>
      </c>
      <c r="J204" s="40"/>
    </row>
    <row r="205" spans="1:16" ht="180" x14ac:dyDescent="0.25">
      <c r="A205" s="31" t="s">
        <v>76</v>
      </c>
      <c r="B205" s="38"/>
      <c r="E205" s="33" t="s">
        <v>594</v>
      </c>
      <c r="J205" s="40"/>
    </row>
    <row r="206" spans="1:16" x14ac:dyDescent="0.25">
      <c r="A206" s="31" t="s">
        <v>67</v>
      </c>
      <c r="B206" s="31">
        <v>50</v>
      </c>
      <c r="C206" s="32" t="s">
        <v>595</v>
      </c>
      <c r="D206" s="31" t="s">
        <v>69</v>
      </c>
      <c r="E206" s="33" t="s">
        <v>596</v>
      </c>
      <c r="F206" s="34" t="s">
        <v>172</v>
      </c>
      <c r="G206" s="35">
        <v>600</v>
      </c>
      <c r="H206" s="36">
        <v>0</v>
      </c>
      <c r="I206" s="36">
        <f>ROUND(G206*H206,P4)</f>
        <v>0</v>
      </c>
      <c r="J206" s="34" t="s">
        <v>72</v>
      </c>
      <c r="O206" s="37">
        <f>I206*0.21</f>
        <v>0</v>
      </c>
      <c r="P206">
        <v>3</v>
      </c>
    </row>
    <row r="207" spans="1:16" x14ac:dyDescent="0.25">
      <c r="A207" s="31" t="s">
        <v>73</v>
      </c>
      <c r="B207" s="38"/>
      <c r="E207" s="39" t="s">
        <v>69</v>
      </c>
      <c r="J207" s="40"/>
    </row>
    <row r="208" spans="1:16" ht="60" x14ac:dyDescent="0.25">
      <c r="A208" s="31" t="s">
        <v>74</v>
      </c>
      <c r="B208" s="38"/>
      <c r="E208" s="41" t="s">
        <v>597</v>
      </c>
      <c r="J208" s="40"/>
    </row>
    <row r="209" spans="1:16" ht="180" x14ac:dyDescent="0.25">
      <c r="A209" s="31" t="s">
        <v>76</v>
      </c>
      <c r="B209" s="38"/>
      <c r="E209" s="33" t="s">
        <v>598</v>
      </c>
      <c r="J209" s="40"/>
    </row>
    <row r="210" spans="1:16" x14ac:dyDescent="0.25">
      <c r="A210" s="25" t="s">
        <v>64</v>
      </c>
      <c r="B210" s="26"/>
      <c r="C210" s="27" t="s">
        <v>599</v>
      </c>
      <c r="D210" s="28"/>
      <c r="E210" s="25" t="s">
        <v>600</v>
      </c>
      <c r="F210" s="28"/>
      <c r="G210" s="28"/>
      <c r="H210" s="28"/>
      <c r="I210" s="29">
        <f>SUMIFS(I211:I218,A211:A218,"P")</f>
        <v>0</v>
      </c>
      <c r="J210" s="30"/>
    </row>
    <row r="211" spans="1:16" x14ac:dyDescent="0.25">
      <c r="A211" s="31" t="s">
        <v>67</v>
      </c>
      <c r="B211" s="31">
        <v>51</v>
      </c>
      <c r="C211" s="32" t="s">
        <v>601</v>
      </c>
      <c r="D211" s="31" t="s">
        <v>69</v>
      </c>
      <c r="E211" s="33" t="s">
        <v>602</v>
      </c>
      <c r="F211" s="34" t="s">
        <v>159</v>
      </c>
      <c r="G211" s="35">
        <v>100</v>
      </c>
      <c r="H211" s="36">
        <v>0</v>
      </c>
      <c r="I211" s="36">
        <f>ROUND(G211*H211,P4)</f>
        <v>0</v>
      </c>
      <c r="J211" s="34" t="s">
        <v>72</v>
      </c>
      <c r="O211" s="37">
        <f>I211*0.21</f>
        <v>0</v>
      </c>
      <c r="P211">
        <v>3</v>
      </c>
    </row>
    <row r="212" spans="1:16" x14ac:dyDescent="0.25">
      <c r="A212" s="31" t="s">
        <v>73</v>
      </c>
      <c r="B212" s="38"/>
      <c r="E212" s="39" t="s">
        <v>69</v>
      </c>
      <c r="J212" s="40"/>
    </row>
    <row r="213" spans="1:16" ht="60" x14ac:dyDescent="0.25">
      <c r="A213" s="31" t="s">
        <v>74</v>
      </c>
      <c r="B213" s="38"/>
      <c r="E213" s="41" t="s">
        <v>603</v>
      </c>
      <c r="J213" s="40"/>
    </row>
    <row r="214" spans="1:16" ht="165" x14ac:dyDescent="0.25">
      <c r="A214" s="31" t="s">
        <v>76</v>
      </c>
      <c r="B214" s="38"/>
      <c r="E214" s="33" t="s">
        <v>604</v>
      </c>
      <c r="J214" s="40"/>
    </row>
    <row r="215" spans="1:16" x14ac:dyDescent="0.25">
      <c r="A215" s="31" t="s">
        <v>67</v>
      </c>
      <c r="B215" s="31">
        <v>53</v>
      </c>
      <c r="C215" s="32" t="s">
        <v>605</v>
      </c>
      <c r="D215" s="31" t="s">
        <v>69</v>
      </c>
      <c r="E215" s="33" t="s">
        <v>606</v>
      </c>
      <c r="F215" s="34" t="s">
        <v>172</v>
      </c>
      <c r="G215" s="35">
        <v>125</v>
      </c>
      <c r="H215" s="36">
        <v>0</v>
      </c>
      <c r="I215" s="36">
        <f>ROUND(G215*H215,P4)</f>
        <v>0</v>
      </c>
      <c r="J215" s="34" t="s">
        <v>72</v>
      </c>
      <c r="O215" s="37">
        <f>I215*0.21</f>
        <v>0</v>
      </c>
      <c r="P215">
        <v>3</v>
      </c>
    </row>
    <row r="216" spans="1:16" x14ac:dyDescent="0.25">
      <c r="A216" s="31" t="s">
        <v>73</v>
      </c>
      <c r="B216" s="38"/>
      <c r="E216" s="39" t="s">
        <v>69</v>
      </c>
      <c r="J216" s="40"/>
    </row>
    <row r="217" spans="1:16" ht="60" x14ac:dyDescent="0.25">
      <c r="A217" s="31" t="s">
        <v>74</v>
      </c>
      <c r="B217" s="38"/>
      <c r="E217" s="41" t="s">
        <v>607</v>
      </c>
      <c r="J217" s="40"/>
    </row>
    <row r="218" spans="1:16" ht="165" x14ac:dyDescent="0.25">
      <c r="A218" s="31" t="s">
        <v>76</v>
      </c>
      <c r="B218" s="38"/>
      <c r="E218" s="33" t="s">
        <v>608</v>
      </c>
      <c r="J218" s="40"/>
    </row>
    <row r="219" spans="1:16" x14ac:dyDescent="0.25">
      <c r="A219" s="25" t="s">
        <v>64</v>
      </c>
      <c r="B219" s="26"/>
      <c r="C219" s="27" t="s">
        <v>609</v>
      </c>
      <c r="D219" s="28"/>
      <c r="E219" s="25" t="s">
        <v>610</v>
      </c>
      <c r="F219" s="28"/>
      <c r="G219" s="28"/>
      <c r="H219" s="28"/>
      <c r="I219" s="29">
        <f>SUMIFS(I220:I227,A220:A227,"P")</f>
        <v>0</v>
      </c>
      <c r="J219" s="30"/>
    </row>
    <row r="220" spans="1:16" ht="30" x14ac:dyDescent="0.25">
      <c r="A220" s="31" t="s">
        <v>67</v>
      </c>
      <c r="B220" s="31">
        <v>54</v>
      </c>
      <c r="C220" s="32" t="s">
        <v>611</v>
      </c>
      <c r="D220" s="31" t="s">
        <v>69</v>
      </c>
      <c r="E220" s="33" t="s">
        <v>612</v>
      </c>
      <c r="F220" s="34" t="s">
        <v>159</v>
      </c>
      <c r="G220" s="35">
        <v>6400</v>
      </c>
      <c r="H220" s="36">
        <v>0</v>
      </c>
      <c r="I220" s="36">
        <f>ROUND(G220*H220,P4)</f>
        <v>0</v>
      </c>
      <c r="J220" s="34" t="s">
        <v>72</v>
      </c>
      <c r="O220" s="37">
        <f>I220*0.21</f>
        <v>0</v>
      </c>
      <c r="P220">
        <v>3</v>
      </c>
    </row>
    <row r="221" spans="1:16" x14ac:dyDescent="0.25">
      <c r="A221" s="31" t="s">
        <v>73</v>
      </c>
      <c r="B221" s="38"/>
      <c r="E221" s="39" t="s">
        <v>69</v>
      </c>
      <c r="J221" s="40"/>
    </row>
    <row r="222" spans="1:16" ht="120" x14ac:dyDescent="0.25">
      <c r="A222" s="31" t="s">
        <v>74</v>
      </c>
      <c r="B222" s="38"/>
      <c r="E222" s="41" t="s">
        <v>613</v>
      </c>
      <c r="J222" s="40"/>
    </row>
    <row r="223" spans="1:16" ht="360" x14ac:dyDescent="0.25">
      <c r="A223" s="31" t="s">
        <v>76</v>
      </c>
      <c r="B223" s="38"/>
      <c r="E223" s="33" t="s">
        <v>614</v>
      </c>
      <c r="J223" s="40"/>
    </row>
    <row r="224" spans="1:16" ht="30" x14ac:dyDescent="0.25">
      <c r="A224" s="31" t="s">
        <v>67</v>
      </c>
      <c r="B224" s="31">
        <v>55</v>
      </c>
      <c r="C224" s="32" t="s">
        <v>615</v>
      </c>
      <c r="D224" s="31" t="s">
        <v>69</v>
      </c>
      <c r="E224" s="33" t="s">
        <v>616</v>
      </c>
      <c r="F224" s="34" t="s">
        <v>159</v>
      </c>
      <c r="G224" s="35">
        <v>9625</v>
      </c>
      <c r="H224" s="36">
        <v>0</v>
      </c>
      <c r="I224" s="36">
        <f>ROUND(G224*H224,P4)</f>
        <v>0</v>
      </c>
      <c r="J224" s="34" t="s">
        <v>72</v>
      </c>
      <c r="O224" s="37">
        <f>I224*0.21</f>
        <v>0</v>
      </c>
      <c r="P224">
        <v>3</v>
      </c>
    </row>
    <row r="225" spans="1:16" x14ac:dyDescent="0.25">
      <c r="A225" s="31" t="s">
        <v>73</v>
      </c>
      <c r="B225" s="38"/>
      <c r="E225" s="39" t="s">
        <v>69</v>
      </c>
      <c r="J225" s="40"/>
    </row>
    <row r="226" spans="1:16" ht="150" x14ac:dyDescent="0.25">
      <c r="A226" s="31" t="s">
        <v>74</v>
      </c>
      <c r="B226" s="38"/>
      <c r="E226" s="41" t="s">
        <v>617</v>
      </c>
      <c r="J226" s="40"/>
    </row>
    <row r="227" spans="1:16" ht="360" x14ac:dyDescent="0.25">
      <c r="A227" s="31" t="s">
        <v>76</v>
      </c>
      <c r="B227" s="38"/>
      <c r="E227" s="33" t="s">
        <v>618</v>
      </c>
      <c r="J227" s="40"/>
    </row>
    <row r="228" spans="1:16" x14ac:dyDescent="0.25">
      <c r="A228" s="25" t="s">
        <v>64</v>
      </c>
      <c r="B228" s="26"/>
      <c r="C228" s="27" t="s">
        <v>619</v>
      </c>
      <c r="D228" s="28"/>
      <c r="E228" s="25" t="s">
        <v>620</v>
      </c>
      <c r="F228" s="28"/>
      <c r="G228" s="28"/>
      <c r="H228" s="28"/>
      <c r="I228" s="29">
        <f>SUMIFS(I229:I240,A229:A240,"P")</f>
        <v>0</v>
      </c>
      <c r="J228" s="30"/>
    </row>
    <row r="229" spans="1:16" x14ac:dyDescent="0.25">
      <c r="A229" s="31" t="s">
        <v>67</v>
      </c>
      <c r="B229" s="31">
        <v>56</v>
      </c>
      <c r="C229" s="32" t="s">
        <v>621</v>
      </c>
      <c r="D229" s="31" t="s">
        <v>69</v>
      </c>
      <c r="E229" s="33" t="s">
        <v>622</v>
      </c>
      <c r="F229" s="34" t="s">
        <v>71</v>
      </c>
      <c r="G229" s="35">
        <v>770</v>
      </c>
      <c r="H229" s="36">
        <v>0</v>
      </c>
      <c r="I229" s="36">
        <f>ROUND(G229*H229,P4)</f>
        <v>0</v>
      </c>
      <c r="J229" s="34" t="s">
        <v>72</v>
      </c>
      <c r="O229" s="37">
        <f>I229*0.21</f>
        <v>0</v>
      </c>
      <c r="P229">
        <v>3</v>
      </c>
    </row>
    <row r="230" spans="1:16" x14ac:dyDescent="0.25">
      <c r="A230" s="31" t="s">
        <v>73</v>
      </c>
      <c r="B230" s="38"/>
      <c r="E230" s="39" t="s">
        <v>69</v>
      </c>
      <c r="J230" s="40"/>
    </row>
    <row r="231" spans="1:16" ht="90" x14ac:dyDescent="0.25">
      <c r="A231" s="31" t="s">
        <v>74</v>
      </c>
      <c r="B231" s="38"/>
      <c r="E231" s="41" t="s">
        <v>623</v>
      </c>
      <c r="J231" s="40"/>
    </row>
    <row r="232" spans="1:16" ht="90" x14ac:dyDescent="0.25">
      <c r="A232" s="31" t="s">
        <v>76</v>
      </c>
      <c r="B232" s="38"/>
      <c r="E232" s="33" t="s">
        <v>185</v>
      </c>
      <c r="J232" s="40"/>
    </row>
    <row r="233" spans="1:16" x14ac:dyDescent="0.25">
      <c r="A233" s="31" t="s">
        <v>67</v>
      </c>
      <c r="B233" s="31">
        <v>57</v>
      </c>
      <c r="C233" s="32" t="s">
        <v>624</v>
      </c>
      <c r="D233" s="31" t="s">
        <v>69</v>
      </c>
      <c r="E233" s="33" t="s">
        <v>625</v>
      </c>
      <c r="F233" s="34" t="s">
        <v>172</v>
      </c>
      <c r="G233" s="35">
        <v>99.1</v>
      </c>
      <c r="H233" s="36">
        <v>0</v>
      </c>
      <c r="I233" s="36">
        <f>ROUND(G233*H233,P4)</f>
        <v>0</v>
      </c>
      <c r="J233" s="34" t="s">
        <v>72</v>
      </c>
      <c r="O233" s="37">
        <f>I233*0.21</f>
        <v>0</v>
      </c>
      <c r="P233">
        <v>3</v>
      </c>
    </row>
    <row r="234" spans="1:16" x14ac:dyDescent="0.25">
      <c r="A234" s="31" t="s">
        <v>73</v>
      </c>
      <c r="B234" s="38"/>
      <c r="E234" s="39" t="s">
        <v>69</v>
      </c>
      <c r="J234" s="40"/>
    </row>
    <row r="235" spans="1:16" ht="90" x14ac:dyDescent="0.25">
      <c r="A235" s="31" t="s">
        <v>74</v>
      </c>
      <c r="B235" s="38"/>
      <c r="E235" s="41" t="s">
        <v>626</v>
      </c>
      <c r="J235" s="40"/>
    </row>
    <row r="236" spans="1:16" ht="120" x14ac:dyDescent="0.25">
      <c r="A236" s="31" t="s">
        <v>76</v>
      </c>
      <c r="B236" s="38"/>
      <c r="E236" s="33" t="s">
        <v>627</v>
      </c>
      <c r="J236" s="40"/>
    </row>
    <row r="237" spans="1:16" x14ac:dyDescent="0.25">
      <c r="A237" s="31" t="s">
        <v>67</v>
      </c>
      <c r="B237" s="31">
        <v>58</v>
      </c>
      <c r="C237" s="32" t="s">
        <v>628</v>
      </c>
      <c r="D237" s="31" t="s">
        <v>69</v>
      </c>
      <c r="E237" s="33" t="s">
        <v>629</v>
      </c>
      <c r="F237" s="34" t="s">
        <v>172</v>
      </c>
      <c r="G237" s="35">
        <v>300</v>
      </c>
      <c r="H237" s="36">
        <v>0</v>
      </c>
      <c r="I237" s="36">
        <f>ROUND(G237*H237,P4)</f>
        <v>0</v>
      </c>
      <c r="J237" s="34" t="s">
        <v>211</v>
      </c>
      <c r="O237" s="37">
        <f>I237*0.21</f>
        <v>0</v>
      </c>
      <c r="P237">
        <v>3</v>
      </c>
    </row>
    <row r="238" spans="1:16" x14ac:dyDescent="0.25">
      <c r="A238" s="31" t="s">
        <v>73</v>
      </c>
      <c r="B238" s="38"/>
      <c r="E238" s="33" t="s">
        <v>629</v>
      </c>
      <c r="J238" s="40"/>
    </row>
    <row r="239" spans="1:16" ht="60" x14ac:dyDescent="0.25">
      <c r="A239" s="31" t="s">
        <v>74</v>
      </c>
      <c r="B239" s="38"/>
      <c r="E239" s="41" t="s">
        <v>630</v>
      </c>
      <c r="J239" s="40"/>
    </row>
    <row r="240" spans="1:16" ht="60" x14ac:dyDescent="0.25">
      <c r="A240" s="31" t="s">
        <v>76</v>
      </c>
      <c r="B240" s="38"/>
      <c r="E240" s="33" t="s">
        <v>631</v>
      </c>
      <c r="J240" s="40"/>
    </row>
    <row r="241" spans="1:16" x14ac:dyDescent="0.25">
      <c r="A241" s="25" t="s">
        <v>64</v>
      </c>
      <c r="B241" s="26"/>
      <c r="C241" s="27" t="s">
        <v>632</v>
      </c>
      <c r="D241" s="28"/>
      <c r="E241" s="25" t="s">
        <v>633</v>
      </c>
      <c r="F241" s="28"/>
      <c r="G241" s="28"/>
      <c r="H241" s="28"/>
      <c r="I241" s="29">
        <f>SUMIFS(I242:I245,A242:A245,"P")</f>
        <v>0</v>
      </c>
      <c r="J241" s="30"/>
    </row>
    <row r="242" spans="1:16" ht="30" x14ac:dyDescent="0.25">
      <c r="A242" s="31" t="s">
        <v>67</v>
      </c>
      <c r="B242" s="31">
        <v>59</v>
      </c>
      <c r="C242" s="32" t="s">
        <v>634</v>
      </c>
      <c r="D242" s="31" t="s">
        <v>69</v>
      </c>
      <c r="E242" s="33" t="s">
        <v>635</v>
      </c>
      <c r="F242" s="34" t="s">
        <v>172</v>
      </c>
      <c r="G242" s="35">
        <v>1960.86</v>
      </c>
      <c r="H242" s="36">
        <v>0</v>
      </c>
      <c r="I242" s="36">
        <f>ROUND(G242*H242,P4)</f>
        <v>0</v>
      </c>
      <c r="J242" s="34" t="s">
        <v>72</v>
      </c>
      <c r="O242" s="37">
        <f>I242*0.21</f>
        <v>0</v>
      </c>
      <c r="P242">
        <v>3</v>
      </c>
    </row>
    <row r="243" spans="1:16" x14ac:dyDescent="0.25">
      <c r="A243" s="31" t="s">
        <v>73</v>
      </c>
      <c r="B243" s="38"/>
      <c r="E243" s="39" t="s">
        <v>69</v>
      </c>
      <c r="J243" s="40"/>
    </row>
    <row r="244" spans="1:16" ht="135" x14ac:dyDescent="0.25">
      <c r="A244" s="31" t="s">
        <v>74</v>
      </c>
      <c r="B244" s="38"/>
      <c r="E244" s="41" t="s">
        <v>636</v>
      </c>
      <c r="J244" s="40"/>
    </row>
    <row r="245" spans="1:16" ht="285" x14ac:dyDescent="0.25">
      <c r="A245" s="31" t="s">
        <v>76</v>
      </c>
      <c r="B245" s="38"/>
      <c r="E245" s="33" t="s">
        <v>637</v>
      </c>
      <c r="J245" s="40"/>
    </row>
    <row r="246" spans="1:16" x14ac:dyDescent="0.25">
      <c r="A246" s="25" t="s">
        <v>64</v>
      </c>
      <c r="B246" s="26"/>
      <c r="C246" s="27" t="s">
        <v>638</v>
      </c>
      <c r="D246" s="28"/>
      <c r="E246" s="25" t="s">
        <v>639</v>
      </c>
      <c r="F246" s="28"/>
      <c r="G246" s="28"/>
      <c r="H246" s="28"/>
      <c r="I246" s="29">
        <f>SUMIFS(I247:I282,A247:A282,"P")</f>
        <v>0</v>
      </c>
      <c r="J246" s="30"/>
    </row>
    <row r="247" spans="1:16" x14ac:dyDescent="0.25">
      <c r="A247" s="31" t="s">
        <v>67</v>
      </c>
      <c r="B247" s="31">
        <v>60</v>
      </c>
      <c r="C247" s="32" t="s">
        <v>640</v>
      </c>
      <c r="D247" s="31" t="s">
        <v>69</v>
      </c>
      <c r="E247" s="33" t="s">
        <v>641</v>
      </c>
      <c r="F247" s="34" t="s">
        <v>71</v>
      </c>
      <c r="G247" s="35">
        <v>27.5</v>
      </c>
      <c r="H247" s="36">
        <v>0</v>
      </c>
      <c r="I247" s="36">
        <f>ROUND(G247*H247,P4)</f>
        <v>0</v>
      </c>
      <c r="J247" s="34" t="s">
        <v>72</v>
      </c>
      <c r="O247" s="37">
        <f>I247*0.21</f>
        <v>0</v>
      </c>
      <c r="P247">
        <v>3</v>
      </c>
    </row>
    <row r="248" spans="1:16" x14ac:dyDescent="0.25">
      <c r="A248" s="31" t="s">
        <v>73</v>
      </c>
      <c r="B248" s="38"/>
      <c r="E248" s="39" t="s">
        <v>69</v>
      </c>
      <c r="J248" s="40"/>
    </row>
    <row r="249" spans="1:16" ht="60" x14ac:dyDescent="0.25">
      <c r="A249" s="31" t="s">
        <v>74</v>
      </c>
      <c r="B249" s="38"/>
      <c r="E249" s="41" t="s">
        <v>642</v>
      </c>
      <c r="J249" s="40"/>
    </row>
    <row r="250" spans="1:16" ht="330" x14ac:dyDescent="0.25">
      <c r="A250" s="31" t="s">
        <v>76</v>
      </c>
      <c r="B250" s="38"/>
      <c r="E250" s="33" t="s">
        <v>643</v>
      </c>
      <c r="J250" s="40"/>
    </row>
    <row r="251" spans="1:16" x14ac:dyDescent="0.25">
      <c r="A251" s="31" t="s">
        <v>67</v>
      </c>
      <c r="B251" s="31">
        <v>61</v>
      </c>
      <c r="C251" s="32" t="s">
        <v>644</v>
      </c>
      <c r="D251" s="31" t="s">
        <v>69</v>
      </c>
      <c r="E251" s="33" t="s">
        <v>645</v>
      </c>
      <c r="F251" s="34" t="s">
        <v>71</v>
      </c>
      <c r="G251" s="35">
        <v>172.5</v>
      </c>
      <c r="H251" s="36">
        <v>0</v>
      </c>
      <c r="I251" s="36">
        <f>ROUND(G251*H251,P4)</f>
        <v>0</v>
      </c>
      <c r="J251" s="34" t="s">
        <v>72</v>
      </c>
      <c r="O251" s="37">
        <f>I251*0.21</f>
        <v>0</v>
      </c>
      <c r="P251">
        <v>3</v>
      </c>
    </row>
    <row r="252" spans="1:16" x14ac:dyDescent="0.25">
      <c r="A252" s="31" t="s">
        <v>73</v>
      </c>
      <c r="B252" s="38"/>
      <c r="E252" s="39" t="s">
        <v>69</v>
      </c>
      <c r="J252" s="40"/>
    </row>
    <row r="253" spans="1:16" ht="60" x14ac:dyDescent="0.25">
      <c r="A253" s="31" t="s">
        <v>74</v>
      </c>
      <c r="B253" s="38"/>
      <c r="E253" s="41" t="s">
        <v>646</v>
      </c>
      <c r="J253" s="40"/>
    </row>
    <row r="254" spans="1:16" ht="330" x14ac:dyDescent="0.25">
      <c r="A254" s="31" t="s">
        <v>76</v>
      </c>
      <c r="B254" s="38"/>
      <c r="E254" s="33" t="s">
        <v>647</v>
      </c>
      <c r="J254" s="40"/>
    </row>
    <row r="255" spans="1:16" x14ac:dyDescent="0.25">
      <c r="A255" s="31" t="s">
        <v>67</v>
      </c>
      <c r="B255" s="31">
        <v>62</v>
      </c>
      <c r="C255" s="32" t="s">
        <v>648</v>
      </c>
      <c r="D255" s="31" t="s">
        <v>69</v>
      </c>
      <c r="E255" s="33" t="s">
        <v>649</v>
      </c>
      <c r="F255" s="34" t="s">
        <v>71</v>
      </c>
      <c r="G255" s="35">
        <v>450</v>
      </c>
      <c r="H255" s="36">
        <v>0</v>
      </c>
      <c r="I255" s="36">
        <f>ROUND(G255*H255,P4)</f>
        <v>0</v>
      </c>
      <c r="J255" s="34" t="s">
        <v>72</v>
      </c>
      <c r="O255" s="37">
        <f>I255*0.21</f>
        <v>0</v>
      </c>
      <c r="P255">
        <v>3</v>
      </c>
    </row>
    <row r="256" spans="1:16" x14ac:dyDescent="0.25">
      <c r="A256" s="31" t="s">
        <v>73</v>
      </c>
      <c r="B256" s="38"/>
      <c r="E256" s="39" t="s">
        <v>69</v>
      </c>
      <c r="J256" s="40"/>
    </row>
    <row r="257" spans="1:16" ht="60" x14ac:dyDescent="0.25">
      <c r="A257" s="31" t="s">
        <v>74</v>
      </c>
      <c r="B257" s="38"/>
      <c r="E257" s="41" t="s">
        <v>650</v>
      </c>
      <c r="J257" s="40"/>
    </row>
    <row r="258" spans="1:16" ht="315" x14ac:dyDescent="0.25">
      <c r="A258" s="31" t="s">
        <v>76</v>
      </c>
      <c r="B258" s="38"/>
      <c r="E258" s="33" t="s">
        <v>651</v>
      </c>
      <c r="J258" s="40"/>
    </row>
    <row r="259" spans="1:16" x14ac:dyDescent="0.25">
      <c r="A259" s="31" t="s">
        <v>67</v>
      </c>
      <c r="B259" s="31">
        <v>63</v>
      </c>
      <c r="C259" s="32" t="s">
        <v>652</v>
      </c>
      <c r="D259" s="31" t="s">
        <v>69</v>
      </c>
      <c r="E259" s="33" t="s">
        <v>653</v>
      </c>
      <c r="F259" s="34" t="s">
        <v>80</v>
      </c>
      <c r="G259" s="35">
        <v>1</v>
      </c>
      <c r="H259" s="36">
        <v>0</v>
      </c>
      <c r="I259" s="36">
        <f>ROUND(G259*H259,P4)</f>
        <v>0</v>
      </c>
      <c r="J259" s="34" t="s">
        <v>72</v>
      </c>
      <c r="O259" s="37">
        <f>I259*0.21</f>
        <v>0</v>
      </c>
      <c r="P259">
        <v>3</v>
      </c>
    </row>
    <row r="260" spans="1:16" x14ac:dyDescent="0.25">
      <c r="A260" s="31" t="s">
        <v>73</v>
      </c>
      <c r="B260" s="38"/>
      <c r="E260" s="39" t="s">
        <v>69</v>
      </c>
      <c r="J260" s="40"/>
    </row>
    <row r="261" spans="1:16" ht="75" x14ac:dyDescent="0.25">
      <c r="A261" s="31" t="s">
        <v>74</v>
      </c>
      <c r="B261" s="38"/>
      <c r="E261" s="41" t="s">
        <v>654</v>
      </c>
      <c r="J261" s="40"/>
    </row>
    <row r="262" spans="1:16" ht="375" x14ac:dyDescent="0.25">
      <c r="A262" s="31" t="s">
        <v>76</v>
      </c>
      <c r="B262" s="38"/>
      <c r="E262" s="33" t="s">
        <v>655</v>
      </c>
      <c r="J262" s="40"/>
    </row>
    <row r="263" spans="1:16" x14ac:dyDescent="0.25">
      <c r="A263" s="31" t="s">
        <v>67</v>
      </c>
      <c r="B263" s="31">
        <v>64</v>
      </c>
      <c r="C263" s="32" t="s">
        <v>656</v>
      </c>
      <c r="D263" s="31" t="s">
        <v>69</v>
      </c>
      <c r="E263" s="33" t="s">
        <v>657</v>
      </c>
      <c r="F263" s="34" t="s">
        <v>80</v>
      </c>
      <c r="G263" s="35">
        <v>6</v>
      </c>
      <c r="H263" s="36">
        <v>0</v>
      </c>
      <c r="I263" s="36">
        <f>ROUND(G263*H263,P4)</f>
        <v>0</v>
      </c>
      <c r="J263" s="34" t="s">
        <v>72</v>
      </c>
      <c r="O263" s="37">
        <f>I263*0.21</f>
        <v>0</v>
      </c>
      <c r="P263">
        <v>3</v>
      </c>
    </row>
    <row r="264" spans="1:16" x14ac:dyDescent="0.25">
      <c r="A264" s="31" t="s">
        <v>73</v>
      </c>
      <c r="B264" s="38"/>
      <c r="E264" s="39" t="s">
        <v>69</v>
      </c>
      <c r="J264" s="40"/>
    </row>
    <row r="265" spans="1:16" ht="75" x14ac:dyDescent="0.25">
      <c r="A265" s="31" t="s">
        <v>74</v>
      </c>
      <c r="B265" s="38"/>
      <c r="E265" s="41" t="s">
        <v>658</v>
      </c>
      <c r="J265" s="40"/>
    </row>
    <row r="266" spans="1:16" ht="135" x14ac:dyDescent="0.25">
      <c r="A266" s="31" t="s">
        <v>76</v>
      </c>
      <c r="B266" s="38"/>
      <c r="E266" s="33" t="s">
        <v>659</v>
      </c>
      <c r="J266" s="40"/>
    </row>
    <row r="267" spans="1:16" x14ac:dyDescent="0.25">
      <c r="A267" s="31" t="s">
        <v>67</v>
      </c>
      <c r="B267" s="31">
        <v>65</v>
      </c>
      <c r="C267" s="32" t="s">
        <v>660</v>
      </c>
      <c r="D267" s="31" t="s">
        <v>69</v>
      </c>
      <c r="E267" s="33" t="s">
        <v>661</v>
      </c>
      <c r="F267" s="34" t="s">
        <v>80</v>
      </c>
      <c r="G267" s="35">
        <v>1</v>
      </c>
      <c r="H267" s="36">
        <v>0</v>
      </c>
      <c r="I267" s="36">
        <f>ROUND(G267*H267,P4)</f>
        <v>0</v>
      </c>
      <c r="J267" s="34" t="s">
        <v>72</v>
      </c>
      <c r="O267" s="37">
        <f>I267*0.21</f>
        <v>0</v>
      </c>
      <c r="P267">
        <v>3</v>
      </c>
    </row>
    <row r="268" spans="1:16" x14ac:dyDescent="0.25">
      <c r="A268" s="31" t="s">
        <v>73</v>
      </c>
      <c r="B268" s="38"/>
      <c r="E268" s="39" t="s">
        <v>69</v>
      </c>
      <c r="J268" s="40"/>
    </row>
    <row r="269" spans="1:16" ht="75" x14ac:dyDescent="0.25">
      <c r="A269" s="31" t="s">
        <v>74</v>
      </c>
      <c r="B269" s="38"/>
      <c r="E269" s="41" t="s">
        <v>662</v>
      </c>
      <c r="J269" s="40"/>
    </row>
    <row r="270" spans="1:16" ht="135" x14ac:dyDescent="0.25">
      <c r="A270" s="31" t="s">
        <v>76</v>
      </c>
      <c r="B270" s="38"/>
      <c r="E270" s="33" t="s">
        <v>659</v>
      </c>
      <c r="J270" s="40"/>
    </row>
    <row r="271" spans="1:16" x14ac:dyDescent="0.25">
      <c r="A271" s="31" t="s">
        <v>67</v>
      </c>
      <c r="B271" s="31">
        <v>66</v>
      </c>
      <c r="C271" s="32" t="s">
        <v>663</v>
      </c>
      <c r="D271" s="31" t="s">
        <v>69</v>
      </c>
      <c r="E271" s="33" t="s">
        <v>664</v>
      </c>
      <c r="F271" s="34" t="s">
        <v>80</v>
      </c>
      <c r="G271" s="35">
        <v>2</v>
      </c>
      <c r="H271" s="36">
        <v>0</v>
      </c>
      <c r="I271" s="36">
        <f>ROUND(G271*H271,P4)</f>
        <v>0</v>
      </c>
      <c r="J271" s="34" t="s">
        <v>72</v>
      </c>
      <c r="O271" s="37">
        <f>I271*0.21</f>
        <v>0</v>
      </c>
      <c r="P271">
        <v>3</v>
      </c>
    </row>
    <row r="272" spans="1:16" x14ac:dyDescent="0.25">
      <c r="A272" s="31" t="s">
        <v>73</v>
      </c>
      <c r="B272" s="38"/>
      <c r="E272" s="39" t="s">
        <v>69</v>
      </c>
      <c r="J272" s="40"/>
    </row>
    <row r="273" spans="1:16" ht="75" x14ac:dyDescent="0.25">
      <c r="A273" s="31" t="s">
        <v>74</v>
      </c>
      <c r="B273" s="38"/>
      <c r="E273" s="41" t="s">
        <v>665</v>
      </c>
      <c r="J273" s="40"/>
    </row>
    <row r="274" spans="1:16" ht="60" x14ac:dyDescent="0.25">
      <c r="A274" s="31" t="s">
        <v>76</v>
      </c>
      <c r="B274" s="38"/>
      <c r="E274" s="33" t="s">
        <v>666</v>
      </c>
      <c r="J274" s="40"/>
    </row>
    <row r="275" spans="1:16" x14ac:dyDescent="0.25">
      <c r="A275" s="31" t="s">
        <v>67</v>
      </c>
      <c r="B275" s="31">
        <v>67</v>
      </c>
      <c r="C275" s="32" t="s">
        <v>667</v>
      </c>
      <c r="D275" s="31" t="s">
        <v>69</v>
      </c>
      <c r="E275" s="33" t="s">
        <v>668</v>
      </c>
      <c r="F275" s="34" t="s">
        <v>159</v>
      </c>
      <c r="G275" s="35">
        <v>1</v>
      </c>
      <c r="H275" s="36">
        <v>0</v>
      </c>
      <c r="I275" s="36">
        <f>ROUND(G275*H275,P4)</f>
        <v>0</v>
      </c>
      <c r="J275" s="34" t="s">
        <v>72</v>
      </c>
      <c r="O275" s="37">
        <f>I275*0.21</f>
        <v>0</v>
      </c>
      <c r="P275">
        <v>3</v>
      </c>
    </row>
    <row r="276" spans="1:16" x14ac:dyDescent="0.25">
      <c r="A276" s="31" t="s">
        <v>73</v>
      </c>
      <c r="B276" s="38"/>
      <c r="E276" s="39" t="s">
        <v>69</v>
      </c>
      <c r="J276" s="40"/>
    </row>
    <row r="277" spans="1:16" ht="90" x14ac:dyDescent="0.25">
      <c r="A277" s="31" t="s">
        <v>74</v>
      </c>
      <c r="B277" s="38"/>
      <c r="E277" s="41" t="s">
        <v>669</v>
      </c>
      <c r="J277" s="40"/>
    </row>
    <row r="278" spans="1:16" ht="409.5" x14ac:dyDescent="0.25">
      <c r="A278" s="31" t="s">
        <v>76</v>
      </c>
      <c r="B278" s="38"/>
      <c r="E278" s="33" t="s">
        <v>670</v>
      </c>
      <c r="J278" s="40"/>
    </row>
    <row r="279" spans="1:16" x14ac:dyDescent="0.25">
      <c r="A279" s="31" t="s">
        <v>67</v>
      </c>
      <c r="B279" s="31">
        <v>68</v>
      </c>
      <c r="C279" s="32" t="s">
        <v>671</v>
      </c>
      <c r="D279" s="31" t="s">
        <v>69</v>
      </c>
      <c r="E279" s="33" t="s">
        <v>672</v>
      </c>
      <c r="F279" s="34" t="s">
        <v>71</v>
      </c>
      <c r="G279" s="35">
        <v>450</v>
      </c>
      <c r="H279" s="36">
        <v>0</v>
      </c>
      <c r="I279" s="36">
        <f>ROUND(G279*H279,P4)</f>
        <v>0</v>
      </c>
      <c r="J279" s="34" t="s">
        <v>211</v>
      </c>
      <c r="O279" s="37">
        <f>I279*0.21</f>
        <v>0</v>
      </c>
      <c r="P279">
        <v>3</v>
      </c>
    </row>
    <row r="280" spans="1:16" x14ac:dyDescent="0.25">
      <c r="A280" s="31" t="s">
        <v>73</v>
      </c>
      <c r="B280" s="38"/>
      <c r="E280" s="33" t="s">
        <v>672</v>
      </c>
      <c r="J280" s="40"/>
    </row>
    <row r="281" spans="1:16" ht="75" x14ac:dyDescent="0.25">
      <c r="A281" s="31" t="s">
        <v>74</v>
      </c>
      <c r="B281" s="38"/>
      <c r="E281" s="41" t="s">
        <v>673</v>
      </c>
      <c r="J281" s="40"/>
    </row>
    <row r="282" spans="1:16" ht="270" x14ac:dyDescent="0.25">
      <c r="A282" s="31" t="s">
        <v>76</v>
      </c>
      <c r="B282" s="38"/>
      <c r="E282" s="33" t="s">
        <v>674</v>
      </c>
      <c r="J282" s="40"/>
    </row>
    <row r="283" spans="1:16" x14ac:dyDescent="0.25">
      <c r="A283" s="25" t="s">
        <v>64</v>
      </c>
      <c r="B283" s="26"/>
      <c r="C283" s="27" t="s">
        <v>675</v>
      </c>
      <c r="D283" s="28"/>
      <c r="E283" s="25" t="s">
        <v>676</v>
      </c>
      <c r="F283" s="28"/>
      <c r="G283" s="28"/>
      <c r="H283" s="28"/>
      <c r="I283" s="29">
        <f>SUMIFS(I284:I291,A284:A291,"P")</f>
        <v>0</v>
      </c>
      <c r="J283" s="30"/>
    </row>
    <row r="284" spans="1:16" x14ac:dyDescent="0.25">
      <c r="A284" s="31" t="s">
        <v>67</v>
      </c>
      <c r="B284" s="31">
        <v>69</v>
      </c>
      <c r="C284" s="32" t="s">
        <v>677</v>
      </c>
      <c r="D284" s="31" t="s">
        <v>69</v>
      </c>
      <c r="E284" s="33" t="s">
        <v>678</v>
      </c>
      <c r="F284" s="34" t="s">
        <v>679</v>
      </c>
      <c r="G284" s="35">
        <v>67.12</v>
      </c>
      <c r="H284" s="36">
        <v>0</v>
      </c>
      <c r="I284" s="36">
        <f>ROUND(G284*H284,P4)</f>
        <v>0</v>
      </c>
      <c r="J284" s="34" t="s">
        <v>72</v>
      </c>
      <c r="O284" s="37">
        <f>I284*0.21</f>
        <v>0</v>
      </c>
      <c r="P284">
        <v>3</v>
      </c>
    </row>
    <row r="285" spans="1:16" x14ac:dyDescent="0.25">
      <c r="A285" s="31" t="s">
        <v>73</v>
      </c>
      <c r="B285" s="38"/>
      <c r="E285" s="39" t="s">
        <v>69</v>
      </c>
      <c r="J285" s="40"/>
    </row>
    <row r="286" spans="1:16" ht="105" x14ac:dyDescent="0.25">
      <c r="A286" s="31" t="s">
        <v>74</v>
      </c>
      <c r="B286" s="38"/>
      <c r="E286" s="41" t="s">
        <v>680</v>
      </c>
      <c r="J286" s="40"/>
    </row>
    <row r="287" spans="1:16" ht="409.5" x14ac:dyDescent="0.25">
      <c r="A287" s="31" t="s">
        <v>76</v>
      </c>
      <c r="B287" s="38"/>
      <c r="E287" s="33" t="s">
        <v>681</v>
      </c>
      <c r="J287" s="40"/>
    </row>
    <row r="288" spans="1:16" x14ac:dyDescent="0.25">
      <c r="A288" s="31" t="s">
        <v>67</v>
      </c>
      <c r="B288" s="31">
        <v>70</v>
      </c>
      <c r="C288" s="32" t="s">
        <v>682</v>
      </c>
      <c r="D288" s="31" t="s">
        <v>69</v>
      </c>
      <c r="E288" s="33" t="s">
        <v>683</v>
      </c>
      <c r="F288" s="34" t="s">
        <v>172</v>
      </c>
      <c r="G288" s="35">
        <v>2.87</v>
      </c>
      <c r="H288" s="36">
        <v>0</v>
      </c>
      <c r="I288" s="36">
        <f>ROUND(G288*H288,P4)</f>
        <v>0</v>
      </c>
      <c r="J288" s="34" t="s">
        <v>211</v>
      </c>
      <c r="O288" s="37">
        <f>I288*0.21</f>
        <v>0</v>
      </c>
      <c r="P288">
        <v>3</v>
      </c>
    </row>
    <row r="289" spans="1:16" x14ac:dyDescent="0.25">
      <c r="A289" s="31" t="s">
        <v>73</v>
      </c>
      <c r="B289" s="38"/>
      <c r="E289" s="33" t="s">
        <v>683</v>
      </c>
      <c r="J289" s="40"/>
    </row>
    <row r="290" spans="1:16" ht="105" x14ac:dyDescent="0.25">
      <c r="A290" s="31" t="s">
        <v>74</v>
      </c>
      <c r="B290" s="38"/>
      <c r="E290" s="41" t="s">
        <v>684</v>
      </c>
      <c r="J290" s="40"/>
    </row>
    <row r="291" spans="1:16" ht="30" x14ac:dyDescent="0.25">
      <c r="A291" s="31" t="s">
        <v>76</v>
      </c>
      <c r="B291" s="38"/>
      <c r="E291" s="33" t="s">
        <v>685</v>
      </c>
      <c r="J291" s="40"/>
    </row>
    <row r="292" spans="1:16" x14ac:dyDescent="0.25">
      <c r="A292" s="25" t="s">
        <v>64</v>
      </c>
      <c r="B292" s="26"/>
      <c r="C292" s="27" t="s">
        <v>686</v>
      </c>
      <c r="D292" s="28"/>
      <c r="E292" s="25" t="s">
        <v>687</v>
      </c>
      <c r="F292" s="28"/>
      <c r="G292" s="28"/>
      <c r="H292" s="28"/>
      <c r="I292" s="29">
        <f>SUMIFS(I293:I308,A293:A308,"P")</f>
        <v>0</v>
      </c>
      <c r="J292" s="30"/>
    </row>
    <row r="293" spans="1:16" ht="30" x14ac:dyDescent="0.25">
      <c r="A293" s="31" t="s">
        <v>67</v>
      </c>
      <c r="B293" s="31">
        <v>71</v>
      </c>
      <c r="C293" s="32" t="s">
        <v>688</v>
      </c>
      <c r="D293" s="31" t="s">
        <v>69</v>
      </c>
      <c r="E293" s="33" t="s">
        <v>689</v>
      </c>
      <c r="F293" s="34" t="s">
        <v>71</v>
      </c>
      <c r="G293" s="35">
        <v>50</v>
      </c>
      <c r="H293" s="36">
        <v>0</v>
      </c>
      <c r="I293" s="36">
        <f>ROUND(G293*H293,P4)</f>
        <v>0</v>
      </c>
      <c r="J293" s="34" t="s">
        <v>72</v>
      </c>
      <c r="O293" s="37">
        <f>I293*0.21</f>
        <v>0</v>
      </c>
      <c r="P293">
        <v>3</v>
      </c>
    </row>
    <row r="294" spans="1:16" x14ac:dyDescent="0.25">
      <c r="A294" s="31" t="s">
        <v>73</v>
      </c>
      <c r="B294" s="38"/>
      <c r="E294" s="39" t="s">
        <v>69</v>
      </c>
      <c r="J294" s="40"/>
    </row>
    <row r="295" spans="1:16" ht="60" x14ac:dyDescent="0.25">
      <c r="A295" s="31" t="s">
        <v>74</v>
      </c>
      <c r="B295" s="38"/>
      <c r="E295" s="41" t="s">
        <v>690</v>
      </c>
      <c r="J295" s="40"/>
    </row>
    <row r="296" spans="1:16" ht="165" x14ac:dyDescent="0.25">
      <c r="A296" s="31" t="s">
        <v>76</v>
      </c>
      <c r="B296" s="38"/>
      <c r="E296" s="33" t="s">
        <v>691</v>
      </c>
      <c r="J296" s="40"/>
    </row>
    <row r="297" spans="1:16" ht="30" x14ac:dyDescent="0.25">
      <c r="A297" s="31" t="s">
        <v>67</v>
      </c>
      <c r="B297" s="31">
        <v>72</v>
      </c>
      <c r="C297" s="32" t="s">
        <v>692</v>
      </c>
      <c r="D297" s="31" t="s">
        <v>69</v>
      </c>
      <c r="E297" s="33" t="s">
        <v>693</v>
      </c>
      <c r="F297" s="34" t="s">
        <v>71</v>
      </c>
      <c r="G297" s="35">
        <v>50</v>
      </c>
      <c r="H297" s="36">
        <v>0</v>
      </c>
      <c r="I297" s="36">
        <f>ROUND(G297*H297,P4)</f>
        <v>0</v>
      </c>
      <c r="J297" s="34" t="s">
        <v>72</v>
      </c>
      <c r="O297" s="37">
        <f>I297*0.21</f>
        <v>0</v>
      </c>
      <c r="P297">
        <v>3</v>
      </c>
    </row>
    <row r="298" spans="1:16" x14ac:dyDescent="0.25">
      <c r="A298" s="31" t="s">
        <v>73</v>
      </c>
      <c r="B298" s="38"/>
      <c r="E298" s="39" t="s">
        <v>69</v>
      </c>
      <c r="J298" s="40"/>
    </row>
    <row r="299" spans="1:16" ht="60" x14ac:dyDescent="0.25">
      <c r="A299" s="31" t="s">
        <v>74</v>
      </c>
      <c r="B299" s="38"/>
      <c r="E299" s="41" t="s">
        <v>690</v>
      </c>
      <c r="J299" s="40"/>
    </row>
    <row r="300" spans="1:16" ht="120" x14ac:dyDescent="0.25">
      <c r="A300" s="31" t="s">
        <v>76</v>
      </c>
      <c r="B300" s="38"/>
      <c r="E300" s="33" t="s">
        <v>694</v>
      </c>
      <c r="J300" s="40"/>
    </row>
    <row r="301" spans="1:16" ht="30" x14ac:dyDescent="0.25">
      <c r="A301" s="31" t="s">
        <v>67</v>
      </c>
      <c r="B301" s="31">
        <v>73</v>
      </c>
      <c r="C301" s="32" t="s">
        <v>695</v>
      </c>
      <c r="D301" s="31" t="s">
        <v>69</v>
      </c>
      <c r="E301" s="33" t="s">
        <v>696</v>
      </c>
      <c r="F301" s="34" t="s">
        <v>71</v>
      </c>
      <c r="G301" s="35">
        <v>100</v>
      </c>
      <c r="H301" s="36">
        <v>0</v>
      </c>
      <c r="I301" s="36">
        <f>ROUND(G301*H301,P4)</f>
        <v>0</v>
      </c>
      <c r="J301" s="34" t="s">
        <v>72</v>
      </c>
      <c r="O301" s="37">
        <f>I301*0.21</f>
        <v>0</v>
      </c>
      <c r="P301">
        <v>3</v>
      </c>
    </row>
    <row r="302" spans="1:16" x14ac:dyDescent="0.25">
      <c r="A302" s="31" t="s">
        <v>73</v>
      </c>
      <c r="B302" s="38"/>
      <c r="E302" s="39" t="s">
        <v>69</v>
      </c>
      <c r="J302" s="40"/>
    </row>
    <row r="303" spans="1:16" ht="60" x14ac:dyDescent="0.25">
      <c r="A303" s="31" t="s">
        <v>74</v>
      </c>
      <c r="B303" s="38"/>
      <c r="E303" s="41" t="s">
        <v>697</v>
      </c>
      <c r="J303" s="40"/>
    </row>
    <row r="304" spans="1:16" ht="225" x14ac:dyDescent="0.25">
      <c r="A304" s="31" t="s">
        <v>76</v>
      </c>
      <c r="B304" s="38"/>
      <c r="E304" s="33" t="s">
        <v>698</v>
      </c>
      <c r="J304" s="40"/>
    </row>
    <row r="305" spans="1:16" ht="30" x14ac:dyDescent="0.25">
      <c r="A305" s="31" t="s">
        <v>67</v>
      </c>
      <c r="B305" s="31">
        <v>74</v>
      </c>
      <c r="C305" s="32" t="s">
        <v>699</v>
      </c>
      <c r="D305" s="31" t="s">
        <v>69</v>
      </c>
      <c r="E305" s="33" t="s">
        <v>700</v>
      </c>
      <c r="F305" s="34" t="s">
        <v>71</v>
      </c>
      <c r="G305" s="35">
        <v>40</v>
      </c>
      <c r="H305" s="36">
        <v>0</v>
      </c>
      <c r="I305" s="36">
        <f>ROUND(G305*H305,P4)</f>
        <v>0</v>
      </c>
      <c r="J305" s="34" t="s">
        <v>72</v>
      </c>
      <c r="O305" s="37">
        <f>I305*0.21</f>
        <v>0</v>
      </c>
      <c r="P305">
        <v>3</v>
      </c>
    </row>
    <row r="306" spans="1:16" x14ac:dyDescent="0.25">
      <c r="A306" s="31" t="s">
        <v>73</v>
      </c>
      <c r="B306" s="38"/>
      <c r="E306" s="39" t="s">
        <v>69</v>
      </c>
      <c r="J306" s="40"/>
    </row>
    <row r="307" spans="1:16" ht="60" x14ac:dyDescent="0.25">
      <c r="A307" s="31" t="s">
        <v>74</v>
      </c>
      <c r="B307" s="38"/>
      <c r="E307" s="41" t="s">
        <v>701</v>
      </c>
      <c r="J307" s="40"/>
    </row>
    <row r="308" spans="1:16" ht="90" x14ac:dyDescent="0.25">
      <c r="A308" s="31" t="s">
        <v>76</v>
      </c>
      <c r="B308" s="38"/>
      <c r="E308" s="33" t="s">
        <v>702</v>
      </c>
      <c r="J308" s="40"/>
    </row>
    <row r="309" spans="1:16" x14ac:dyDescent="0.25">
      <c r="A309" s="25" t="s">
        <v>64</v>
      </c>
      <c r="B309" s="26"/>
      <c r="C309" s="27" t="s">
        <v>320</v>
      </c>
      <c r="D309" s="28"/>
      <c r="E309" s="25" t="s">
        <v>321</v>
      </c>
      <c r="F309" s="28"/>
      <c r="G309" s="28"/>
      <c r="H309" s="28"/>
      <c r="I309" s="29">
        <f>SUMIFS(I310:I325,A310:A325,"P")</f>
        <v>0</v>
      </c>
      <c r="J309" s="30"/>
    </row>
    <row r="310" spans="1:16" ht="30" x14ac:dyDescent="0.25">
      <c r="A310" s="31" t="s">
        <v>67</v>
      </c>
      <c r="B310" s="31">
        <v>75</v>
      </c>
      <c r="C310" s="32" t="s">
        <v>703</v>
      </c>
      <c r="D310" s="31" t="s">
        <v>69</v>
      </c>
      <c r="E310" s="33" t="s">
        <v>704</v>
      </c>
      <c r="F310" s="34" t="s">
        <v>71</v>
      </c>
      <c r="G310" s="35">
        <v>237.5</v>
      </c>
      <c r="H310" s="36">
        <v>0</v>
      </c>
      <c r="I310" s="36">
        <f>ROUND(G310*H310,P4)</f>
        <v>0</v>
      </c>
      <c r="J310" s="34" t="s">
        <v>72</v>
      </c>
      <c r="O310" s="37">
        <f>I310*0.21</f>
        <v>0</v>
      </c>
      <c r="P310">
        <v>3</v>
      </c>
    </row>
    <row r="311" spans="1:16" x14ac:dyDescent="0.25">
      <c r="A311" s="31" t="s">
        <v>73</v>
      </c>
      <c r="B311" s="38"/>
      <c r="E311" s="39" t="s">
        <v>69</v>
      </c>
      <c r="J311" s="40"/>
    </row>
    <row r="312" spans="1:16" ht="135" x14ac:dyDescent="0.25">
      <c r="A312" s="31" t="s">
        <v>74</v>
      </c>
      <c r="B312" s="38"/>
      <c r="E312" s="41" t="s">
        <v>705</v>
      </c>
      <c r="J312" s="40"/>
    </row>
    <row r="313" spans="1:16" ht="90" x14ac:dyDescent="0.25">
      <c r="A313" s="31" t="s">
        <v>76</v>
      </c>
      <c r="B313" s="38"/>
      <c r="E313" s="33" t="s">
        <v>706</v>
      </c>
      <c r="J313" s="40"/>
    </row>
    <row r="314" spans="1:16" ht="30" x14ac:dyDescent="0.25">
      <c r="A314" s="31" t="s">
        <v>67</v>
      </c>
      <c r="B314" s="31">
        <v>76</v>
      </c>
      <c r="C314" s="32" t="s">
        <v>707</v>
      </c>
      <c r="D314" s="31" t="s">
        <v>69</v>
      </c>
      <c r="E314" s="33" t="s">
        <v>708</v>
      </c>
      <c r="F314" s="34" t="s">
        <v>71</v>
      </c>
      <c r="G314" s="35">
        <v>27.5</v>
      </c>
      <c r="H314" s="36">
        <v>0</v>
      </c>
      <c r="I314" s="36">
        <f>ROUND(G314*H314,P4)</f>
        <v>0</v>
      </c>
      <c r="J314" s="34" t="s">
        <v>72</v>
      </c>
      <c r="O314" s="37">
        <f>I314*0.21</f>
        <v>0</v>
      </c>
      <c r="P314">
        <v>3</v>
      </c>
    </row>
    <row r="315" spans="1:16" x14ac:dyDescent="0.25">
      <c r="A315" s="31" t="s">
        <v>73</v>
      </c>
      <c r="B315" s="38"/>
      <c r="E315" s="39" t="s">
        <v>69</v>
      </c>
      <c r="J315" s="40"/>
    </row>
    <row r="316" spans="1:16" ht="90" x14ac:dyDescent="0.25">
      <c r="A316" s="31" t="s">
        <v>74</v>
      </c>
      <c r="B316" s="38"/>
      <c r="E316" s="41" t="s">
        <v>709</v>
      </c>
      <c r="J316" s="40"/>
    </row>
    <row r="317" spans="1:16" ht="90" x14ac:dyDescent="0.25">
      <c r="A317" s="31" t="s">
        <v>76</v>
      </c>
      <c r="B317" s="38"/>
      <c r="E317" s="33" t="s">
        <v>706</v>
      </c>
      <c r="J317" s="40"/>
    </row>
    <row r="318" spans="1:16" ht="30" x14ac:dyDescent="0.25">
      <c r="A318" s="31" t="s">
        <v>67</v>
      </c>
      <c r="B318" s="31">
        <v>77</v>
      </c>
      <c r="C318" s="32" t="s">
        <v>710</v>
      </c>
      <c r="D318" s="31" t="s">
        <v>69</v>
      </c>
      <c r="E318" s="33" t="s">
        <v>711</v>
      </c>
      <c r="F318" s="34" t="s">
        <v>71</v>
      </c>
      <c r="G318" s="35">
        <v>185</v>
      </c>
      <c r="H318" s="36">
        <v>0</v>
      </c>
      <c r="I318" s="36">
        <f>ROUND(G318*H318,P4)</f>
        <v>0</v>
      </c>
      <c r="J318" s="34" t="s">
        <v>72</v>
      </c>
      <c r="O318" s="37">
        <f>I318*0.21</f>
        <v>0</v>
      </c>
      <c r="P318">
        <v>3</v>
      </c>
    </row>
    <row r="319" spans="1:16" x14ac:dyDescent="0.25">
      <c r="A319" s="31" t="s">
        <v>73</v>
      </c>
      <c r="B319" s="38"/>
      <c r="E319" s="39" t="s">
        <v>69</v>
      </c>
      <c r="J319" s="40"/>
    </row>
    <row r="320" spans="1:16" ht="90" x14ac:dyDescent="0.25">
      <c r="A320" s="31" t="s">
        <v>74</v>
      </c>
      <c r="B320" s="38"/>
      <c r="E320" s="41" t="s">
        <v>712</v>
      </c>
      <c r="J320" s="40"/>
    </row>
    <row r="321" spans="1:16" ht="90" x14ac:dyDescent="0.25">
      <c r="A321" s="31" t="s">
        <v>76</v>
      </c>
      <c r="B321" s="38"/>
      <c r="E321" s="33" t="s">
        <v>706</v>
      </c>
      <c r="J321" s="40"/>
    </row>
    <row r="322" spans="1:16" ht="30" x14ac:dyDescent="0.25">
      <c r="A322" s="31" t="s">
        <v>67</v>
      </c>
      <c r="B322" s="31">
        <v>78</v>
      </c>
      <c r="C322" s="32" t="s">
        <v>713</v>
      </c>
      <c r="D322" s="31" t="s">
        <v>69</v>
      </c>
      <c r="E322" s="33" t="s">
        <v>714</v>
      </c>
      <c r="F322" s="34" t="s">
        <v>71</v>
      </c>
      <c r="G322" s="35">
        <v>7.5</v>
      </c>
      <c r="H322" s="36">
        <v>0</v>
      </c>
      <c r="I322" s="36">
        <f>ROUND(G322*H322,P4)</f>
        <v>0</v>
      </c>
      <c r="J322" s="34" t="s">
        <v>72</v>
      </c>
      <c r="O322" s="37">
        <f>I322*0.21</f>
        <v>0</v>
      </c>
      <c r="P322">
        <v>3</v>
      </c>
    </row>
    <row r="323" spans="1:16" x14ac:dyDescent="0.25">
      <c r="A323" s="31" t="s">
        <v>73</v>
      </c>
      <c r="B323" s="38"/>
      <c r="E323" s="39" t="s">
        <v>69</v>
      </c>
      <c r="J323" s="40"/>
    </row>
    <row r="324" spans="1:16" ht="90" x14ac:dyDescent="0.25">
      <c r="A324" s="31" t="s">
        <v>74</v>
      </c>
      <c r="B324" s="38"/>
      <c r="E324" s="41" t="s">
        <v>715</v>
      </c>
      <c r="J324" s="40"/>
    </row>
    <row r="325" spans="1:16" ht="90" x14ac:dyDescent="0.25">
      <c r="A325" s="31" t="s">
        <v>76</v>
      </c>
      <c r="B325" s="38"/>
      <c r="E325" s="33" t="s">
        <v>706</v>
      </c>
      <c r="J325" s="40"/>
    </row>
    <row r="326" spans="1:16" x14ac:dyDescent="0.25">
      <c r="A326" s="25" t="s">
        <v>64</v>
      </c>
      <c r="B326" s="26"/>
      <c r="C326" s="27" t="s">
        <v>716</v>
      </c>
      <c r="D326" s="28"/>
      <c r="E326" s="25" t="s">
        <v>717</v>
      </c>
      <c r="F326" s="28"/>
      <c r="G326" s="28"/>
      <c r="H326" s="28"/>
      <c r="I326" s="29">
        <f>SUMIFS(I327:I482,A327:A482,"P")</f>
        <v>0</v>
      </c>
      <c r="J326" s="30"/>
    </row>
    <row r="327" spans="1:16" x14ac:dyDescent="0.25">
      <c r="A327" s="31" t="s">
        <v>67</v>
      </c>
      <c r="B327" s="31">
        <v>79</v>
      </c>
      <c r="C327" s="32" t="s">
        <v>718</v>
      </c>
      <c r="D327" s="31" t="s">
        <v>69</v>
      </c>
      <c r="E327" s="33" t="s">
        <v>719</v>
      </c>
      <c r="F327" s="34" t="s">
        <v>324</v>
      </c>
      <c r="G327" s="35">
        <v>1</v>
      </c>
      <c r="H327" s="36">
        <v>0</v>
      </c>
      <c r="I327" s="36">
        <f>ROUND(G327*H327,P4)</f>
        <v>0</v>
      </c>
      <c r="J327" s="34" t="s">
        <v>72</v>
      </c>
      <c r="O327" s="37">
        <f>I327*0.21</f>
        <v>0</v>
      </c>
      <c r="P327">
        <v>3</v>
      </c>
    </row>
    <row r="328" spans="1:16" x14ac:dyDescent="0.25">
      <c r="A328" s="31" t="s">
        <v>73</v>
      </c>
      <c r="B328" s="38"/>
      <c r="E328" s="39" t="s">
        <v>69</v>
      </c>
      <c r="J328" s="40"/>
    </row>
    <row r="329" spans="1:16" ht="45" x14ac:dyDescent="0.25">
      <c r="A329" s="31" t="s">
        <v>74</v>
      </c>
      <c r="B329" s="38"/>
      <c r="E329" s="41" t="s">
        <v>1704</v>
      </c>
      <c r="J329" s="40"/>
    </row>
    <row r="330" spans="1:16" ht="75" x14ac:dyDescent="0.25">
      <c r="A330" s="31" t="s">
        <v>76</v>
      </c>
      <c r="B330" s="38"/>
      <c r="E330" s="33" t="s">
        <v>720</v>
      </c>
      <c r="J330" s="40"/>
    </row>
    <row r="331" spans="1:16" x14ac:dyDescent="0.25">
      <c r="A331" s="31" t="s">
        <v>67</v>
      </c>
      <c r="B331" s="31">
        <v>80</v>
      </c>
      <c r="C331" s="32" t="s">
        <v>721</v>
      </c>
      <c r="D331" s="31" t="s">
        <v>69</v>
      </c>
      <c r="E331" s="33" t="s">
        <v>722</v>
      </c>
      <c r="F331" s="34" t="s">
        <v>324</v>
      </c>
      <c r="G331" s="35">
        <v>1</v>
      </c>
      <c r="H331" s="36">
        <v>0</v>
      </c>
      <c r="I331" s="36">
        <f>ROUND(G331*H331,P4)</f>
        <v>0</v>
      </c>
      <c r="J331" s="34" t="s">
        <v>72</v>
      </c>
      <c r="O331" s="37">
        <f>I331*0.21</f>
        <v>0</v>
      </c>
      <c r="P331">
        <v>3</v>
      </c>
    </row>
    <row r="332" spans="1:16" x14ac:dyDescent="0.25">
      <c r="A332" s="31" t="s">
        <v>73</v>
      </c>
      <c r="B332" s="38"/>
      <c r="E332" s="39" t="s">
        <v>69</v>
      </c>
      <c r="J332" s="40"/>
    </row>
    <row r="333" spans="1:16" ht="105" x14ac:dyDescent="0.25">
      <c r="A333" s="31" t="s">
        <v>74</v>
      </c>
      <c r="B333" s="38"/>
      <c r="E333" s="41" t="s">
        <v>723</v>
      </c>
      <c r="J333" s="40"/>
    </row>
    <row r="334" spans="1:16" ht="60" x14ac:dyDescent="0.25">
      <c r="A334" s="31" t="s">
        <v>76</v>
      </c>
      <c r="B334" s="38"/>
      <c r="E334" s="33" t="s">
        <v>724</v>
      </c>
      <c r="J334" s="40"/>
    </row>
    <row r="335" spans="1:16" x14ac:dyDescent="0.25">
      <c r="A335" s="31" t="s">
        <v>67</v>
      </c>
      <c r="B335" s="31">
        <v>81</v>
      </c>
      <c r="C335" s="32" t="s">
        <v>725</v>
      </c>
      <c r="D335" s="31" t="s">
        <v>69</v>
      </c>
      <c r="E335" s="33" t="s">
        <v>726</v>
      </c>
      <c r="F335" s="34" t="s">
        <v>324</v>
      </c>
      <c r="G335" s="35">
        <v>1</v>
      </c>
      <c r="H335" s="36">
        <v>0</v>
      </c>
      <c r="I335" s="36">
        <f>ROUND(G335*H335,P4)</f>
        <v>0</v>
      </c>
      <c r="J335" s="34" t="s">
        <v>72</v>
      </c>
      <c r="O335" s="37">
        <f>I335*0.21</f>
        <v>0</v>
      </c>
      <c r="P335">
        <v>3</v>
      </c>
    </row>
    <row r="336" spans="1:16" x14ac:dyDescent="0.25">
      <c r="A336" s="31" t="s">
        <v>73</v>
      </c>
      <c r="B336" s="38"/>
      <c r="E336" s="39" t="s">
        <v>69</v>
      </c>
      <c r="J336" s="40"/>
    </row>
    <row r="337" spans="1:16" ht="45" x14ac:dyDescent="0.25">
      <c r="A337" s="31" t="s">
        <v>74</v>
      </c>
      <c r="B337" s="38"/>
      <c r="E337" s="41" t="s">
        <v>727</v>
      </c>
      <c r="J337" s="40"/>
    </row>
    <row r="338" spans="1:16" ht="75" x14ac:dyDescent="0.25">
      <c r="A338" s="31" t="s">
        <v>76</v>
      </c>
      <c r="B338" s="38"/>
      <c r="E338" s="33" t="s">
        <v>728</v>
      </c>
      <c r="J338" s="40"/>
    </row>
    <row r="339" spans="1:16" x14ac:dyDescent="0.25">
      <c r="A339" s="31" t="s">
        <v>67</v>
      </c>
      <c r="B339" s="31">
        <v>82</v>
      </c>
      <c r="C339" s="32" t="s">
        <v>729</v>
      </c>
      <c r="D339" s="31" t="s">
        <v>69</v>
      </c>
      <c r="E339" s="33" t="s">
        <v>730</v>
      </c>
      <c r="F339" s="34" t="s">
        <v>172</v>
      </c>
      <c r="G339" s="35">
        <v>295</v>
      </c>
      <c r="H339" s="36">
        <v>0</v>
      </c>
      <c r="I339" s="36">
        <f>ROUND(G339*H339,P4)</f>
        <v>0</v>
      </c>
      <c r="J339" s="34" t="s">
        <v>72</v>
      </c>
      <c r="O339" s="37">
        <f>I339*0.21</f>
        <v>0</v>
      </c>
      <c r="P339">
        <v>3</v>
      </c>
    </row>
    <row r="340" spans="1:16" x14ac:dyDescent="0.25">
      <c r="A340" s="31" t="s">
        <v>73</v>
      </c>
      <c r="B340" s="38"/>
      <c r="E340" s="39" t="s">
        <v>69</v>
      </c>
      <c r="J340" s="40"/>
    </row>
    <row r="341" spans="1:16" ht="30" x14ac:dyDescent="0.25">
      <c r="A341" s="31" t="s">
        <v>74</v>
      </c>
      <c r="B341" s="38"/>
      <c r="E341" s="41" t="s">
        <v>731</v>
      </c>
      <c r="J341" s="40"/>
    </row>
    <row r="342" spans="1:16" ht="90" x14ac:dyDescent="0.25">
      <c r="A342" s="31" t="s">
        <v>76</v>
      </c>
      <c r="B342" s="38"/>
      <c r="E342" s="33" t="s">
        <v>732</v>
      </c>
      <c r="J342" s="40"/>
    </row>
    <row r="343" spans="1:16" ht="30" x14ac:dyDescent="0.25">
      <c r="A343" s="31" t="s">
        <v>67</v>
      </c>
      <c r="B343" s="31">
        <v>83</v>
      </c>
      <c r="C343" s="32" t="s">
        <v>733</v>
      </c>
      <c r="D343" s="31" t="s">
        <v>69</v>
      </c>
      <c r="E343" s="33" t="s">
        <v>734</v>
      </c>
      <c r="F343" s="34" t="s">
        <v>159</v>
      </c>
      <c r="G343" s="35">
        <v>1770.78</v>
      </c>
      <c r="H343" s="36">
        <v>0</v>
      </c>
      <c r="I343" s="36">
        <f>ROUND(G343*H343,P4)</f>
        <v>0</v>
      </c>
      <c r="J343" s="34" t="s">
        <v>72</v>
      </c>
      <c r="O343" s="37">
        <f>I343*0.21</f>
        <v>0</v>
      </c>
      <c r="P343">
        <v>3</v>
      </c>
    </row>
    <row r="344" spans="1:16" x14ac:dyDescent="0.25">
      <c r="A344" s="31" t="s">
        <v>73</v>
      </c>
      <c r="B344" s="38"/>
      <c r="E344" s="39" t="s">
        <v>69</v>
      </c>
      <c r="J344" s="40"/>
    </row>
    <row r="345" spans="1:16" ht="60" x14ac:dyDescent="0.25">
      <c r="A345" s="31" t="s">
        <v>74</v>
      </c>
      <c r="B345" s="38"/>
      <c r="E345" s="41" t="s">
        <v>735</v>
      </c>
      <c r="J345" s="40"/>
    </row>
    <row r="346" spans="1:16" ht="135" x14ac:dyDescent="0.25">
      <c r="A346" s="31" t="s">
        <v>76</v>
      </c>
      <c r="B346" s="38"/>
      <c r="E346" s="33" t="s">
        <v>736</v>
      </c>
      <c r="J346" s="40"/>
    </row>
    <row r="347" spans="1:16" ht="30" x14ac:dyDescent="0.25">
      <c r="A347" s="31" t="s">
        <v>67</v>
      </c>
      <c r="B347" s="31">
        <v>84</v>
      </c>
      <c r="C347" s="32" t="s">
        <v>737</v>
      </c>
      <c r="D347" s="31" t="s">
        <v>69</v>
      </c>
      <c r="E347" s="33" t="s">
        <v>738</v>
      </c>
      <c r="F347" s="34" t="s">
        <v>159</v>
      </c>
      <c r="G347" s="35">
        <v>1676.4</v>
      </c>
      <c r="H347" s="36">
        <v>0</v>
      </c>
      <c r="I347" s="36">
        <f>ROUND(G347*H347,P4)</f>
        <v>0</v>
      </c>
      <c r="J347" s="34" t="s">
        <v>72</v>
      </c>
      <c r="O347" s="37">
        <f>I347*0.21</f>
        <v>0</v>
      </c>
      <c r="P347">
        <v>3</v>
      </c>
    </row>
    <row r="348" spans="1:16" x14ac:dyDescent="0.25">
      <c r="A348" s="31" t="s">
        <v>73</v>
      </c>
      <c r="B348" s="38"/>
      <c r="E348" s="39" t="s">
        <v>69</v>
      </c>
      <c r="J348" s="40"/>
    </row>
    <row r="349" spans="1:16" ht="45" x14ac:dyDescent="0.25">
      <c r="A349" s="31" t="s">
        <v>74</v>
      </c>
      <c r="B349" s="38"/>
      <c r="E349" s="41" t="s">
        <v>739</v>
      </c>
      <c r="J349" s="40"/>
    </row>
    <row r="350" spans="1:16" ht="135" x14ac:dyDescent="0.25">
      <c r="A350" s="31" t="s">
        <v>76</v>
      </c>
      <c r="B350" s="38"/>
      <c r="E350" s="33" t="s">
        <v>736</v>
      </c>
      <c r="J350" s="40"/>
    </row>
    <row r="351" spans="1:16" x14ac:dyDescent="0.25">
      <c r="A351" s="31" t="s">
        <v>67</v>
      </c>
      <c r="B351" s="31">
        <v>85</v>
      </c>
      <c r="C351" s="32" t="s">
        <v>740</v>
      </c>
      <c r="D351" s="31" t="s">
        <v>69</v>
      </c>
      <c r="E351" s="33" t="s">
        <v>741</v>
      </c>
      <c r="F351" s="34" t="s">
        <v>159</v>
      </c>
      <c r="G351" s="35">
        <v>31.8</v>
      </c>
      <c r="H351" s="36">
        <v>0</v>
      </c>
      <c r="I351" s="36">
        <f>ROUND(G351*H351,P4)</f>
        <v>0</v>
      </c>
      <c r="J351" s="34" t="s">
        <v>72</v>
      </c>
      <c r="O351" s="37">
        <f>I351*0.21</f>
        <v>0</v>
      </c>
      <c r="P351">
        <v>3</v>
      </c>
    </row>
    <row r="352" spans="1:16" x14ac:dyDescent="0.25">
      <c r="A352" s="31" t="s">
        <v>73</v>
      </c>
      <c r="B352" s="38"/>
      <c r="E352" s="39" t="s">
        <v>69</v>
      </c>
      <c r="J352" s="40"/>
    </row>
    <row r="353" spans="1:16" ht="135" x14ac:dyDescent="0.25">
      <c r="A353" s="31" t="s">
        <v>74</v>
      </c>
      <c r="B353" s="38"/>
      <c r="E353" s="41" t="s">
        <v>742</v>
      </c>
      <c r="J353" s="40"/>
    </row>
    <row r="354" spans="1:16" ht="135" x14ac:dyDescent="0.25">
      <c r="A354" s="31" t="s">
        <v>76</v>
      </c>
      <c r="B354" s="38"/>
      <c r="E354" s="33" t="s">
        <v>736</v>
      </c>
      <c r="J354" s="40"/>
    </row>
    <row r="355" spans="1:16" x14ac:dyDescent="0.25">
      <c r="A355" s="31" t="s">
        <v>67</v>
      </c>
      <c r="B355" s="31">
        <v>86</v>
      </c>
      <c r="C355" s="32" t="s">
        <v>743</v>
      </c>
      <c r="D355" s="31" t="s">
        <v>69</v>
      </c>
      <c r="E355" s="33" t="s">
        <v>744</v>
      </c>
      <c r="F355" s="34" t="s">
        <v>159</v>
      </c>
      <c r="G355" s="35">
        <v>126</v>
      </c>
      <c r="H355" s="36">
        <v>0</v>
      </c>
      <c r="I355" s="36">
        <f>ROUND(G355*H355,P4)</f>
        <v>0</v>
      </c>
      <c r="J355" s="34" t="s">
        <v>72</v>
      </c>
      <c r="O355" s="37">
        <f>I355*0.21</f>
        <v>0</v>
      </c>
      <c r="P355">
        <v>3</v>
      </c>
    </row>
    <row r="356" spans="1:16" x14ac:dyDescent="0.25">
      <c r="A356" s="31" t="s">
        <v>73</v>
      </c>
      <c r="B356" s="38"/>
      <c r="E356" s="39" t="s">
        <v>69</v>
      </c>
      <c r="J356" s="40"/>
    </row>
    <row r="357" spans="1:16" ht="60" x14ac:dyDescent="0.25">
      <c r="A357" s="31" t="s">
        <v>74</v>
      </c>
      <c r="B357" s="38"/>
      <c r="E357" s="41" t="s">
        <v>745</v>
      </c>
      <c r="J357" s="40"/>
    </row>
    <row r="358" spans="1:16" ht="409.5" x14ac:dyDescent="0.25">
      <c r="A358" s="31" t="s">
        <v>76</v>
      </c>
      <c r="B358" s="38"/>
      <c r="E358" s="33" t="s">
        <v>746</v>
      </c>
      <c r="J358" s="40"/>
    </row>
    <row r="359" spans="1:16" x14ac:dyDescent="0.25">
      <c r="A359" s="31" t="s">
        <v>67</v>
      </c>
      <c r="B359" s="31">
        <v>87</v>
      </c>
      <c r="C359" s="32" t="s">
        <v>443</v>
      </c>
      <c r="D359" s="31" t="s">
        <v>409</v>
      </c>
      <c r="E359" s="33" t="s">
        <v>444</v>
      </c>
      <c r="F359" s="34" t="s">
        <v>159</v>
      </c>
      <c r="G359" s="35">
        <v>126</v>
      </c>
      <c r="H359" s="36">
        <v>0</v>
      </c>
      <c r="I359" s="36">
        <f>ROUND(G359*H359,P4)</f>
        <v>0</v>
      </c>
      <c r="J359" s="34" t="s">
        <v>72</v>
      </c>
      <c r="O359" s="37">
        <f>I359*0.21</f>
        <v>0</v>
      </c>
      <c r="P359">
        <v>3</v>
      </c>
    </row>
    <row r="360" spans="1:16" x14ac:dyDescent="0.25">
      <c r="A360" s="31" t="s">
        <v>73</v>
      </c>
      <c r="B360" s="38"/>
      <c r="E360" s="39" t="s">
        <v>69</v>
      </c>
      <c r="J360" s="40"/>
    </row>
    <row r="361" spans="1:16" ht="60" x14ac:dyDescent="0.25">
      <c r="A361" s="31" t="s">
        <v>74</v>
      </c>
      <c r="B361" s="38"/>
      <c r="E361" s="41" t="s">
        <v>745</v>
      </c>
      <c r="J361" s="40"/>
    </row>
    <row r="362" spans="1:16" ht="409.5" x14ac:dyDescent="0.25">
      <c r="A362" s="31" t="s">
        <v>76</v>
      </c>
      <c r="B362" s="38"/>
      <c r="E362" s="33" t="s">
        <v>446</v>
      </c>
      <c r="J362" s="40"/>
    </row>
    <row r="363" spans="1:16" x14ac:dyDescent="0.25">
      <c r="A363" s="31" t="s">
        <v>67</v>
      </c>
      <c r="B363" s="31">
        <v>88</v>
      </c>
      <c r="C363" s="32" t="s">
        <v>747</v>
      </c>
      <c r="D363" s="31" t="s">
        <v>69</v>
      </c>
      <c r="E363" s="33" t="s">
        <v>748</v>
      </c>
      <c r="F363" s="34" t="s">
        <v>172</v>
      </c>
      <c r="G363" s="35">
        <v>8382</v>
      </c>
      <c r="H363" s="36">
        <v>0</v>
      </c>
      <c r="I363" s="36">
        <f>ROUND(G363*H363,P4)</f>
        <v>0</v>
      </c>
      <c r="J363" s="34" t="s">
        <v>72</v>
      </c>
      <c r="O363" s="37">
        <f>I363*0.21</f>
        <v>0</v>
      </c>
      <c r="P363">
        <v>3</v>
      </c>
    </row>
    <row r="364" spans="1:16" x14ac:dyDescent="0.25">
      <c r="A364" s="31" t="s">
        <v>73</v>
      </c>
      <c r="B364" s="38"/>
      <c r="E364" s="39" t="s">
        <v>69</v>
      </c>
      <c r="J364" s="40"/>
    </row>
    <row r="365" spans="1:16" ht="45" x14ac:dyDescent="0.25">
      <c r="A365" s="31" t="s">
        <v>74</v>
      </c>
      <c r="B365" s="38"/>
      <c r="E365" s="41" t="s">
        <v>749</v>
      </c>
      <c r="J365" s="40"/>
    </row>
    <row r="366" spans="1:16" ht="60" x14ac:dyDescent="0.25">
      <c r="A366" s="31" t="s">
        <v>76</v>
      </c>
      <c r="B366" s="38"/>
      <c r="E366" s="33" t="s">
        <v>750</v>
      </c>
      <c r="J366" s="40"/>
    </row>
    <row r="367" spans="1:16" ht="30" x14ac:dyDescent="0.25">
      <c r="A367" s="31" t="s">
        <v>67</v>
      </c>
      <c r="B367" s="31">
        <v>92</v>
      </c>
      <c r="C367" s="32" t="s">
        <v>243</v>
      </c>
      <c r="D367" s="31" t="s">
        <v>69</v>
      </c>
      <c r="E367" s="33" t="s">
        <v>244</v>
      </c>
      <c r="F367" s="34" t="s">
        <v>159</v>
      </c>
      <c r="G367" s="35">
        <v>300</v>
      </c>
      <c r="H367" s="36">
        <v>0</v>
      </c>
      <c r="I367" s="36">
        <f>ROUND(G367*H367,P4)</f>
        <v>0</v>
      </c>
      <c r="J367" s="34" t="s">
        <v>72</v>
      </c>
      <c r="O367" s="37">
        <f>I367*0.21</f>
        <v>0</v>
      </c>
      <c r="P367">
        <v>3</v>
      </c>
    </row>
    <row r="368" spans="1:16" x14ac:dyDescent="0.25">
      <c r="A368" s="31" t="s">
        <v>73</v>
      </c>
      <c r="B368" s="38"/>
      <c r="E368" s="39" t="s">
        <v>69</v>
      </c>
      <c r="J368" s="40"/>
    </row>
    <row r="369" spans="1:16" ht="45" x14ac:dyDescent="0.25">
      <c r="A369" s="31" t="s">
        <v>74</v>
      </c>
      <c r="B369" s="38"/>
      <c r="E369" s="41" t="s">
        <v>751</v>
      </c>
      <c r="J369" s="40"/>
    </row>
    <row r="370" spans="1:16" ht="105" x14ac:dyDescent="0.25">
      <c r="A370" s="31" t="s">
        <v>76</v>
      </c>
      <c r="B370" s="38"/>
      <c r="E370" s="33" t="s">
        <v>239</v>
      </c>
      <c r="J370" s="40"/>
    </row>
    <row r="371" spans="1:16" ht="30" x14ac:dyDescent="0.25">
      <c r="A371" s="31" t="s">
        <v>67</v>
      </c>
      <c r="B371" s="31">
        <v>130</v>
      </c>
      <c r="C371" s="32" t="s">
        <v>752</v>
      </c>
      <c r="D371" s="31" t="s">
        <v>69</v>
      </c>
      <c r="E371" s="33" t="s">
        <v>753</v>
      </c>
      <c r="F371" s="34" t="s">
        <v>71</v>
      </c>
      <c r="G371" s="35">
        <v>360</v>
      </c>
      <c r="H371" s="36">
        <v>0</v>
      </c>
      <c r="I371" s="36">
        <f>ROUND(G371*H371,P4)</f>
        <v>0</v>
      </c>
      <c r="J371" s="34" t="s">
        <v>754</v>
      </c>
      <c r="O371" s="37">
        <f>I371*0.21</f>
        <v>0</v>
      </c>
      <c r="P371">
        <v>3</v>
      </c>
    </row>
    <row r="372" spans="1:16" x14ac:dyDescent="0.25">
      <c r="A372" s="31" t="s">
        <v>73</v>
      </c>
      <c r="B372" s="38"/>
      <c r="E372" s="39" t="s">
        <v>69</v>
      </c>
      <c r="J372" s="40"/>
    </row>
    <row r="373" spans="1:16" ht="30" x14ac:dyDescent="0.25">
      <c r="A373" s="31" t="s">
        <v>74</v>
      </c>
      <c r="B373" s="38"/>
      <c r="E373" s="41" t="s">
        <v>755</v>
      </c>
      <c r="J373" s="40"/>
    </row>
    <row r="374" spans="1:16" ht="409.5" x14ac:dyDescent="0.25">
      <c r="A374" s="31" t="s">
        <v>76</v>
      </c>
      <c r="B374" s="38"/>
      <c r="E374" s="33" t="s">
        <v>756</v>
      </c>
      <c r="J374" s="40"/>
    </row>
    <row r="375" spans="1:16" ht="30" x14ac:dyDescent="0.25">
      <c r="A375" s="31" t="s">
        <v>67</v>
      </c>
      <c r="B375" s="31">
        <v>93</v>
      </c>
      <c r="C375" s="32" t="s">
        <v>250</v>
      </c>
      <c r="D375" s="31" t="s">
        <v>69</v>
      </c>
      <c r="E375" s="33" t="s">
        <v>251</v>
      </c>
      <c r="F375" s="34" t="s">
        <v>71</v>
      </c>
      <c r="G375" s="35">
        <v>240</v>
      </c>
      <c r="H375" s="36">
        <v>0</v>
      </c>
      <c r="I375" s="36">
        <f>ROUND(G375*H375,P4)</f>
        <v>0</v>
      </c>
      <c r="J375" s="34" t="s">
        <v>754</v>
      </c>
      <c r="O375" s="37">
        <f>I375*0.21</f>
        <v>0</v>
      </c>
      <c r="P375">
        <v>3</v>
      </c>
    </row>
    <row r="376" spans="1:16" x14ac:dyDescent="0.25">
      <c r="A376" s="31" t="s">
        <v>73</v>
      </c>
      <c r="B376" s="38"/>
      <c r="E376" s="39" t="s">
        <v>69</v>
      </c>
      <c r="J376" s="40"/>
    </row>
    <row r="377" spans="1:16" ht="45" x14ac:dyDescent="0.25">
      <c r="A377" s="31" t="s">
        <v>74</v>
      </c>
      <c r="B377" s="38"/>
      <c r="E377" s="41" t="s">
        <v>757</v>
      </c>
      <c r="J377" s="40"/>
    </row>
    <row r="378" spans="1:16" ht="409.5" x14ac:dyDescent="0.25">
      <c r="A378" s="31" t="s">
        <v>76</v>
      </c>
      <c r="B378" s="38"/>
      <c r="E378" s="33" t="s">
        <v>253</v>
      </c>
      <c r="J378" s="40"/>
    </row>
    <row r="379" spans="1:16" ht="30" x14ac:dyDescent="0.25">
      <c r="A379" s="31" t="s">
        <v>67</v>
      </c>
      <c r="B379" s="31">
        <v>94</v>
      </c>
      <c r="C379" s="32" t="s">
        <v>262</v>
      </c>
      <c r="D379" s="31" t="s">
        <v>69</v>
      </c>
      <c r="E379" s="33" t="s">
        <v>263</v>
      </c>
      <c r="F379" s="34" t="s">
        <v>71</v>
      </c>
      <c r="G379" s="35">
        <v>600</v>
      </c>
      <c r="H379" s="36">
        <v>0</v>
      </c>
      <c r="I379" s="36">
        <f>ROUND(G379*H379,P4)</f>
        <v>0</v>
      </c>
      <c r="J379" s="34" t="s">
        <v>72</v>
      </c>
      <c r="O379" s="37">
        <f>I379*0.21</f>
        <v>0</v>
      </c>
      <c r="P379">
        <v>3</v>
      </c>
    </row>
    <row r="380" spans="1:16" x14ac:dyDescent="0.25">
      <c r="A380" s="31" t="s">
        <v>73</v>
      </c>
      <c r="B380" s="38"/>
      <c r="E380" s="39" t="s">
        <v>69</v>
      </c>
      <c r="J380" s="40"/>
    </row>
    <row r="381" spans="1:16" ht="45" x14ac:dyDescent="0.25">
      <c r="A381" s="31" t="s">
        <v>74</v>
      </c>
      <c r="B381" s="38"/>
      <c r="E381" s="41" t="s">
        <v>758</v>
      </c>
      <c r="J381" s="40"/>
    </row>
    <row r="382" spans="1:16" ht="135" x14ac:dyDescent="0.25">
      <c r="A382" s="31" t="s">
        <v>76</v>
      </c>
      <c r="B382" s="38"/>
      <c r="E382" s="33" t="s">
        <v>265</v>
      </c>
      <c r="J382" s="40"/>
    </row>
    <row r="383" spans="1:16" x14ac:dyDescent="0.25">
      <c r="A383" s="31" t="s">
        <v>67</v>
      </c>
      <c r="B383" s="31">
        <v>95</v>
      </c>
      <c r="C383" s="32" t="s">
        <v>278</v>
      </c>
      <c r="D383" s="31" t="s">
        <v>69</v>
      </c>
      <c r="E383" s="33" t="s">
        <v>279</v>
      </c>
      <c r="F383" s="34" t="s">
        <v>80</v>
      </c>
      <c r="G383" s="35">
        <v>22</v>
      </c>
      <c r="H383" s="36">
        <v>0</v>
      </c>
      <c r="I383" s="36">
        <f>ROUND(G383*H383,P4)</f>
        <v>0</v>
      </c>
      <c r="J383" s="34" t="s">
        <v>72</v>
      </c>
      <c r="O383" s="37">
        <f>I383*0.21</f>
        <v>0</v>
      </c>
      <c r="P383">
        <v>3</v>
      </c>
    </row>
    <row r="384" spans="1:16" x14ac:dyDescent="0.25">
      <c r="A384" s="31" t="s">
        <v>73</v>
      </c>
      <c r="B384" s="38"/>
      <c r="E384" s="39" t="s">
        <v>69</v>
      </c>
      <c r="J384" s="40"/>
    </row>
    <row r="385" spans="1:16" ht="60" x14ac:dyDescent="0.25">
      <c r="A385" s="31" t="s">
        <v>74</v>
      </c>
      <c r="B385" s="38"/>
      <c r="E385" s="41" t="s">
        <v>759</v>
      </c>
      <c r="J385" s="40"/>
    </row>
    <row r="386" spans="1:16" ht="375" x14ac:dyDescent="0.25">
      <c r="A386" s="31" t="s">
        <v>76</v>
      </c>
      <c r="B386" s="38"/>
      <c r="E386" s="33" t="s">
        <v>277</v>
      </c>
      <c r="J386" s="40"/>
    </row>
    <row r="387" spans="1:16" x14ac:dyDescent="0.25">
      <c r="A387" s="31" t="s">
        <v>67</v>
      </c>
      <c r="B387" s="31">
        <v>96</v>
      </c>
      <c r="C387" s="32" t="s">
        <v>284</v>
      </c>
      <c r="D387" s="31" t="s">
        <v>69</v>
      </c>
      <c r="E387" s="33" t="s">
        <v>285</v>
      </c>
      <c r="F387" s="34" t="s">
        <v>71</v>
      </c>
      <c r="G387" s="35">
        <v>600</v>
      </c>
      <c r="H387" s="36">
        <v>0</v>
      </c>
      <c r="I387" s="36">
        <f>ROUND(G387*H387,P4)</f>
        <v>0</v>
      </c>
      <c r="J387" s="34" t="s">
        <v>72</v>
      </c>
      <c r="O387" s="37">
        <f>I387*0.21</f>
        <v>0</v>
      </c>
      <c r="P387">
        <v>3</v>
      </c>
    </row>
    <row r="388" spans="1:16" x14ac:dyDescent="0.25">
      <c r="A388" s="31" t="s">
        <v>73</v>
      </c>
      <c r="B388" s="38"/>
      <c r="E388" s="39" t="s">
        <v>69</v>
      </c>
      <c r="J388" s="40"/>
    </row>
    <row r="389" spans="1:16" ht="45" x14ac:dyDescent="0.25">
      <c r="A389" s="31" t="s">
        <v>74</v>
      </c>
      <c r="B389" s="38"/>
      <c r="E389" s="41" t="s">
        <v>758</v>
      </c>
      <c r="J389" s="40"/>
    </row>
    <row r="390" spans="1:16" ht="210" x14ac:dyDescent="0.25">
      <c r="A390" s="31" t="s">
        <v>76</v>
      </c>
      <c r="B390" s="38"/>
      <c r="E390" s="33" t="s">
        <v>287</v>
      </c>
      <c r="J390" s="40"/>
    </row>
    <row r="391" spans="1:16" x14ac:dyDescent="0.25">
      <c r="A391" s="31" t="s">
        <v>67</v>
      </c>
      <c r="B391" s="31">
        <v>97</v>
      </c>
      <c r="C391" s="32" t="s">
        <v>760</v>
      </c>
      <c r="D391" s="31" t="s">
        <v>69</v>
      </c>
      <c r="E391" s="33" t="s">
        <v>761</v>
      </c>
      <c r="F391" s="34" t="s">
        <v>172</v>
      </c>
      <c r="G391" s="35">
        <v>8382</v>
      </c>
      <c r="H391" s="36">
        <v>0</v>
      </c>
      <c r="I391" s="36">
        <f>ROUND(G391*H391,P4)</f>
        <v>0</v>
      </c>
      <c r="J391" s="34" t="s">
        <v>72</v>
      </c>
      <c r="O391" s="37">
        <f>I391*0.21</f>
        <v>0</v>
      </c>
      <c r="P391">
        <v>3</v>
      </c>
    </row>
    <row r="392" spans="1:16" x14ac:dyDescent="0.25">
      <c r="A392" s="31" t="s">
        <v>73</v>
      </c>
      <c r="B392" s="38"/>
      <c r="E392" s="39" t="s">
        <v>69</v>
      </c>
      <c r="J392" s="40"/>
    </row>
    <row r="393" spans="1:16" ht="45" x14ac:dyDescent="0.25">
      <c r="A393" s="31" t="s">
        <v>74</v>
      </c>
      <c r="B393" s="38"/>
      <c r="E393" s="41" t="s">
        <v>749</v>
      </c>
      <c r="J393" s="40"/>
    </row>
    <row r="394" spans="1:16" ht="90" x14ac:dyDescent="0.25">
      <c r="A394" s="31" t="s">
        <v>76</v>
      </c>
      <c r="B394" s="38"/>
      <c r="E394" s="33" t="s">
        <v>762</v>
      </c>
      <c r="J394" s="40"/>
    </row>
    <row r="395" spans="1:16" x14ac:dyDescent="0.25">
      <c r="A395" s="31" t="s">
        <v>67</v>
      </c>
      <c r="B395" s="31">
        <v>98</v>
      </c>
      <c r="C395" s="32" t="s">
        <v>763</v>
      </c>
      <c r="D395" s="31" t="s">
        <v>69</v>
      </c>
      <c r="E395" s="33" t="s">
        <v>764</v>
      </c>
      <c r="F395" s="34" t="s">
        <v>172</v>
      </c>
      <c r="G395" s="35">
        <v>8382</v>
      </c>
      <c r="H395" s="36">
        <v>0</v>
      </c>
      <c r="I395" s="36">
        <f>ROUND(G395*H395,P4)</f>
        <v>0</v>
      </c>
      <c r="J395" s="34" t="s">
        <v>72</v>
      </c>
      <c r="O395" s="37">
        <f>I395*0.21</f>
        <v>0</v>
      </c>
      <c r="P395">
        <v>3</v>
      </c>
    </row>
    <row r="396" spans="1:16" x14ac:dyDescent="0.25">
      <c r="A396" s="31" t="s">
        <v>73</v>
      </c>
      <c r="B396" s="38"/>
      <c r="E396" s="39" t="s">
        <v>69</v>
      </c>
      <c r="J396" s="40"/>
    </row>
    <row r="397" spans="1:16" ht="45" x14ac:dyDescent="0.25">
      <c r="A397" s="31" t="s">
        <v>74</v>
      </c>
      <c r="B397" s="38"/>
      <c r="E397" s="41" t="s">
        <v>749</v>
      </c>
      <c r="J397" s="40"/>
    </row>
    <row r="398" spans="1:16" ht="150" x14ac:dyDescent="0.25">
      <c r="A398" s="31" t="s">
        <v>76</v>
      </c>
      <c r="B398" s="38"/>
      <c r="E398" s="33" t="s">
        <v>765</v>
      </c>
      <c r="J398" s="40"/>
    </row>
    <row r="399" spans="1:16" x14ac:dyDescent="0.25">
      <c r="A399" s="31" t="s">
        <v>67</v>
      </c>
      <c r="B399" s="31">
        <v>99</v>
      </c>
      <c r="C399" s="32" t="s">
        <v>766</v>
      </c>
      <c r="D399" s="31" t="s">
        <v>69</v>
      </c>
      <c r="E399" s="33" t="s">
        <v>767</v>
      </c>
      <c r="F399" s="34" t="s">
        <v>172</v>
      </c>
      <c r="G399" s="35">
        <v>378</v>
      </c>
      <c r="H399" s="36">
        <v>0</v>
      </c>
      <c r="I399" s="36">
        <f>ROUND(G399*H399,P4)</f>
        <v>0</v>
      </c>
      <c r="J399" s="34" t="s">
        <v>72</v>
      </c>
      <c r="O399" s="37">
        <f>I399*0.21</f>
        <v>0</v>
      </c>
      <c r="P399">
        <v>3</v>
      </c>
    </row>
    <row r="400" spans="1:16" x14ac:dyDescent="0.25">
      <c r="A400" s="31" t="s">
        <v>73</v>
      </c>
      <c r="B400" s="38"/>
      <c r="E400" s="39" t="s">
        <v>69</v>
      </c>
      <c r="J400" s="40"/>
    </row>
    <row r="401" spans="1:16" ht="60" x14ac:dyDescent="0.25">
      <c r="A401" s="31" t="s">
        <v>74</v>
      </c>
      <c r="B401" s="38"/>
      <c r="E401" s="41" t="s">
        <v>768</v>
      </c>
      <c r="J401" s="40"/>
    </row>
    <row r="402" spans="1:16" ht="120" x14ac:dyDescent="0.25">
      <c r="A402" s="31" t="s">
        <v>76</v>
      </c>
      <c r="B402" s="38"/>
      <c r="E402" s="33" t="s">
        <v>769</v>
      </c>
      <c r="J402" s="40"/>
    </row>
    <row r="403" spans="1:16" x14ac:dyDescent="0.25">
      <c r="A403" s="31" t="s">
        <v>67</v>
      </c>
      <c r="B403" s="31">
        <v>100</v>
      </c>
      <c r="C403" s="32" t="s">
        <v>770</v>
      </c>
      <c r="D403" s="31" t="s">
        <v>69</v>
      </c>
      <c r="E403" s="33" t="s">
        <v>771</v>
      </c>
      <c r="F403" s="34" t="s">
        <v>172</v>
      </c>
      <c r="G403" s="35">
        <v>1040</v>
      </c>
      <c r="H403" s="36">
        <v>0</v>
      </c>
      <c r="I403" s="36">
        <f>ROUND(G403*H403,P4)</f>
        <v>0</v>
      </c>
      <c r="J403" s="34" t="s">
        <v>72</v>
      </c>
      <c r="O403" s="37">
        <f>I403*0.21</f>
        <v>0</v>
      </c>
      <c r="P403">
        <v>3</v>
      </c>
    </row>
    <row r="404" spans="1:16" x14ac:dyDescent="0.25">
      <c r="A404" s="31" t="s">
        <v>73</v>
      </c>
      <c r="B404" s="38"/>
      <c r="E404" s="39" t="s">
        <v>69</v>
      </c>
      <c r="J404" s="40"/>
    </row>
    <row r="405" spans="1:16" ht="45" x14ac:dyDescent="0.25">
      <c r="A405" s="31" t="s">
        <v>74</v>
      </c>
      <c r="B405" s="38"/>
      <c r="E405" s="41" t="s">
        <v>772</v>
      </c>
      <c r="J405" s="40"/>
    </row>
    <row r="406" spans="1:16" ht="105" x14ac:dyDescent="0.25">
      <c r="A406" s="31" t="s">
        <v>76</v>
      </c>
      <c r="B406" s="38"/>
      <c r="E406" s="33" t="s">
        <v>773</v>
      </c>
      <c r="J406" s="40"/>
    </row>
    <row r="407" spans="1:16" x14ac:dyDescent="0.25">
      <c r="A407" s="31" t="s">
        <v>67</v>
      </c>
      <c r="B407" s="31">
        <v>101</v>
      </c>
      <c r="C407" s="32" t="s">
        <v>774</v>
      </c>
      <c r="D407" s="31" t="s">
        <v>69</v>
      </c>
      <c r="E407" s="33" t="s">
        <v>775</v>
      </c>
      <c r="F407" s="34" t="s">
        <v>172</v>
      </c>
      <c r="G407" s="35">
        <v>378</v>
      </c>
      <c r="H407" s="36">
        <v>0</v>
      </c>
      <c r="I407" s="36">
        <f>ROUND(G407*H407,P4)</f>
        <v>0</v>
      </c>
      <c r="J407" s="34" t="s">
        <v>72</v>
      </c>
      <c r="O407" s="37">
        <f>I407*0.21</f>
        <v>0</v>
      </c>
      <c r="P407">
        <v>3</v>
      </c>
    </row>
    <row r="408" spans="1:16" x14ac:dyDescent="0.25">
      <c r="A408" s="31" t="s">
        <v>73</v>
      </c>
      <c r="B408" s="38"/>
      <c r="E408" s="39" t="s">
        <v>69</v>
      </c>
      <c r="J408" s="40"/>
    </row>
    <row r="409" spans="1:16" ht="60" x14ac:dyDescent="0.25">
      <c r="A409" s="31" t="s">
        <v>74</v>
      </c>
      <c r="B409" s="38"/>
      <c r="E409" s="41" t="s">
        <v>768</v>
      </c>
      <c r="J409" s="40"/>
    </row>
    <row r="410" spans="1:16" ht="195" x14ac:dyDescent="0.25">
      <c r="A410" s="31" t="s">
        <v>76</v>
      </c>
      <c r="B410" s="38"/>
      <c r="E410" s="33" t="s">
        <v>776</v>
      </c>
      <c r="J410" s="40"/>
    </row>
    <row r="411" spans="1:16" x14ac:dyDescent="0.25">
      <c r="A411" s="31" t="s">
        <v>67</v>
      </c>
      <c r="B411" s="31">
        <v>102</v>
      </c>
      <c r="C411" s="32" t="s">
        <v>777</v>
      </c>
      <c r="D411" s="31" t="s">
        <v>69</v>
      </c>
      <c r="E411" s="33" t="s">
        <v>778</v>
      </c>
      <c r="F411" s="34" t="s">
        <v>172</v>
      </c>
      <c r="G411" s="35">
        <v>258</v>
      </c>
      <c r="H411" s="36">
        <v>0</v>
      </c>
      <c r="I411" s="36">
        <f>ROUND(G411*H411,P4)</f>
        <v>0</v>
      </c>
      <c r="J411" s="34" t="s">
        <v>72</v>
      </c>
      <c r="O411" s="37">
        <f>I411*0.21</f>
        <v>0</v>
      </c>
      <c r="P411">
        <v>3</v>
      </c>
    </row>
    <row r="412" spans="1:16" x14ac:dyDescent="0.25">
      <c r="A412" s="31" t="s">
        <v>73</v>
      </c>
      <c r="B412" s="38"/>
      <c r="E412" s="39" t="s">
        <v>69</v>
      </c>
      <c r="J412" s="40"/>
    </row>
    <row r="413" spans="1:16" ht="60" x14ac:dyDescent="0.25">
      <c r="A413" s="31" t="s">
        <v>74</v>
      </c>
      <c r="B413" s="38"/>
      <c r="E413" s="41" t="s">
        <v>779</v>
      </c>
      <c r="J413" s="40"/>
    </row>
    <row r="414" spans="1:16" ht="165" x14ac:dyDescent="0.25">
      <c r="A414" s="31" t="s">
        <v>76</v>
      </c>
      <c r="B414" s="38"/>
      <c r="E414" s="33" t="s">
        <v>780</v>
      </c>
      <c r="J414" s="40"/>
    </row>
    <row r="415" spans="1:16" x14ac:dyDescent="0.25">
      <c r="A415" s="31" t="s">
        <v>67</v>
      </c>
      <c r="B415" s="31">
        <v>103</v>
      </c>
      <c r="C415" s="32" t="s">
        <v>781</v>
      </c>
      <c r="D415" s="31" t="s">
        <v>69</v>
      </c>
      <c r="E415" s="33" t="s">
        <v>782</v>
      </c>
      <c r="F415" s="34" t="s">
        <v>159</v>
      </c>
      <c r="G415" s="35">
        <v>12.9</v>
      </c>
      <c r="H415" s="36">
        <v>0</v>
      </c>
      <c r="I415" s="36">
        <f>ROUND(G415*H415,P4)</f>
        <v>0</v>
      </c>
      <c r="J415" s="34" t="s">
        <v>72</v>
      </c>
      <c r="O415" s="37">
        <f>I415*0.21</f>
        <v>0</v>
      </c>
      <c r="P415">
        <v>3</v>
      </c>
    </row>
    <row r="416" spans="1:16" x14ac:dyDescent="0.25">
      <c r="A416" s="31" t="s">
        <v>73</v>
      </c>
      <c r="B416" s="38"/>
      <c r="E416" s="39" t="s">
        <v>69</v>
      </c>
      <c r="J416" s="40"/>
    </row>
    <row r="417" spans="1:16" ht="60" x14ac:dyDescent="0.25">
      <c r="A417" s="31" t="s">
        <v>74</v>
      </c>
      <c r="B417" s="38"/>
      <c r="E417" s="41" t="s">
        <v>783</v>
      </c>
      <c r="J417" s="40"/>
    </row>
    <row r="418" spans="1:16" ht="300" x14ac:dyDescent="0.25">
      <c r="A418" s="31" t="s">
        <v>76</v>
      </c>
      <c r="B418" s="38"/>
      <c r="E418" s="33" t="s">
        <v>784</v>
      </c>
      <c r="J418" s="40"/>
    </row>
    <row r="419" spans="1:16" x14ac:dyDescent="0.25">
      <c r="A419" s="31" t="s">
        <v>67</v>
      </c>
      <c r="B419" s="31">
        <v>104</v>
      </c>
      <c r="C419" s="32" t="s">
        <v>785</v>
      </c>
      <c r="D419" s="31" t="s">
        <v>69</v>
      </c>
      <c r="E419" s="33" t="s">
        <v>786</v>
      </c>
      <c r="F419" s="34" t="s">
        <v>159</v>
      </c>
      <c r="G419" s="35">
        <v>6.45</v>
      </c>
      <c r="H419" s="36">
        <v>0</v>
      </c>
      <c r="I419" s="36">
        <f>ROUND(G419*H419,P4)</f>
        <v>0</v>
      </c>
      <c r="J419" s="34" t="s">
        <v>72</v>
      </c>
      <c r="O419" s="37">
        <f>I419*0.21</f>
        <v>0</v>
      </c>
      <c r="P419">
        <v>3</v>
      </c>
    </row>
    <row r="420" spans="1:16" x14ac:dyDescent="0.25">
      <c r="A420" s="31" t="s">
        <v>73</v>
      </c>
      <c r="B420" s="38"/>
      <c r="E420" s="39" t="s">
        <v>69</v>
      </c>
      <c r="J420" s="40"/>
    </row>
    <row r="421" spans="1:16" ht="75" x14ac:dyDescent="0.25">
      <c r="A421" s="31" t="s">
        <v>74</v>
      </c>
      <c r="B421" s="38"/>
      <c r="E421" s="41" t="s">
        <v>787</v>
      </c>
      <c r="J421" s="40"/>
    </row>
    <row r="422" spans="1:16" ht="300" x14ac:dyDescent="0.25">
      <c r="A422" s="31" t="s">
        <v>76</v>
      </c>
      <c r="B422" s="38"/>
      <c r="E422" s="33" t="s">
        <v>784</v>
      </c>
      <c r="J422" s="40"/>
    </row>
    <row r="423" spans="1:16" x14ac:dyDescent="0.25">
      <c r="A423" s="31" t="s">
        <v>67</v>
      </c>
      <c r="B423" s="31">
        <v>105</v>
      </c>
      <c r="C423" s="32" t="s">
        <v>788</v>
      </c>
      <c r="D423" s="31" t="s">
        <v>69</v>
      </c>
      <c r="E423" s="33" t="s">
        <v>789</v>
      </c>
      <c r="F423" s="34" t="s">
        <v>159</v>
      </c>
      <c r="G423" s="35">
        <v>1770.78</v>
      </c>
      <c r="H423" s="36">
        <v>0</v>
      </c>
      <c r="I423" s="36">
        <f>ROUND(G423*H423,P4)</f>
        <v>0</v>
      </c>
      <c r="J423" s="34" t="s">
        <v>72</v>
      </c>
      <c r="O423" s="37">
        <f>I423*0.21</f>
        <v>0</v>
      </c>
      <c r="P423">
        <v>3</v>
      </c>
    </row>
    <row r="424" spans="1:16" x14ac:dyDescent="0.25">
      <c r="A424" s="31" t="s">
        <v>73</v>
      </c>
      <c r="B424" s="38"/>
      <c r="E424" s="39" t="s">
        <v>69</v>
      </c>
      <c r="J424" s="40"/>
    </row>
    <row r="425" spans="1:16" ht="60" x14ac:dyDescent="0.25">
      <c r="A425" s="31" t="s">
        <v>74</v>
      </c>
      <c r="B425" s="38"/>
      <c r="E425" s="41" t="s">
        <v>735</v>
      </c>
      <c r="J425" s="40"/>
    </row>
    <row r="426" spans="1:16" ht="210" x14ac:dyDescent="0.25">
      <c r="A426" s="31" t="s">
        <v>76</v>
      </c>
      <c r="B426" s="38"/>
      <c r="E426" s="33" t="s">
        <v>178</v>
      </c>
      <c r="J426" s="40"/>
    </row>
    <row r="427" spans="1:16" x14ac:dyDescent="0.25">
      <c r="A427" s="31" t="s">
        <v>67</v>
      </c>
      <c r="B427" s="31">
        <v>106</v>
      </c>
      <c r="C427" s="32" t="s">
        <v>790</v>
      </c>
      <c r="D427" s="31" t="s">
        <v>69</v>
      </c>
      <c r="E427" s="33" t="s">
        <v>791</v>
      </c>
      <c r="F427" s="34" t="s">
        <v>71</v>
      </c>
      <c r="G427" s="35">
        <v>600</v>
      </c>
      <c r="H427" s="36">
        <v>0</v>
      </c>
      <c r="I427" s="36">
        <f>ROUND(G427*H427,P4)</f>
        <v>0</v>
      </c>
      <c r="J427" s="34" t="s">
        <v>72</v>
      </c>
      <c r="O427" s="37">
        <f>I427*0.21</f>
        <v>0</v>
      </c>
      <c r="P427">
        <v>3</v>
      </c>
    </row>
    <row r="428" spans="1:16" x14ac:dyDescent="0.25">
      <c r="A428" s="31" t="s">
        <v>73</v>
      </c>
      <c r="B428" s="38"/>
      <c r="E428" s="39" t="s">
        <v>69</v>
      </c>
      <c r="J428" s="40"/>
    </row>
    <row r="429" spans="1:16" ht="45" x14ac:dyDescent="0.25">
      <c r="A429" s="31" t="s">
        <v>74</v>
      </c>
      <c r="B429" s="38"/>
      <c r="E429" s="41" t="s">
        <v>758</v>
      </c>
      <c r="J429" s="40"/>
    </row>
    <row r="430" spans="1:16" ht="105" x14ac:dyDescent="0.25">
      <c r="A430" s="31" t="s">
        <v>76</v>
      </c>
      <c r="B430" s="38"/>
      <c r="E430" s="33" t="s">
        <v>792</v>
      </c>
      <c r="J430" s="40"/>
    </row>
    <row r="431" spans="1:16" x14ac:dyDescent="0.25">
      <c r="A431" s="31" t="s">
        <v>67</v>
      </c>
      <c r="B431" s="31">
        <v>107</v>
      </c>
      <c r="C431" s="32" t="s">
        <v>793</v>
      </c>
      <c r="D431" s="31" t="s">
        <v>69</v>
      </c>
      <c r="E431" s="33" t="s">
        <v>794</v>
      </c>
      <c r="F431" s="34" t="s">
        <v>159</v>
      </c>
      <c r="G431" s="35">
        <v>12.12</v>
      </c>
      <c r="H431" s="36">
        <v>0</v>
      </c>
      <c r="I431" s="36">
        <f>ROUND(G431*H431,P4)</f>
        <v>0</v>
      </c>
      <c r="J431" s="34" t="s">
        <v>72</v>
      </c>
      <c r="O431" s="37">
        <f>I431*0.21</f>
        <v>0</v>
      </c>
      <c r="P431">
        <v>3</v>
      </c>
    </row>
    <row r="432" spans="1:16" x14ac:dyDescent="0.25">
      <c r="A432" s="31" t="s">
        <v>73</v>
      </c>
      <c r="B432" s="38"/>
      <c r="E432" s="39" t="s">
        <v>69</v>
      </c>
      <c r="J432" s="40"/>
    </row>
    <row r="433" spans="1:16" ht="45" x14ac:dyDescent="0.25">
      <c r="A433" s="31" t="s">
        <v>74</v>
      </c>
      <c r="B433" s="38"/>
      <c r="E433" s="41" t="s">
        <v>795</v>
      </c>
      <c r="J433" s="40"/>
    </row>
    <row r="434" spans="1:16" ht="135" x14ac:dyDescent="0.25">
      <c r="A434" s="31" t="s">
        <v>76</v>
      </c>
      <c r="B434" s="38"/>
      <c r="E434" s="33" t="s">
        <v>796</v>
      </c>
      <c r="J434" s="40"/>
    </row>
    <row r="435" spans="1:16" x14ac:dyDescent="0.25">
      <c r="A435" s="31" t="s">
        <v>67</v>
      </c>
      <c r="B435" s="31">
        <v>108</v>
      </c>
      <c r="C435" s="32" t="s">
        <v>797</v>
      </c>
      <c r="D435" s="31" t="s">
        <v>69</v>
      </c>
      <c r="E435" s="33" t="s">
        <v>798</v>
      </c>
      <c r="F435" s="34" t="s">
        <v>71</v>
      </c>
      <c r="G435" s="35">
        <v>22</v>
      </c>
      <c r="H435" s="36">
        <v>0</v>
      </c>
      <c r="I435" s="36">
        <f>ROUND(G435*H435,P4)</f>
        <v>0</v>
      </c>
      <c r="J435" s="34" t="s">
        <v>72</v>
      </c>
      <c r="O435" s="37">
        <f>I435*0.21</f>
        <v>0</v>
      </c>
      <c r="P435">
        <v>3</v>
      </c>
    </row>
    <row r="436" spans="1:16" x14ac:dyDescent="0.25">
      <c r="A436" s="31" t="s">
        <v>73</v>
      </c>
      <c r="B436" s="38"/>
      <c r="E436" s="39" t="s">
        <v>69</v>
      </c>
      <c r="J436" s="40"/>
    </row>
    <row r="437" spans="1:16" ht="60" x14ac:dyDescent="0.25">
      <c r="A437" s="31" t="s">
        <v>74</v>
      </c>
      <c r="B437" s="38"/>
      <c r="E437" s="41" t="s">
        <v>799</v>
      </c>
      <c r="J437" s="40"/>
    </row>
    <row r="438" spans="1:16" ht="90" x14ac:dyDescent="0.25">
      <c r="A438" s="31" t="s">
        <v>76</v>
      </c>
      <c r="B438" s="38"/>
      <c r="E438" s="33" t="s">
        <v>800</v>
      </c>
      <c r="J438" s="40"/>
    </row>
    <row r="439" spans="1:16" ht="30" x14ac:dyDescent="0.25">
      <c r="A439" s="31" t="s">
        <v>67</v>
      </c>
      <c r="B439" s="31">
        <v>109</v>
      </c>
      <c r="C439" s="32" t="s">
        <v>360</v>
      </c>
      <c r="D439" s="31" t="s">
        <v>69</v>
      </c>
      <c r="E439" s="33" t="s">
        <v>361</v>
      </c>
      <c r="F439" s="34" t="s">
        <v>71</v>
      </c>
      <c r="G439" s="35">
        <v>600</v>
      </c>
      <c r="H439" s="36">
        <v>0</v>
      </c>
      <c r="I439" s="36">
        <f>ROUND(G439*H439,P4)</f>
        <v>0</v>
      </c>
      <c r="J439" s="34" t="s">
        <v>72</v>
      </c>
      <c r="O439" s="37">
        <f>I439*0.21</f>
        <v>0</v>
      </c>
      <c r="P439">
        <v>3</v>
      </c>
    </row>
    <row r="440" spans="1:16" x14ac:dyDescent="0.25">
      <c r="A440" s="31" t="s">
        <v>73</v>
      </c>
      <c r="B440" s="38"/>
      <c r="E440" s="39" t="s">
        <v>69</v>
      </c>
      <c r="J440" s="40"/>
    </row>
    <row r="441" spans="1:16" ht="45" x14ac:dyDescent="0.25">
      <c r="A441" s="31" t="s">
        <v>74</v>
      </c>
      <c r="B441" s="38"/>
      <c r="E441" s="41" t="s">
        <v>758</v>
      </c>
      <c r="J441" s="40"/>
    </row>
    <row r="442" spans="1:16" ht="240" x14ac:dyDescent="0.25">
      <c r="A442" s="31" t="s">
        <v>76</v>
      </c>
      <c r="B442" s="38"/>
      <c r="E442" s="33" t="s">
        <v>363</v>
      </c>
      <c r="J442" s="40"/>
    </row>
    <row r="443" spans="1:16" x14ac:dyDescent="0.25">
      <c r="A443" s="31" t="s">
        <v>67</v>
      </c>
      <c r="B443" s="31">
        <v>110</v>
      </c>
      <c r="C443" s="32" t="s">
        <v>801</v>
      </c>
      <c r="D443" s="31" t="s">
        <v>69</v>
      </c>
      <c r="E443" s="33" t="s">
        <v>802</v>
      </c>
      <c r="F443" s="34" t="s">
        <v>159</v>
      </c>
      <c r="G443" s="35">
        <v>12.12</v>
      </c>
      <c r="H443" s="36">
        <v>0</v>
      </c>
      <c r="I443" s="36">
        <f>ROUND(G443*H443,P4)</f>
        <v>0</v>
      </c>
      <c r="J443" s="34" t="s">
        <v>72</v>
      </c>
      <c r="O443" s="37">
        <f>I443*0.21</f>
        <v>0</v>
      </c>
      <c r="P443">
        <v>3</v>
      </c>
    </row>
    <row r="444" spans="1:16" x14ac:dyDescent="0.25">
      <c r="A444" s="31" t="s">
        <v>73</v>
      </c>
      <c r="B444" s="38"/>
      <c r="E444" s="39" t="s">
        <v>69</v>
      </c>
      <c r="J444" s="40"/>
    </row>
    <row r="445" spans="1:16" ht="45" x14ac:dyDescent="0.25">
      <c r="A445" s="31" t="s">
        <v>74</v>
      </c>
      <c r="B445" s="38"/>
      <c r="E445" s="41" t="s">
        <v>795</v>
      </c>
      <c r="J445" s="40"/>
    </row>
    <row r="446" spans="1:16" ht="180" x14ac:dyDescent="0.25">
      <c r="A446" s="31" t="s">
        <v>76</v>
      </c>
      <c r="B446" s="38"/>
      <c r="E446" s="33" t="s">
        <v>374</v>
      </c>
      <c r="J446" s="40"/>
    </row>
    <row r="447" spans="1:16" ht="45" x14ac:dyDescent="0.25">
      <c r="A447" s="31" t="s">
        <v>67</v>
      </c>
      <c r="B447" s="31">
        <v>111</v>
      </c>
      <c r="C447" s="32" t="s">
        <v>803</v>
      </c>
      <c r="D447" s="31" t="s">
        <v>488</v>
      </c>
      <c r="E447" s="33" t="s">
        <v>804</v>
      </c>
      <c r="F447" s="34" t="s">
        <v>210</v>
      </c>
      <c r="G447" s="35">
        <v>66.78</v>
      </c>
      <c r="H447" s="36">
        <v>0</v>
      </c>
      <c r="I447" s="36">
        <f>ROUND(G447*H447,P4)</f>
        <v>0</v>
      </c>
      <c r="J447" s="34" t="s">
        <v>211</v>
      </c>
      <c r="O447" s="37">
        <f>I447*0.21</f>
        <v>0</v>
      </c>
      <c r="P447">
        <v>3</v>
      </c>
    </row>
    <row r="448" spans="1:16" x14ac:dyDescent="0.25">
      <c r="A448" s="31" t="s">
        <v>73</v>
      </c>
      <c r="B448" s="38"/>
      <c r="E448" s="33" t="s">
        <v>212</v>
      </c>
      <c r="J448" s="40"/>
    </row>
    <row r="449" spans="1:16" ht="135" x14ac:dyDescent="0.25">
      <c r="A449" s="31" t="s">
        <v>74</v>
      </c>
      <c r="B449" s="38"/>
      <c r="E449" s="41" t="s">
        <v>805</v>
      </c>
      <c r="J449" s="40"/>
    </row>
    <row r="450" spans="1:16" ht="135" x14ac:dyDescent="0.25">
      <c r="A450" s="31" t="s">
        <v>76</v>
      </c>
      <c r="B450" s="38"/>
      <c r="E450" s="33" t="s">
        <v>214</v>
      </c>
      <c r="J450" s="40"/>
    </row>
    <row r="451" spans="1:16" ht="60" x14ac:dyDescent="0.25">
      <c r="A451" s="31" t="s">
        <v>67</v>
      </c>
      <c r="B451" s="31">
        <v>112</v>
      </c>
      <c r="C451" s="32" t="s">
        <v>381</v>
      </c>
      <c r="D451" s="31" t="s">
        <v>488</v>
      </c>
      <c r="E451" s="33" t="s">
        <v>383</v>
      </c>
      <c r="F451" s="34" t="s">
        <v>210</v>
      </c>
      <c r="G451" s="35">
        <v>3895.7159999999999</v>
      </c>
      <c r="H451" s="36">
        <v>0</v>
      </c>
      <c r="I451" s="36">
        <f>ROUND(G451*H451,P4)</f>
        <v>0</v>
      </c>
      <c r="J451" s="34" t="s">
        <v>211</v>
      </c>
      <c r="O451" s="37">
        <f>I451*0.21</f>
        <v>0</v>
      </c>
      <c r="P451">
        <v>3</v>
      </c>
    </row>
    <row r="452" spans="1:16" x14ac:dyDescent="0.25">
      <c r="A452" s="31" t="s">
        <v>73</v>
      </c>
      <c r="B452" s="38"/>
      <c r="E452" s="33" t="s">
        <v>212</v>
      </c>
      <c r="J452" s="40"/>
    </row>
    <row r="453" spans="1:16" ht="60" x14ac:dyDescent="0.25">
      <c r="A453" s="31" t="s">
        <v>74</v>
      </c>
      <c r="B453" s="38"/>
      <c r="E453" s="41" t="s">
        <v>806</v>
      </c>
      <c r="J453" s="40"/>
    </row>
    <row r="454" spans="1:16" ht="135" x14ac:dyDescent="0.25">
      <c r="A454" s="31" t="s">
        <v>76</v>
      </c>
      <c r="B454" s="38"/>
      <c r="E454" s="33" t="s">
        <v>214</v>
      </c>
      <c r="J454" s="40"/>
    </row>
    <row r="455" spans="1:16" ht="45" x14ac:dyDescent="0.25">
      <c r="A455" s="31" t="s">
        <v>67</v>
      </c>
      <c r="B455" s="31">
        <v>113</v>
      </c>
      <c r="C455" s="32" t="s">
        <v>807</v>
      </c>
      <c r="D455" s="31" t="s">
        <v>488</v>
      </c>
      <c r="E455" s="33" t="s">
        <v>808</v>
      </c>
      <c r="F455" s="34" t="s">
        <v>210</v>
      </c>
      <c r="G455" s="35">
        <v>29.5</v>
      </c>
      <c r="H455" s="36">
        <v>0</v>
      </c>
      <c r="I455" s="36">
        <f>ROUND(G455*H455,P4)</f>
        <v>0</v>
      </c>
      <c r="J455" s="34" t="s">
        <v>211</v>
      </c>
      <c r="O455" s="37">
        <f>I455*0.21</f>
        <v>0</v>
      </c>
      <c r="P455">
        <v>3</v>
      </c>
    </row>
    <row r="456" spans="1:16" x14ac:dyDescent="0.25">
      <c r="A456" s="31" t="s">
        <v>73</v>
      </c>
      <c r="B456" s="38"/>
      <c r="E456" s="33" t="s">
        <v>212</v>
      </c>
      <c r="J456" s="40"/>
    </row>
    <row r="457" spans="1:16" ht="30" x14ac:dyDescent="0.25">
      <c r="A457" s="31" t="s">
        <v>74</v>
      </c>
      <c r="B457" s="38"/>
      <c r="E457" s="41" t="s">
        <v>809</v>
      </c>
      <c r="J457" s="40"/>
    </row>
    <row r="458" spans="1:16" ht="135" x14ac:dyDescent="0.25">
      <c r="A458" s="31" t="s">
        <v>76</v>
      </c>
      <c r="B458" s="38"/>
      <c r="E458" s="33" t="s">
        <v>214</v>
      </c>
      <c r="J458" s="40"/>
    </row>
    <row r="459" spans="1:16" ht="45" x14ac:dyDescent="0.25">
      <c r="A459" s="31" t="s">
        <v>67</v>
      </c>
      <c r="B459" s="31">
        <v>114</v>
      </c>
      <c r="C459" s="32" t="s">
        <v>810</v>
      </c>
      <c r="D459" s="31" t="s">
        <v>488</v>
      </c>
      <c r="E459" s="33" t="s">
        <v>811</v>
      </c>
      <c r="F459" s="34" t="s">
        <v>210</v>
      </c>
      <c r="G459" s="35">
        <v>11.513999999999999</v>
      </c>
      <c r="H459" s="36">
        <v>0</v>
      </c>
      <c r="I459" s="36">
        <f>ROUND(G459*H459,P4)</f>
        <v>0</v>
      </c>
      <c r="J459" s="34" t="s">
        <v>211</v>
      </c>
      <c r="O459" s="37">
        <f>I459*0.21</f>
        <v>0</v>
      </c>
      <c r="P459">
        <v>3</v>
      </c>
    </row>
    <row r="460" spans="1:16" x14ac:dyDescent="0.25">
      <c r="A460" s="31" t="s">
        <v>73</v>
      </c>
      <c r="B460" s="38"/>
      <c r="E460" s="33" t="s">
        <v>212</v>
      </c>
      <c r="J460" s="40"/>
    </row>
    <row r="461" spans="1:16" ht="45" x14ac:dyDescent="0.25">
      <c r="A461" s="31" t="s">
        <v>74</v>
      </c>
      <c r="B461" s="38"/>
      <c r="E461" s="41" t="s">
        <v>812</v>
      </c>
      <c r="J461" s="40"/>
    </row>
    <row r="462" spans="1:16" ht="135" x14ac:dyDescent="0.25">
      <c r="A462" s="31" t="s">
        <v>76</v>
      </c>
      <c r="B462" s="38"/>
      <c r="E462" s="33" t="s">
        <v>214</v>
      </c>
      <c r="J462" s="40"/>
    </row>
    <row r="463" spans="1:16" ht="45" x14ac:dyDescent="0.25">
      <c r="A463" s="31" t="s">
        <v>67</v>
      </c>
      <c r="B463" s="31">
        <v>115</v>
      </c>
      <c r="C463" s="32" t="s">
        <v>389</v>
      </c>
      <c r="D463" s="31" t="s">
        <v>488</v>
      </c>
      <c r="E463" s="33" t="s">
        <v>391</v>
      </c>
      <c r="F463" s="34" t="s">
        <v>210</v>
      </c>
      <c r="G463" s="35">
        <v>300.99</v>
      </c>
      <c r="H463" s="36">
        <v>0</v>
      </c>
      <c r="I463" s="36">
        <f>ROUND(G463*H463,P4)</f>
        <v>0</v>
      </c>
      <c r="J463" s="34" t="s">
        <v>211</v>
      </c>
      <c r="O463" s="37">
        <f>I463*0.21</f>
        <v>0</v>
      </c>
      <c r="P463">
        <v>3</v>
      </c>
    </row>
    <row r="464" spans="1:16" x14ac:dyDescent="0.25">
      <c r="A464" s="31" t="s">
        <v>73</v>
      </c>
      <c r="B464" s="38"/>
      <c r="E464" s="33" t="s">
        <v>212</v>
      </c>
      <c r="J464" s="40"/>
    </row>
    <row r="465" spans="1:16" ht="45" x14ac:dyDescent="0.25">
      <c r="A465" s="31" t="s">
        <v>74</v>
      </c>
      <c r="B465" s="38"/>
      <c r="E465" s="41" t="s">
        <v>813</v>
      </c>
      <c r="J465" s="40"/>
    </row>
    <row r="466" spans="1:16" ht="135" x14ac:dyDescent="0.25">
      <c r="A466" s="31" t="s">
        <v>76</v>
      </c>
      <c r="B466" s="38"/>
      <c r="E466" s="33" t="s">
        <v>214</v>
      </c>
      <c r="J466" s="40"/>
    </row>
    <row r="467" spans="1:16" ht="45" x14ac:dyDescent="0.25">
      <c r="A467" s="31" t="s">
        <v>67</v>
      </c>
      <c r="B467" s="31">
        <v>116</v>
      </c>
      <c r="C467" s="32" t="s">
        <v>393</v>
      </c>
      <c r="D467" s="31" t="s">
        <v>488</v>
      </c>
      <c r="E467" s="33" t="s">
        <v>395</v>
      </c>
      <c r="F467" s="34" t="s">
        <v>210</v>
      </c>
      <c r="G467" s="35">
        <v>0.15</v>
      </c>
      <c r="H467" s="36">
        <v>0</v>
      </c>
      <c r="I467" s="36">
        <f>ROUND(G467*H467,P4)</f>
        <v>0</v>
      </c>
      <c r="J467" s="34" t="s">
        <v>211</v>
      </c>
      <c r="O467" s="37">
        <f>I467*0.21</f>
        <v>0</v>
      </c>
      <c r="P467">
        <v>3</v>
      </c>
    </row>
    <row r="468" spans="1:16" x14ac:dyDescent="0.25">
      <c r="A468" s="31" t="s">
        <v>73</v>
      </c>
      <c r="B468" s="38"/>
      <c r="E468" s="33" t="s">
        <v>212</v>
      </c>
      <c r="J468" s="40"/>
    </row>
    <row r="469" spans="1:16" ht="45" x14ac:dyDescent="0.25">
      <c r="A469" s="31" t="s">
        <v>74</v>
      </c>
      <c r="B469" s="38"/>
      <c r="E469" s="41" t="s">
        <v>814</v>
      </c>
      <c r="J469" s="40"/>
    </row>
    <row r="470" spans="1:16" ht="135" x14ac:dyDescent="0.25">
      <c r="A470" s="31" t="s">
        <v>76</v>
      </c>
      <c r="B470" s="38"/>
      <c r="E470" s="33" t="s">
        <v>214</v>
      </c>
      <c r="J470" s="40"/>
    </row>
    <row r="471" spans="1:16" ht="45" x14ac:dyDescent="0.25">
      <c r="A471" s="31" t="s">
        <v>67</v>
      </c>
      <c r="B471" s="31">
        <v>117</v>
      </c>
      <c r="C471" s="32" t="s">
        <v>397</v>
      </c>
      <c r="D471" s="31" t="s">
        <v>488</v>
      </c>
      <c r="E471" s="33" t="s">
        <v>399</v>
      </c>
      <c r="F471" s="34" t="s">
        <v>210</v>
      </c>
      <c r="G471" s="35">
        <v>0.3</v>
      </c>
      <c r="H471" s="36">
        <v>0</v>
      </c>
      <c r="I471" s="36">
        <f>ROUND(G471*H471,P4)</f>
        <v>0</v>
      </c>
      <c r="J471" s="34" t="s">
        <v>211</v>
      </c>
      <c r="O471" s="37">
        <f>I471*0.21</f>
        <v>0</v>
      </c>
      <c r="P471">
        <v>3</v>
      </c>
    </row>
    <row r="472" spans="1:16" x14ac:dyDescent="0.25">
      <c r="A472" s="31" t="s">
        <v>73</v>
      </c>
      <c r="B472" s="38"/>
      <c r="E472" s="33" t="s">
        <v>212</v>
      </c>
      <c r="J472" s="40"/>
    </row>
    <row r="473" spans="1:16" ht="45" x14ac:dyDescent="0.25">
      <c r="A473" s="31" t="s">
        <v>74</v>
      </c>
      <c r="B473" s="38"/>
      <c r="E473" s="41" t="s">
        <v>815</v>
      </c>
      <c r="J473" s="40"/>
    </row>
    <row r="474" spans="1:16" ht="135" x14ac:dyDescent="0.25">
      <c r="A474" s="31" t="s">
        <v>76</v>
      </c>
      <c r="B474" s="38"/>
      <c r="E474" s="33" t="s">
        <v>214</v>
      </c>
      <c r="J474" s="40"/>
    </row>
    <row r="475" spans="1:16" ht="45" x14ac:dyDescent="0.25">
      <c r="A475" s="31" t="s">
        <v>67</v>
      </c>
      <c r="B475" s="31">
        <v>118</v>
      </c>
      <c r="C475" s="32" t="s">
        <v>816</v>
      </c>
      <c r="D475" s="31" t="s">
        <v>488</v>
      </c>
      <c r="E475" s="33" t="s">
        <v>817</v>
      </c>
      <c r="F475" s="34" t="s">
        <v>210</v>
      </c>
      <c r="G475" s="35">
        <v>3604.8</v>
      </c>
      <c r="H475" s="36">
        <v>0</v>
      </c>
      <c r="I475" s="36">
        <f>ROUND(G475*H475,P4)</f>
        <v>0</v>
      </c>
      <c r="J475" s="34" t="s">
        <v>211</v>
      </c>
      <c r="O475" s="37">
        <f>I475*0.21</f>
        <v>0</v>
      </c>
      <c r="P475">
        <v>3</v>
      </c>
    </row>
    <row r="476" spans="1:16" x14ac:dyDescent="0.25">
      <c r="A476" s="31" t="s">
        <v>73</v>
      </c>
      <c r="B476" s="38"/>
      <c r="E476" s="33" t="s">
        <v>212</v>
      </c>
      <c r="J476" s="40"/>
    </row>
    <row r="477" spans="1:16" ht="120" x14ac:dyDescent="0.25">
      <c r="A477" s="31" t="s">
        <v>74</v>
      </c>
      <c r="B477" s="38"/>
      <c r="E477" s="41" t="s">
        <v>818</v>
      </c>
      <c r="J477" s="40"/>
    </row>
    <row r="478" spans="1:16" ht="135" x14ac:dyDescent="0.25">
      <c r="A478" s="31" t="s">
        <v>76</v>
      </c>
      <c r="B478" s="38"/>
      <c r="E478" s="33" t="s">
        <v>214</v>
      </c>
      <c r="J478" s="40"/>
    </row>
    <row r="479" spans="1:16" ht="30" x14ac:dyDescent="0.25">
      <c r="A479" s="31" t="s">
        <v>67</v>
      </c>
      <c r="B479" s="31">
        <v>119</v>
      </c>
      <c r="C479" s="32" t="s">
        <v>405</v>
      </c>
      <c r="D479" s="31" t="s">
        <v>488</v>
      </c>
      <c r="E479" s="33" t="s">
        <v>407</v>
      </c>
      <c r="F479" s="34" t="s">
        <v>210</v>
      </c>
      <c r="G479" s="35">
        <v>72.756</v>
      </c>
      <c r="H479" s="36">
        <v>0</v>
      </c>
      <c r="I479" s="36">
        <f>ROUND(G479*H479,P4)</f>
        <v>0</v>
      </c>
      <c r="J479" s="34" t="s">
        <v>211</v>
      </c>
      <c r="O479" s="37">
        <f>I479*0.21</f>
        <v>0</v>
      </c>
      <c r="P479">
        <v>3</v>
      </c>
    </row>
    <row r="480" spans="1:16" x14ac:dyDescent="0.25">
      <c r="A480" s="31" t="s">
        <v>73</v>
      </c>
      <c r="B480" s="38"/>
      <c r="E480" s="33" t="s">
        <v>212</v>
      </c>
      <c r="J480" s="40"/>
    </row>
    <row r="481" spans="1:16" ht="45" x14ac:dyDescent="0.25">
      <c r="A481" s="31" t="s">
        <v>74</v>
      </c>
      <c r="B481" s="38"/>
      <c r="E481" s="41" t="s">
        <v>819</v>
      </c>
      <c r="J481" s="40"/>
    </row>
    <row r="482" spans="1:16" ht="135" x14ac:dyDescent="0.25">
      <c r="A482" s="31" t="s">
        <v>76</v>
      </c>
      <c r="B482" s="38"/>
      <c r="E482" s="33" t="s">
        <v>214</v>
      </c>
      <c r="J482" s="40"/>
    </row>
    <row r="483" spans="1:16" x14ac:dyDescent="0.25">
      <c r="A483" s="25" t="s">
        <v>64</v>
      </c>
      <c r="B483" s="26"/>
      <c r="C483" s="27" t="s">
        <v>820</v>
      </c>
      <c r="D483" s="28"/>
      <c r="E483" s="25" t="s">
        <v>821</v>
      </c>
      <c r="F483" s="28"/>
      <c r="G483" s="28"/>
      <c r="H483" s="28"/>
      <c r="I483" s="29">
        <f>SUMIFS(I484:I491,A484:A491,"P")</f>
        <v>0</v>
      </c>
      <c r="J483" s="30"/>
    </row>
    <row r="484" spans="1:16" ht="30" x14ac:dyDescent="0.25">
      <c r="A484" s="31" t="s">
        <v>67</v>
      </c>
      <c r="B484" s="31">
        <v>120</v>
      </c>
      <c r="C484" s="32" t="s">
        <v>822</v>
      </c>
      <c r="D484" s="31" t="s">
        <v>69</v>
      </c>
      <c r="E484" s="33" t="s">
        <v>823</v>
      </c>
      <c r="F484" s="34" t="s">
        <v>71</v>
      </c>
      <c r="G484" s="35">
        <v>5</v>
      </c>
      <c r="H484" s="36">
        <v>0</v>
      </c>
      <c r="I484" s="36">
        <f>ROUND(G484*H484,P4)</f>
        <v>0</v>
      </c>
      <c r="J484" s="34" t="s">
        <v>72</v>
      </c>
      <c r="O484" s="37">
        <f>I484*0.21</f>
        <v>0</v>
      </c>
      <c r="P484">
        <v>3</v>
      </c>
    </row>
    <row r="485" spans="1:16" x14ac:dyDescent="0.25">
      <c r="A485" s="31" t="s">
        <v>73</v>
      </c>
      <c r="B485" s="38"/>
      <c r="E485" s="39" t="s">
        <v>69</v>
      </c>
      <c r="J485" s="40"/>
    </row>
    <row r="486" spans="1:16" ht="60" x14ac:dyDescent="0.25">
      <c r="A486" s="31" t="s">
        <v>74</v>
      </c>
      <c r="B486" s="38"/>
      <c r="E486" s="41" t="s">
        <v>824</v>
      </c>
      <c r="J486" s="40"/>
    </row>
    <row r="487" spans="1:16" ht="180" x14ac:dyDescent="0.25">
      <c r="A487" s="31" t="s">
        <v>76</v>
      </c>
      <c r="B487" s="38"/>
      <c r="E487" s="33" t="s">
        <v>825</v>
      </c>
      <c r="J487" s="40"/>
    </row>
    <row r="488" spans="1:16" ht="30" x14ac:dyDescent="0.25">
      <c r="A488" s="31" t="s">
        <v>67</v>
      </c>
      <c r="B488" s="31">
        <v>121</v>
      </c>
      <c r="C488" s="32" t="s">
        <v>826</v>
      </c>
      <c r="D488" s="31" t="s">
        <v>69</v>
      </c>
      <c r="E488" s="33" t="s">
        <v>827</v>
      </c>
      <c r="F488" s="34" t="s">
        <v>71</v>
      </c>
      <c r="G488" s="35">
        <v>250</v>
      </c>
      <c r="H488" s="36">
        <v>0</v>
      </c>
      <c r="I488" s="36">
        <f>ROUND(G488*H488,P4)</f>
        <v>0</v>
      </c>
      <c r="J488" s="34" t="s">
        <v>72</v>
      </c>
      <c r="O488" s="37">
        <f>I488*0.21</f>
        <v>0</v>
      </c>
      <c r="P488">
        <v>3</v>
      </c>
    </row>
    <row r="489" spans="1:16" x14ac:dyDescent="0.25">
      <c r="A489" s="31" t="s">
        <v>73</v>
      </c>
      <c r="B489" s="38"/>
      <c r="E489" s="39" t="s">
        <v>69</v>
      </c>
      <c r="J489" s="40"/>
    </row>
    <row r="490" spans="1:16" ht="60" x14ac:dyDescent="0.25">
      <c r="A490" s="31" t="s">
        <v>74</v>
      </c>
      <c r="B490" s="38"/>
      <c r="E490" s="41" t="s">
        <v>828</v>
      </c>
      <c r="J490" s="40"/>
    </row>
    <row r="491" spans="1:16" ht="180" x14ac:dyDescent="0.25">
      <c r="A491" s="31" t="s">
        <v>76</v>
      </c>
      <c r="B491" s="38"/>
      <c r="E491" s="33" t="s">
        <v>825</v>
      </c>
      <c r="J491" s="40"/>
    </row>
    <row r="492" spans="1:16" x14ac:dyDescent="0.25">
      <c r="A492" s="25" t="s">
        <v>64</v>
      </c>
      <c r="B492" s="26"/>
      <c r="C492" s="27" t="s">
        <v>345</v>
      </c>
      <c r="D492" s="28"/>
      <c r="E492" s="25" t="s">
        <v>346</v>
      </c>
      <c r="F492" s="28"/>
      <c r="G492" s="28"/>
      <c r="H492" s="28"/>
      <c r="I492" s="29">
        <f>SUMIFS(I493:I500,A493:A500,"P")</f>
        <v>0</v>
      </c>
      <c r="J492" s="30"/>
    </row>
    <row r="493" spans="1:16" x14ac:dyDescent="0.25">
      <c r="A493" s="31" t="s">
        <v>67</v>
      </c>
      <c r="B493" s="31">
        <v>122</v>
      </c>
      <c r="C493" s="32" t="s">
        <v>371</v>
      </c>
      <c r="D493" s="31" t="s">
        <v>69</v>
      </c>
      <c r="E493" s="33" t="s">
        <v>372</v>
      </c>
      <c r="F493" s="34" t="s">
        <v>159</v>
      </c>
      <c r="G493" s="35">
        <v>90.909000000000006</v>
      </c>
      <c r="H493" s="36">
        <v>0</v>
      </c>
      <c r="I493" s="36">
        <f>ROUND(G493*H493,P4)</f>
        <v>0</v>
      </c>
      <c r="J493" s="34" t="s">
        <v>72</v>
      </c>
      <c r="O493" s="37">
        <f>I493*0.21</f>
        <v>0</v>
      </c>
      <c r="P493">
        <v>3</v>
      </c>
    </row>
    <row r="494" spans="1:16" x14ac:dyDescent="0.25">
      <c r="A494" s="31" t="s">
        <v>73</v>
      </c>
      <c r="B494" s="38"/>
      <c r="E494" s="39" t="s">
        <v>69</v>
      </c>
      <c r="J494" s="40"/>
    </row>
    <row r="495" spans="1:16" ht="105" x14ac:dyDescent="0.25">
      <c r="A495" s="31" t="s">
        <v>74</v>
      </c>
      <c r="B495" s="38"/>
      <c r="E495" s="41" t="s">
        <v>829</v>
      </c>
      <c r="J495" s="40"/>
    </row>
    <row r="496" spans="1:16" ht="180" x14ac:dyDescent="0.25">
      <c r="A496" s="31" t="s">
        <v>76</v>
      </c>
      <c r="B496" s="38"/>
      <c r="E496" s="33" t="s">
        <v>374</v>
      </c>
      <c r="J496" s="40"/>
    </row>
    <row r="497" spans="1:16" x14ac:dyDescent="0.25">
      <c r="A497" s="31" t="s">
        <v>67</v>
      </c>
      <c r="B497" s="31">
        <v>123</v>
      </c>
      <c r="C497" s="32" t="s">
        <v>830</v>
      </c>
      <c r="D497" s="31" t="s">
        <v>69</v>
      </c>
      <c r="E497" s="33" t="s">
        <v>831</v>
      </c>
      <c r="F497" s="34" t="s">
        <v>71</v>
      </c>
      <c r="G497" s="35">
        <v>150</v>
      </c>
      <c r="H497" s="36">
        <v>0</v>
      </c>
      <c r="I497" s="36">
        <f>ROUND(G497*H497,P4)</f>
        <v>0</v>
      </c>
      <c r="J497" s="34" t="s">
        <v>72</v>
      </c>
      <c r="O497" s="37">
        <f>I497*0.21</f>
        <v>0</v>
      </c>
      <c r="P497">
        <v>3</v>
      </c>
    </row>
    <row r="498" spans="1:16" x14ac:dyDescent="0.25">
      <c r="A498" s="31" t="s">
        <v>73</v>
      </c>
      <c r="B498" s="38"/>
      <c r="E498" s="39" t="s">
        <v>69</v>
      </c>
      <c r="J498" s="40"/>
    </row>
    <row r="499" spans="1:16" ht="60" x14ac:dyDescent="0.25">
      <c r="A499" s="31" t="s">
        <v>74</v>
      </c>
      <c r="B499" s="38"/>
      <c r="E499" s="41" t="s">
        <v>832</v>
      </c>
      <c r="J499" s="40"/>
    </row>
    <row r="500" spans="1:16" ht="195" x14ac:dyDescent="0.25">
      <c r="A500" s="31" t="s">
        <v>76</v>
      </c>
      <c r="B500" s="38"/>
      <c r="E500" s="33" t="s">
        <v>833</v>
      </c>
      <c r="J500" s="40"/>
    </row>
    <row r="501" spans="1:16" x14ac:dyDescent="0.25">
      <c r="A501" s="25" t="s">
        <v>64</v>
      </c>
      <c r="B501" s="26"/>
      <c r="C501" s="27" t="s">
        <v>379</v>
      </c>
      <c r="D501" s="28"/>
      <c r="E501" s="25" t="s">
        <v>380</v>
      </c>
      <c r="F501" s="28"/>
      <c r="G501" s="28"/>
      <c r="H501" s="28"/>
      <c r="I501" s="29">
        <f>SUMIFS(I502:I525,A502:A525,"P")</f>
        <v>0</v>
      </c>
      <c r="J501" s="30"/>
    </row>
    <row r="502" spans="1:16" ht="45" x14ac:dyDescent="0.25">
      <c r="A502" s="31" t="s">
        <v>67</v>
      </c>
      <c r="B502" s="31">
        <v>124</v>
      </c>
      <c r="C502" s="32" t="s">
        <v>834</v>
      </c>
      <c r="D502" s="31" t="s">
        <v>835</v>
      </c>
      <c r="E502" s="33" t="s">
        <v>836</v>
      </c>
      <c r="F502" s="34" t="s">
        <v>210</v>
      </c>
      <c r="G502" s="35">
        <v>26838</v>
      </c>
      <c r="H502" s="36">
        <v>0</v>
      </c>
      <c r="I502" s="36">
        <f>ROUND(G502*H502,P4)</f>
        <v>0</v>
      </c>
      <c r="J502" s="34" t="s">
        <v>211</v>
      </c>
      <c r="O502" s="37">
        <f>I502*0.21</f>
        <v>0</v>
      </c>
      <c r="P502">
        <v>3</v>
      </c>
    </row>
    <row r="503" spans="1:16" x14ac:dyDescent="0.25">
      <c r="A503" s="31" t="s">
        <v>73</v>
      </c>
      <c r="B503" s="38"/>
      <c r="E503" s="33" t="s">
        <v>212</v>
      </c>
      <c r="J503" s="40"/>
    </row>
    <row r="504" spans="1:16" ht="150" x14ac:dyDescent="0.25">
      <c r="A504" s="31" t="s">
        <v>74</v>
      </c>
      <c r="B504" s="38"/>
      <c r="E504" s="41" t="s">
        <v>837</v>
      </c>
      <c r="J504" s="40"/>
    </row>
    <row r="505" spans="1:16" ht="135" x14ac:dyDescent="0.25">
      <c r="A505" s="31" t="s">
        <v>76</v>
      </c>
      <c r="B505" s="38"/>
      <c r="E505" s="33" t="s">
        <v>214</v>
      </c>
      <c r="J505" s="40"/>
    </row>
    <row r="506" spans="1:16" ht="45" x14ac:dyDescent="0.25">
      <c r="A506" s="31" t="s">
        <v>67</v>
      </c>
      <c r="B506" s="31">
        <v>125</v>
      </c>
      <c r="C506" s="32" t="s">
        <v>838</v>
      </c>
      <c r="D506" s="31" t="s">
        <v>839</v>
      </c>
      <c r="E506" s="33" t="s">
        <v>840</v>
      </c>
      <c r="F506" s="34" t="s">
        <v>210</v>
      </c>
      <c r="G506" s="35">
        <v>20850</v>
      </c>
      <c r="H506" s="36">
        <v>0</v>
      </c>
      <c r="I506" s="36">
        <f>ROUND(G506*H506,P4)</f>
        <v>0</v>
      </c>
      <c r="J506" s="34" t="s">
        <v>211</v>
      </c>
      <c r="O506" s="37">
        <f>I506*0.21</f>
        <v>0</v>
      </c>
      <c r="P506">
        <v>3</v>
      </c>
    </row>
    <row r="507" spans="1:16" x14ac:dyDescent="0.25">
      <c r="A507" s="31" t="s">
        <v>73</v>
      </c>
      <c r="B507" s="38"/>
      <c r="E507" s="33" t="s">
        <v>212</v>
      </c>
      <c r="J507" s="40"/>
    </row>
    <row r="508" spans="1:16" ht="105" x14ac:dyDescent="0.25">
      <c r="A508" s="31" t="s">
        <v>74</v>
      </c>
      <c r="B508" s="38"/>
      <c r="E508" s="41" t="s">
        <v>841</v>
      </c>
      <c r="J508" s="40"/>
    </row>
    <row r="509" spans="1:16" ht="135" x14ac:dyDescent="0.25">
      <c r="A509" s="31" t="s">
        <v>76</v>
      </c>
      <c r="B509" s="38"/>
      <c r="E509" s="33" t="s">
        <v>214</v>
      </c>
      <c r="J509" s="40"/>
    </row>
    <row r="510" spans="1:16" ht="60" x14ac:dyDescent="0.25">
      <c r="A510" s="31" t="s">
        <v>67</v>
      </c>
      <c r="B510" s="31">
        <v>126</v>
      </c>
      <c r="C510" s="32" t="s">
        <v>842</v>
      </c>
      <c r="D510" s="31" t="s">
        <v>208</v>
      </c>
      <c r="E510" s="33" t="s">
        <v>843</v>
      </c>
      <c r="F510" s="34" t="s">
        <v>210</v>
      </c>
      <c r="G510" s="35">
        <v>2722.5</v>
      </c>
      <c r="H510" s="36">
        <v>0</v>
      </c>
      <c r="I510" s="36">
        <f>ROUND(G510*H510,P4)</f>
        <v>0</v>
      </c>
      <c r="J510" s="34" t="s">
        <v>211</v>
      </c>
      <c r="O510" s="37">
        <f>I510*0.21</f>
        <v>0</v>
      </c>
      <c r="P510">
        <v>3</v>
      </c>
    </row>
    <row r="511" spans="1:16" ht="45" x14ac:dyDescent="0.25">
      <c r="A511" s="31" t="s">
        <v>73</v>
      </c>
      <c r="B511" s="38"/>
      <c r="E511" s="33" t="s">
        <v>844</v>
      </c>
      <c r="J511" s="40"/>
    </row>
    <row r="512" spans="1:16" ht="90" x14ac:dyDescent="0.25">
      <c r="A512" s="31" t="s">
        <v>74</v>
      </c>
      <c r="B512" s="38"/>
      <c r="E512" s="41" t="s">
        <v>845</v>
      </c>
      <c r="J512" s="40"/>
    </row>
    <row r="513" spans="1:16" ht="150" x14ac:dyDescent="0.25">
      <c r="A513" s="31" t="s">
        <v>76</v>
      </c>
      <c r="B513" s="38"/>
      <c r="E513" s="33" t="s">
        <v>846</v>
      </c>
      <c r="J513" s="40"/>
    </row>
    <row r="514" spans="1:16" ht="60" x14ac:dyDescent="0.25">
      <c r="A514" s="31" t="s">
        <v>67</v>
      </c>
      <c r="B514" s="31">
        <v>127</v>
      </c>
      <c r="C514" s="32" t="s">
        <v>381</v>
      </c>
      <c r="D514" s="31" t="s">
        <v>382</v>
      </c>
      <c r="E514" s="33" t="s">
        <v>383</v>
      </c>
      <c r="F514" s="34" t="s">
        <v>210</v>
      </c>
      <c r="G514" s="35">
        <v>200</v>
      </c>
      <c r="H514" s="36">
        <v>0</v>
      </c>
      <c r="I514" s="36">
        <f>ROUND(G514*H514,P4)</f>
        <v>0</v>
      </c>
      <c r="J514" s="34" t="s">
        <v>211</v>
      </c>
      <c r="O514" s="37">
        <f>I514*0.21</f>
        <v>0</v>
      </c>
      <c r="P514">
        <v>3</v>
      </c>
    </row>
    <row r="515" spans="1:16" x14ac:dyDescent="0.25">
      <c r="A515" s="31" t="s">
        <v>73</v>
      </c>
      <c r="B515" s="38"/>
      <c r="E515" s="33" t="s">
        <v>212</v>
      </c>
      <c r="J515" s="40"/>
    </row>
    <row r="516" spans="1:16" ht="90" x14ac:dyDescent="0.25">
      <c r="A516" s="31" t="s">
        <v>74</v>
      </c>
      <c r="B516" s="38"/>
      <c r="E516" s="41" t="s">
        <v>847</v>
      </c>
      <c r="J516" s="40"/>
    </row>
    <row r="517" spans="1:16" ht="135" x14ac:dyDescent="0.25">
      <c r="A517" s="31" t="s">
        <v>76</v>
      </c>
      <c r="B517" s="38"/>
      <c r="E517" s="33" t="s">
        <v>214</v>
      </c>
      <c r="J517" s="40"/>
    </row>
    <row r="518" spans="1:16" ht="45" x14ac:dyDescent="0.25">
      <c r="A518" s="31" t="s">
        <v>67</v>
      </c>
      <c r="B518" s="31">
        <v>128</v>
      </c>
      <c r="C518" s="32" t="s">
        <v>816</v>
      </c>
      <c r="D518" s="31" t="s">
        <v>848</v>
      </c>
      <c r="E518" s="33" t="s">
        <v>817</v>
      </c>
      <c r="F518" s="34" t="s">
        <v>210</v>
      </c>
      <c r="G518" s="35">
        <v>8537.5</v>
      </c>
      <c r="H518" s="36">
        <v>0</v>
      </c>
      <c r="I518" s="36">
        <f>ROUND(G518*H518,P4)</f>
        <v>0</v>
      </c>
      <c r="J518" s="34" t="s">
        <v>211</v>
      </c>
      <c r="O518" s="37">
        <f>I518*0.21</f>
        <v>0</v>
      </c>
      <c r="P518">
        <v>3</v>
      </c>
    </row>
    <row r="519" spans="1:16" x14ac:dyDescent="0.25">
      <c r="A519" s="31" t="s">
        <v>73</v>
      </c>
      <c r="B519" s="38"/>
      <c r="E519" s="33" t="s">
        <v>212</v>
      </c>
      <c r="J519" s="40"/>
    </row>
    <row r="520" spans="1:16" ht="195" x14ac:dyDescent="0.25">
      <c r="A520" s="31" t="s">
        <v>74</v>
      </c>
      <c r="B520" s="38"/>
      <c r="E520" s="41" t="s">
        <v>849</v>
      </c>
      <c r="J520" s="40"/>
    </row>
    <row r="521" spans="1:16" ht="135" x14ac:dyDescent="0.25">
      <c r="A521" s="31" t="s">
        <v>76</v>
      </c>
      <c r="B521" s="38"/>
      <c r="E521" s="33" t="s">
        <v>214</v>
      </c>
      <c r="J521" s="40"/>
    </row>
    <row r="522" spans="1:16" ht="30" x14ac:dyDescent="0.25">
      <c r="A522" s="31" t="s">
        <v>67</v>
      </c>
      <c r="B522" s="31">
        <v>129</v>
      </c>
      <c r="C522" s="32" t="s">
        <v>405</v>
      </c>
      <c r="D522" s="31" t="s">
        <v>406</v>
      </c>
      <c r="E522" s="33" t="s">
        <v>407</v>
      </c>
      <c r="F522" s="34" t="s">
        <v>210</v>
      </c>
      <c r="G522" s="35">
        <v>95</v>
      </c>
      <c r="H522" s="36">
        <v>0</v>
      </c>
      <c r="I522" s="36">
        <f>ROUND(G522*H522,P4)</f>
        <v>0</v>
      </c>
      <c r="J522" s="34" t="s">
        <v>211</v>
      </c>
      <c r="O522" s="37">
        <f>I522*0.21</f>
        <v>0</v>
      </c>
      <c r="P522">
        <v>3</v>
      </c>
    </row>
    <row r="523" spans="1:16" x14ac:dyDescent="0.25">
      <c r="A523" s="31" t="s">
        <v>73</v>
      </c>
      <c r="B523" s="38"/>
      <c r="E523" s="33" t="s">
        <v>212</v>
      </c>
      <c r="J523" s="40"/>
    </row>
    <row r="524" spans="1:16" ht="60" x14ac:dyDescent="0.25">
      <c r="A524" s="31" t="s">
        <v>74</v>
      </c>
      <c r="B524" s="38"/>
      <c r="E524" s="41" t="s">
        <v>520</v>
      </c>
      <c r="J524" s="40"/>
    </row>
    <row r="525" spans="1:16" ht="135" x14ac:dyDescent="0.25">
      <c r="A525" s="31" t="s">
        <v>76</v>
      </c>
      <c r="B525" s="42"/>
      <c r="C525" s="43"/>
      <c r="D525" s="43"/>
      <c r="E525" s="33" t="s">
        <v>214</v>
      </c>
      <c r="F525" s="43"/>
      <c r="G525" s="43"/>
      <c r="H525" s="43"/>
      <c r="I525" s="43"/>
      <c r="J525" s="44"/>
    </row>
  </sheetData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49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39</v>
      </c>
      <c r="F2" s="3"/>
      <c r="G2" s="3"/>
      <c r="H2" s="3"/>
      <c r="I2" s="3"/>
      <c r="J2" s="16"/>
    </row>
    <row r="3" spans="1:16" ht="30" x14ac:dyDescent="0.25">
      <c r="A3" s="3" t="s">
        <v>40</v>
      </c>
      <c r="B3" s="17" t="s">
        <v>41</v>
      </c>
      <c r="C3" s="47" t="s">
        <v>42</v>
      </c>
      <c r="D3" s="48"/>
      <c r="E3" s="18" t="s">
        <v>43</v>
      </c>
      <c r="F3" s="3"/>
      <c r="G3" s="3"/>
      <c r="H3" s="19" t="s">
        <v>17</v>
      </c>
      <c r="I3" s="20">
        <f>SUMIFS(I10:I49,A10:A49,"SD")</f>
        <v>0</v>
      </c>
      <c r="J3" s="16"/>
      <c r="O3">
        <v>0</v>
      </c>
      <c r="P3">
        <v>2</v>
      </c>
    </row>
    <row r="4" spans="1:16" x14ac:dyDescent="0.25">
      <c r="A4" s="3" t="s">
        <v>44</v>
      </c>
      <c r="B4" s="17" t="s">
        <v>45</v>
      </c>
      <c r="C4" s="47" t="s">
        <v>230</v>
      </c>
      <c r="D4" s="48"/>
      <c r="E4" s="18" t="s">
        <v>231</v>
      </c>
      <c r="F4" s="3"/>
      <c r="G4" s="3"/>
      <c r="H4" s="3"/>
      <c r="I4" s="3"/>
      <c r="J4" s="16"/>
      <c r="O4">
        <v>0.15</v>
      </c>
      <c r="P4">
        <v>2</v>
      </c>
    </row>
    <row r="5" spans="1:16" x14ac:dyDescent="0.25">
      <c r="A5" s="3" t="s">
        <v>48</v>
      </c>
      <c r="B5" s="17" t="s">
        <v>45</v>
      </c>
      <c r="C5" s="47" t="s">
        <v>232</v>
      </c>
      <c r="D5" s="48"/>
      <c r="E5" s="18" t="s">
        <v>233</v>
      </c>
      <c r="F5" s="3"/>
      <c r="G5" s="3"/>
      <c r="H5" s="3"/>
      <c r="I5" s="3"/>
      <c r="J5" s="16"/>
      <c r="O5">
        <v>0.21</v>
      </c>
    </row>
    <row r="6" spans="1:16" x14ac:dyDescent="0.25">
      <c r="A6" s="3" t="s">
        <v>51</v>
      </c>
      <c r="B6" s="17" t="s">
        <v>52</v>
      </c>
      <c r="C6" s="47" t="s">
        <v>17</v>
      </c>
      <c r="D6" s="48"/>
      <c r="E6" s="18" t="s">
        <v>18</v>
      </c>
      <c r="F6" s="3"/>
      <c r="G6" s="3"/>
      <c r="H6" s="3"/>
      <c r="I6" s="3"/>
      <c r="J6" s="16"/>
    </row>
    <row r="7" spans="1:16" x14ac:dyDescent="0.25">
      <c r="A7" s="49" t="s">
        <v>53</v>
      </c>
      <c r="B7" s="50" t="s">
        <v>54</v>
      </c>
      <c r="C7" s="51" t="s">
        <v>55</v>
      </c>
      <c r="D7" s="51" t="s">
        <v>56</v>
      </c>
      <c r="E7" s="51" t="s">
        <v>57</v>
      </c>
      <c r="F7" s="51" t="s">
        <v>58</v>
      </c>
      <c r="G7" s="51" t="s">
        <v>59</v>
      </c>
      <c r="H7" s="51" t="s">
        <v>60</v>
      </c>
      <c r="I7" s="51"/>
      <c r="J7" s="52" t="s">
        <v>61</v>
      </c>
    </row>
    <row r="8" spans="1:16" x14ac:dyDescent="0.25">
      <c r="A8" s="49"/>
      <c r="B8" s="50"/>
      <c r="C8" s="51"/>
      <c r="D8" s="51"/>
      <c r="E8" s="51"/>
      <c r="F8" s="51"/>
      <c r="G8" s="51"/>
      <c r="H8" s="7" t="s">
        <v>62</v>
      </c>
      <c r="I8" s="7" t="s">
        <v>63</v>
      </c>
      <c r="J8" s="52"/>
    </row>
    <row r="9" spans="1:16" x14ac:dyDescent="0.25">
      <c r="A9" s="23">
        <v>0</v>
      </c>
      <c r="B9" s="21">
        <v>1</v>
      </c>
      <c r="C9" s="24">
        <v>2</v>
      </c>
      <c r="D9" s="7">
        <v>3</v>
      </c>
      <c r="E9" s="24">
        <v>4</v>
      </c>
      <c r="F9" s="7">
        <v>5</v>
      </c>
      <c r="G9" s="7">
        <v>6</v>
      </c>
      <c r="H9" s="7">
        <v>7</v>
      </c>
      <c r="I9" s="24">
        <v>8</v>
      </c>
      <c r="J9" s="22">
        <v>9</v>
      </c>
    </row>
    <row r="10" spans="1:16" x14ac:dyDescent="0.25">
      <c r="A10" s="25" t="s">
        <v>64</v>
      </c>
      <c r="B10" s="26"/>
      <c r="C10" s="27" t="s">
        <v>409</v>
      </c>
      <c r="D10" s="28"/>
      <c r="E10" s="25" t="s">
        <v>410</v>
      </c>
      <c r="F10" s="28"/>
      <c r="G10" s="28"/>
      <c r="H10" s="28"/>
      <c r="I10" s="29">
        <f>SUMIFS(I11:I14,A11:A14,"P")</f>
        <v>0</v>
      </c>
      <c r="J10" s="30"/>
    </row>
    <row r="11" spans="1:16" x14ac:dyDescent="0.25">
      <c r="A11" s="31" t="s">
        <v>67</v>
      </c>
      <c r="B11" s="31">
        <v>1</v>
      </c>
      <c r="C11" s="32" t="s">
        <v>850</v>
      </c>
      <c r="D11" s="31" t="s">
        <v>69</v>
      </c>
      <c r="E11" s="33" t="s">
        <v>851</v>
      </c>
      <c r="F11" s="34" t="s">
        <v>159</v>
      </c>
      <c r="G11" s="35">
        <v>0.51200000000000001</v>
      </c>
      <c r="H11" s="36">
        <v>0</v>
      </c>
      <c r="I11" s="36">
        <f>ROUND(G11*H11,P4)</f>
        <v>0</v>
      </c>
      <c r="J11" s="34" t="s">
        <v>72</v>
      </c>
      <c r="O11" s="37">
        <f>I11*0.21</f>
        <v>0</v>
      </c>
      <c r="P11">
        <v>3</v>
      </c>
    </row>
    <row r="12" spans="1:16" x14ac:dyDescent="0.25">
      <c r="A12" s="31" t="s">
        <v>73</v>
      </c>
      <c r="B12" s="38"/>
      <c r="E12" s="39" t="s">
        <v>69</v>
      </c>
      <c r="J12" s="40"/>
    </row>
    <row r="13" spans="1:16" ht="75" x14ac:dyDescent="0.25">
      <c r="A13" s="31" t="s">
        <v>74</v>
      </c>
      <c r="B13" s="38"/>
      <c r="E13" s="41" t="s">
        <v>852</v>
      </c>
      <c r="J13" s="40"/>
    </row>
    <row r="14" spans="1:16" ht="409.5" x14ac:dyDescent="0.25">
      <c r="A14" s="31" t="s">
        <v>76</v>
      </c>
      <c r="B14" s="38"/>
      <c r="E14" s="33" t="s">
        <v>161</v>
      </c>
      <c r="J14" s="40"/>
    </row>
    <row r="15" spans="1:16" x14ac:dyDescent="0.25">
      <c r="A15" s="25" t="s">
        <v>64</v>
      </c>
      <c r="B15" s="26"/>
      <c r="C15" s="27" t="s">
        <v>320</v>
      </c>
      <c r="D15" s="28"/>
      <c r="E15" s="25" t="s">
        <v>321</v>
      </c>
      <c r="F15" s="28"/>
      <c r="G15" s="28"/>
      <c r="H15" s="28"/>
      <c r="I15" s="29">
        <f>SUMIFS(I16:I27,A16:A27,"P")</f>
        <v>0</v>
      </c>
      <c r="J15" s="30"/>
    </row>
    <row r="16" spans="1:16" x14ac:dyDescent="0.25">
      <c r="A16" s="31" t="s">
        <v>67</v>
      </c>
      <c r="B16" s="31">
        <v>2</v>
      </c>
      <c r="C16" s="32" t="s">
        <v>853</v>
      </c>
      <c r="D16" s="31" t="s">
        <v>69</v>
      </c>
      <c r="E16" s="33" t="s">
        <v>854</v>
      </c>
      <c r="F16" s="34" t="s">
        <v>80</v>
      </c>
      <c r="G16" s="35">
        <v>2</v>
      </c>
      <c r="H16" s="36">
        <v>0</v>
      </c>
      <c r="I16" s="36">
        <f>ROUND(G16*H16,P4)</f>
        <v>0</v>
      </c>
      <c r="J16" s="34" t="s">
        <v>72</v>
      </c>
      <c r="O16" s="37">
        <f>I16*0.21</f>
        <v>0</v>
      </c>
      <c r="P16">
        <v>3</v>
      </c>
    </row>
    <row r="17" spans="1:16" x14ac:dyDescent="0.25">
      <c r="A17" s="31" t="s">
        <v>73</v>
      </c>
      <c r="B17" s="38"/>
      <c r="E17" s="39" t="s">
        <v>69</v>
      </c>
      <c r="J17" s="40"/>
    </row>
    <row r="18" spans="1:16" ht="75" x14ac:dyDescent="0.25">
      <c r="A18" s="31" t="s">
        <v>74</v>
      </c>
      <c r="B18" s="38"/>
      <c r="E18" s="41" t="s">
        <v>855</v>
      </c>
      <c r="J18" s="40"/>
    </row>
    <row r="19" spans="1:16" ht="180" x14ac:dyDescent="0.25">
      <c r="A19" s="31" t="s">
        <v>76</v>
      </c>
      <c r="B19" s="38"/>
      <c r="E19" s="33" t="s">
        <v>856</v>
      </c>
      <c r="J19" s="40"/>
    </row>
    <row r="20" spans="1:16" x14ac:dyDescent="0.25">
      <c r="A20" s="31" t="s">
        <v>67</v>
      </c>
      <c r="B20" s="31">
        <v>3</v>
      </c>
      <c r="C20" s="32" t="s">
        <v>857</v>
      </c>
      <c r="D20" s="31" t="s">
        <v>69</v>
      </c>
      <c r="E20" s="33" t="s">
        <v>858</v>
      </c>
      <c r="F20" s="34" t="s">
        <v>80</v>
      </c>
      <c r="G20" s="35">
        <v>14</v>
      </c>
      <c r="H20" s="36">
        <v>0</v>
      </c>
      <c r="I20" s="36">
        <f>ROUND(G20*H20,P4)</f>
        <v>0</v>
      </c>
      <c r="J20" s="34" t="s">
        <v>72</v>
      </c>
      <c r="O20" s="37">
        <f>I20*0.21</f>
        <v>0</v>
      </c>
      <c r="P20">
        <v>3</v>
      </c>
    </row>
    <row r="21" spans="1:16" x14ac:dyDescent="0.25">
      <c r="A21" s="31" t="s">
        <v>73</v>
      </c>
      <c r="B21" s="38"/>
      <c r="E21" s="39" t="s">
        <v>69</v>
      </c>
      <c r="J21" s="40"/>
    </row>
    <row r="22" spans="1:16" ht="75" x14ac:dyDescent="0.25">
      <c r="A22" s="31" t="s">
        <v>74</v>
      </c>
      <c r="B22" s="38"/>
      <c r="E22" s="41" t="s">
        <v>859</v>
      </c>
      <c r="J22" s="40"/>
    </row>
    <row r="23" spans="1:16" ht="180" x14ac:dyDescent="0.25">
      <c r="A23" s="31" t="s">
        <v>76</v>
      </c>
      <c r="B23" s="38"/>
      <c r="E23" s="33" t="s">
        <v>856</v>
      </c>
      <c r="J23" s="40"/>
    </row>
    <row r="24" spans="1:16" x14ac:dyDescent="0.25">
      <c r="A24" s="31" t="s">
        <v>67</v>
      </c>
      <c r="B24" s="31">
        <v>4</v>
      </c>
      <c r="C24" s="32" t="s">
        <v>860</v>
      </c>
      <c r="D24" s="31" t="s">
        <v>69</v>
      </c>
      <c r="E24" s="33" t="s">
        <v>861</v>
      </c>
      <c r="F24" s="34" t="s">
        <v>80</v>
      </c>
      <c r="G24" s="35">
        <v>4</v>
      </c>
      <c r="H24" s="36">
        <v>0</v>
      </c>
      <c r="I24" s="36">
        <f>ROUND(G24*H24,P4)</f>
        <v>0</v>
      </c>
      <c r="J24" s="34" t="s">
        <v>72</v>
      </c>
      <c r="O24" s="37">
        <f>I24*0.21</f>
        <v>0</v>
      </c>
      <c r="P24">
        <v>3</v>
      </c>
    </row>
    <row r="25" spans="1:16" x14ac:dyDescent="0.25">
      <c r="A25" s="31" t="s">
        <v>73</v>
      </c>
      <c r="B25" s="38"/>
      <c r="E25" s="33" t="s">
        <v>861</v>
      </c>
      <c r="J25" s="40"/>
    </row>
    <row r="26" spans="1:16" ht="75" x14ac:dyDescent="0.25">
      <c r="A26" s="31" t="s">
        <v>74</v>
      </c>
      <c r="B26" s="38"/>
      <c r="E26" s="41" t="s">
        <v>862</v>
      </c>
      <c r="J26" s="40"/>
    </row>
    <row r="27" spans="1:16" ht="75" x14ac:dyDescent="0.25">
      <c r="A27" s="31" t="s">
        <v>76</v>
      </c>
      <c r="B27" s="38"/>
      <c r="E27" s="33" t="s">
        <v>863</v>
      </c>
      <c r="J27" s="40"/>
    </row>
    <row r="28" spans="1:16" x14ac:dyDescent="0.25">
      <c r="A28" s="25" t="s">
        <v>64</v>
      </c>
      <c r="B28" s="26"/>
      <c r="C28" s="27" t="s">
        <v>345</v>
      </c>
      <c r="D28" s="28"/>
      <c r="E28" s="25" t="s">
        <v>346</v>
      </c>
      <c r="F28" s="28"/>
      <c r="G28" s="28"/>
      <c r="H28" s="28"/>
      <c r="I28" s="29">
        <f>SUMIFS(I29:I36,A29:A36,"P")</f>
        <v>0</v>
      </c>
      <c r="J28" s="30"/>
    </row>
    <row r="29" spans="1:16" x14ac:dyDescent="0.25">
      <c r="A29" s="31" t="s">
        <v>67</v>
      </c>
      <c r="B29" s="31">
        <v>5</v>
      </c>
      <c r="C29" s="32" t="s">
        <v>864</v>
      </c>
      <c r="D29" s="31" t="s">
        <v>69</v>
      </c>
      <c r="E29" s="33" t="s">
        <v>865</v>
      </c>
      <c r="F29" s="34" t="s">
        <v>80</v>
      </c>
      <c r="G29" s="35">
        <v>27</v>
      </c>
      <c r="H29" s="36">
        <v>0</v>
      </c>
      <c r="I29" s="36">
        <f>ROUND(G29*H29,P4)</f>
        <v>0</v>
      </c>
      <c r="J29" s="34" t="s">
        <v>72</v>
      </c>
      <c r="O29" s="37">
        <f>I29*0.21</f>
        <v>0</v>
      </c>
      <c r="P29">
        <v>3</v>
      </c>
    </row>
    <row r="30" spans="1:16" x14ac:dyDescent="0.25">
      <c r="A30" s="31" t="s">
        <v>73</v>
      </c>
      <c r="B30" s="38"/>
      <c r="E30" s="39" t="s">
        <v>69</v>
      </c>
      <c r="J30" s="40"/>
    </row>
    <row r="31" spans="1:16" ht="195" x14ac:dyDescent="0.25">
      <c r="A31" s="31" t="s">
        <v>74</v>
      </c>
      <c r="B31" s="38"/>
      <c r="E31" s="41" t="s">
        <v>866</v>
      </c>
      <c r="J31" s="40"/>
    </row>
    <row r="32" spans="1:16" ht="165" x14ac:dyDescent="0.25">
      <c r="A32" s="31" t="s">
        <v>76</v>
      </c>
      <c r="B32" s="38"/>
      <c r="E32" s="33" t="s">
        <v>867</v>
      </c>
      <c r="J32" s="40"/>
    </row>
    <row r="33" spans="1:16" x14ac:dyDescent="0.25">
      <c r="A33" s="31" t="s">
        <v>67</v>
      </c>
      <c r="B33" s="31">
        <v>6</v>
      </c>
      <c r="C33" s="32" t="s">
        <v>371</v>
      </c>
      <c r="D33" s="31" t="s">
        <v>69</v>
      </c>
      <c r="E33" s="33" t="s">
        <v>372</v>
      </c>
      <c r="F33" s="34" t="s">
        <v>159</v>
      </c>
      <c r="G33" s="35">
        <v>1.96</v>
      </c>
      <c r="H33" s="36">
        <v>0</v>
      </c>
      <c r="I33" s="36">
        <f>ROUND(G33*H33,P4)</f>
        <v>0</v>
      </c>
      <c r="J33" s="34" t="s">
        <v>72</v>
      </c>
      <c r="O33" s="37">
        <f>I33*0.21</f>
        <v>0</v>
      </c>
      <c r="P33">
        <v>3</v>
      </c>
    </row>
    <row r="34" spans="1:16" x14ac:dyDescent="0.25">
      <c r="A34" s="31" t="s">
        <v>73</v>
      </c>
      <c r="B34" s="38"/>
      <c r="E34" s="39" t="s">
        <v>69</v>
      </c>
      <c r="J34" s="40"/>
    </row>
    <row r="35" spans="1:16" ht="75" x14ac:dyDescent="0.25">
      <c r="A35" s="31" t="s">
        <v>74</v>
      </c>
      <c r="B35" s="38"/>
      <c r="E35" s="41" t="s">
        <v>868</v>
      </c>
      <c r="J35" s="40"/>
    </row>
    <row r="36" spans="1:16" ht="180" x14ac:dyDescent="0.25">
      <c r="A36" s="31" t="s">
        <v>76</v>
      </c>
      <c r="B36" s="38"/>
      <c r="E36" s="33" t="s">
        <v>374</v>
      </c>
      <c r="J36" s="40"/>
    </row>
    <row r="37" spans="1:16" x14ac:dyDescent="0.25">
      <c r="A37" s="25" t="s">
        <v>64</v>
      </c>
      <c r="B37" s="26"/>
      <c r="C37" s="27" t="s">
        <v>379</v>
      </c>
      <c r="D37" s="28"/>
      <c r="E37" s="25" t="s">
        <v>380</v>
      </c>
      <c r="F37" s="28"/>
      <c r="G37" s="28"/>
      <c r="H37" s="28"/>
      <c r="I37" s="29">
        <f>SUMIFS(I38:I49,A38:A49,"P")</f>
        <v>0</v>
      </c>
      <c r="J37" s="30"/>
    </row>
    <row r="38" spans="1:16" ht="45" x14ac:dyDescent="0.25">
      <c r="A38" s="31" t="s">
        <v>67</v>
      </c>
      <c r="B38" s="31">
        <v>7</v>
      </c>
      <c r="C38" s="32" t="s">
        <v>834</v>
      </c>
      <c r="D38" s="31" t="s">
        <v>835</v>
      </c>
      <c r="E38" s="33" t="s">
        <v>836</v>
      </c>
      <c r="F38" s="34" t="s">
        <v>210</v>
      </c>
      <c r="G38" s="35">
        <v>1.075</v>
      </c>
      <c r="H38" s="36">
        <v>0</v>
      </c>
      <c r="I38" s="36">
        <f>ROUND(G38*H38,P4)</f>
        <v>0</v>
      </c>
      <c r="J38" s="34" t="s">
        <v>211</v>
      </c>
      <c r="O38" s="37">
        <f>I38*0.21</f>
        <v>0</v>
      </c>
      <c r="P38">
        <v>3</v>
      </c>
    </row>
    <row r="39" spans="1:16" x14ac:dyDescent="0.25">
      <c r="A39" s="31" t="s">
        <v>73</v>
      </c>
      <c r="B39" s="38"/>
      <c r="E39" s="33" t="s">
        <v>212</v>
      </c>
      <c r="J39" s="40"/>
    </row>
    <row r="40" spans="1:16" ht="75" x14ac:dyDescent="0.25">
      <c r="A40" s="31" t="s">
        <v>74</v>
      </c>
      <c r="B40" s="38"/>
      <c r="E40" s="41" t="s">
        <v>869</v>
      </c>
      <c r="J40" s="40"/>
    </row>
    <row r="41" spans="1:16" ht="135" x14ac:dyDescent="0.25">
      <c r="A41" s="31" t="s">
        <v>76</v>
      </c>
      <c r="B41" s="38"/>
      <c r="E41" s="33" t="s">
        <v>214</v>
      </c>
      <c r="J41" s="40"/>
    </row>
    <row r="42" spans="1:16" ht="60" x14ac:dyDescent="0.25">
      <c r="A42" s="31" t="s">
        <v>67</v>
      </c>
      <c r="B42" s="31">
        <v>8</v>
      </c>
      <c r="C42" s="32" t="s">
        <v>381</v>
      </c>
      <c r="D42" s="31" t="s">
        <v>382</v>
      </c>
      <c r="E42" s="33" t="s">
        <v>383</v>
      </c>
      <c r="F42" s="34" t="s">
        <v>210</v>
      </c>
      <c r="G42" s="35">
        <v>3.06</v>
      </c>
      <c r="H42" s="36">
        <v>0</v>
      </c>
      <c r="I42" s="36">
        <f>ROUND(G42*H42,P4)</f>
        <v>0</v>
      </c>
      <c r="J42" s="34" t="s">
        <v>211</v>
      </c>
      <c r="O42" s="37">
        <f>I42*0.21</f>
        <v>0</v>
      </c>
      <c r="P42">
        <v>3</v>
      </c>
    </row>
    <row r="43" spans="1:16" x14ac:dyDescent="0.25">
      <c r="A43" s="31" t="s">
        <v>73</v>
      </c>
      <c r="B43" s="38"/>
      <c r="E43" s="33" t="s">
        <v>212</v>
      </c>
      <c r="J43" s="40"/>
    </row>
    <row r="44" spans="1:16" ht="75" x14ac:dyDescent="0.25">
      <c r="A44" s="31" t="s">
        <v>74</v>
      </c>
      <c r="B44" s="38"/>
      <c r="E44" s="41" t="s">
        <v>870</v>
      </c>
      <c r="J44" s="40"/>
    </row>
    <row r="45" spans="1:16" ht="135" x14ac:dyDescent="0.25">
      <c r="A45" s="31" t="s">
        <v>76</v>
      </c>
      <c r="B45" s="38"/>
      <c r="E45" s="33" t="s">
        <v>214</v>
      </c>
      <c r="J45" s="40"/>
    </row>
    <row r="46" spans="1:16" ht="30" x14ac:dyDescent="0.25">
      <c r="A46" s="31" t="s">
        <v>67</v>
      </c>
      <c r="B46" s="31">
        <v>9</v>
      </c>
      <c r="C46" s="32" t="s">
        <v>405</v>
      </c>
      <c r="D46" s="31" t="s">
        <v>406</v>
      </c>
      <c r="E46" s="33" t="s">
        <v>407</v>
      </c>
      <c r="F46" s="34" t="s">
        <v>210</v>
      </c>
      <c r="G46" s="35">
        <v>0.43</v>
      </c>
      <c r="H46" s="36">
        <v>0</v>
      </c>
      <c r="I46" s="36">
        <f>ROUND(G46*H46,P4)</f>
        <v>0</v>
      </c>
      <c r="J46" s="34" t="s">
        <v>211</v>
      </c>
      <c r="O46" s="37">
        <f>I46*0.21</f>
        <v>0</v>
      </c>
      <c r="P46">
        <v>3</v>
      </c>
    </row>
    <row r="47" spans="1:16" x14ac:dyDescent="0.25">
      <c r="A47" s="31" t="s">
        <v>73</v>
      </c>
      <c r="B47" s="38"/>
      <c r="E47" s="33" t="s">
        <v>212</v>
      </c>
      <c r="J47" s="40"/>
    </row>
    <row r="48" spans="1:16" ht="75" x14ac:dyDescent="0.25">
      <c r="A48" s="31" t="s">
        <v>74</v>
      </c>
      <c r="B48" s="38"/>
      <c r="E48" s="41" t="s">
        <v>871</v>
      </c>
      <c r="J48" s="40"/>
    </row>
    <row r="49" spans="1:10" ht="135" x14ac:dyDescent="0.25">
      <c r="A49" s="31" t="s">
        <v>76</v>
      </c>
      <c r="B49" s="42"/>
      <c r="C49" s="43"/>
      <c r="D49" s="43"/>
      <c r="E49" s="33" t="s">
        <v>214</v>
      </c>
      <c r="F49" s="43"/>
      <c r="G49" s="43"/>
      <c r="H49" s="43"/>
      <c r="I49" s="43"/>
      <c r="J49" s="44"/>
    </row>
  </sheetData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9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39</v>
      </c>
      <c r="F2" s="3"/>
      <c r="G2" s="3"/>
      <c r="H2" s="3"/>
      <c r="I2" s="3"/>
      <c r="J2" s="16"/>
    </row>
    <row r="3" spans="1:16" ht="30" x14ac:dyDescent="0.25">
      <c r="A3" s="3" t="s">
        <v>40</v>
      </c>
      <c r="B3" s="17" t="s">
        <v>41</v>
      </c>
      <c r="C3" s="47" t="s">
        <v>42</v>
      </c>
      <c r="D3" s="48"/>
      <c r="E3" s="18" t="s">
        <v>43</v>
      </c>
      <c r="F3" s="3"/>
      <c r="G3" s="3"/>
      <c r="H3" s="19" t="s">
        <v>19</v>
      </c>
      <c r="I3" s="20">
        <f>SUMIFS(I10:I97,A10:A97,"SD")</f>
        <v>0</v>
      </c>
      <c r="J3" s="16"/>
      <c r="O3">
        <v>0</v>
      </c>
      <c r="P3">
        <v>2</v>
      </c>
    </row>
    <row r="4" spans="1:16" x14ac:dyDescent="0.25">
      <c r="A4" s="3" t="s">
        <v>44</v>
      </c>
      <c r="B4" s="17" t="s">
        <v>45</v>
      </c>
      <c r="C4" s="47" t="s">
        <v>230</v>
      </c>
      <c r="D4" s="48"/>
      <c r="E4" s="18" t="s">
        <v>231</v>
      </c>
      <c r="F4" s="3"/>
      <c r="G4" s="3"/>
      <c r="H4" s="3"/>
      <c r="I4" s="3"/>
      <c r="J4" s="16"/>
      <c r="O4">
        <v>0.15</v>
      </c>
      <c r="P4">
        <v>2</v>
      </c>
    </row>
    <row r="5" spans="1:16" x14ac:dyDescent="0.25">
      <c r="A5" s="3" t="s">
        <v>48</v>
      </c>
      <c r="B5" s="17" t="s">
        <v>45</v>
      </c>
      <c r="C5" s="47" t="s">
        <v>232</v>
      </c>
      <c r="D5" s="48"/>
      <c r="E5" s="18" t="s">
        <v>233</v>
      </c>
      <c r="F5" s="3"/>
      <c r="G5" s="3"/>
      <c r="H5" s="3"/>
      <c r="I5" s="3"/>
      <c r="J5" s="16"/>
      <c r="O5">
        <v>0.21</v>
      </c>
    </row>
    <row r="6" spans="1:16" x14ac:dyDescent="0.25">
      <c r="A6" s="3" t="s">
        <v>51</v>
      </c>
      <c r="B6" s="17" t="s">
        <v>52</v>
      </c>
      <c r="C6" s="47" t="s">
        <v>19</v>
      </c>
      <c r="D6" s="48"/>
      <c r="E6" s="18" t="s">
        <v>20</v>
      </c>
      <c r="F6" s="3"/>
      <c r="G6" s="3"/>
      <c r="H6" s="3"/>
      <c r="I6" s="3"/>
      <c r="J6" s="16"/>
    </row>
    <row r="7" spans="1:16" x14ac:dyDescent="0.25">
      <c r="A7" s="49" t="s">
        <v>53</v>
      </c>
      <c r="B7" s="50" t="s">
        <v>54</v>
      </c>
      <c r="C7" s="51" t="s">
        <v>55</v>
      </c>
      <c r="D7" s="51" t="s">
        <v>56</v>
      </c>
      <c r="E7" s="51" t="s">
        <v>57</v>
      </c>
      <c r="F7" s="51" t="s">
        <v>58</v>
      </c>
      <c r="G7" s="51" t="s">
        <v>59</v>
      </c>
      <c r="H7" s="51" t="s">
        <v>60</v>
      </c>
      <c r="I7" s="51"/>
      <c r="J7" s="52" t="s">
        <v>61</v>
      </c>
    </row>
    <row r="8" spans="1:16" x14ac:dyDescent="0.25">
      <c r="A8" s="49"/>
      <c r="B8" s="50"/>
      <c r="C8" s="51"/>
      <c r="D8" s="51"/>
      <c r="E8" s="51"/>
      <c r="F8" s="51"/>
      <c r="G8" s="51"/>
      <c r="H8" s="7" t="s">
        <v>62</v>
      </c>
      <c r="I8" s="7" t="s">
        <v>63</v>
      </c>
      <c r="J8" s="52"/>
    </row>
    <row r="9" spans="1:16" x14ac:dyDescent="0.25">
      <c r="A9" s="23">
        <v>0</v>
      </c>
      <c r="B9" s="21">
        <v>1</v>
      </c>
      <c r="C9" s="24">
        <v>2</v>
      </c>
      <c r="D9" s="7">
        <v>3</v>
      </c>
      <c r="E9" s="24">
        <v>4</v>
      </c>
      <c r="F9" s="7">
        <v>5</v>
      </c>
      <c r="G9" s="7">
        <v>6</v>
      </c>
      <c r="H9" s="7">
        <v>7</v>
      </c>
      <c r="I9" s="24">
        <v>8</v>
      </c>
      <c r="J9" s="22">
        <v>9</v>
      </c>
    </row>
    <row r="10" spans="1:16" x14ac:dyDescent="0.25">
      <c r="A10" s="25" t="s">
        <v>64</v>
      </c>
      <c r="B10" s="26"/>
      <c r="C10" s="27" t="s">
        <v>409</v>
      </c>
      <c r="D10" s="28"/>
      <c r="E10" s="25" t="s">
        <v>410</v>
      </c>
      <c r="F10" s="28"/>
      <c r="G10" s="28"/>
      <c r="H10" s="28"/>
      <c r="I10" s="29">
        <f>SUMIFS(I11:I42,A11:A42,"P")</f>
        <v>0</v>
      </c>
      <c r="J10" s="30"/>
    </row>
    <row r="11" spans="1:16" x14ac:dyDescent="0.25">
      <c r="A11" s="31" t="s">
        <v>67</v>
      </c>
      <c r="B11" s="31">
        <v>1</v>
      </c>
      <c r="C11" s="32" t="s">
        <v>729</v>
      </c>
      <c r="D11" s="31" t="s">
        <v>69</v>
      </c>
      <c r="E11" s="33" t="s">
        <v>730</v>
      </c>
      <c r="F11" s="34" t="s">
        <v>172</v>
      </c>
      <c r="G11" s="35">
        <v>62.4</v>
      </c>
      <c r="H11" s="36">
        <v>0</v>
      </c>
      <c r="I11" s="36">
        <f>ROUND(G11*H11,P4)</f>
        <v>0</v>
      </c>
      <c r="J11" s="34" t="s">
        <v>72</v>
      </c>
      <c r="O11" s="37">
        <f>I11*0.21</f>
        <v>0</v>
      </c>
      <c r="P11">
        <v>3</v>
      </c>
    </row>
    <row r="12" spans="1:16" x14ac:dyDescent="0.25">
      <c r="A12" s="31" t="s">
        <v>73</v>
      </c>
      <c r="B12" s="38"/>
      <c r="E12" s="39" t="s">
        <v>69</v>
      </c>
      <c r="J12" s="40"/>
    </row>
    <row r="13" spans="1:16" ht="30" x14ac:dyDescent="0.25">
      <c r="A13" s="31" t="s">
        <v>74</v>
      </c>
      <c r="B13" s="38"/>
      <c r="E13" s="41" t="s">
        <v>872</v>
      </c>
      <c r="J13" s="40"/>
    </row>
    <row r="14" spans="1:16" ht="90" x14ac:dyDescent="0.25">
      <c r="A14" s="31" t="s">
        <v>76</v>
      </c>
      <c r="B14" s="38"/>
      <c r="E14" s="33" t="s">
        <v>732</v>
      </c>
      <c r="J14" s="40"/>
    </row>
    <row r="15" spans="1:16" x14ac:dyDescent="0.25">
      <c r="A15" s="31" t="s">
        <v>67</v>
      </c>
      <c r="B15" s="31">
        <v>2</v>
      </c>
      <c r="C15" s="32" t="s">
        <v>873</v>
      </c>
      <c r="D15" s="31" t="s">
        <v>69</v>
      </c>
      <c r="E15" s="33" t="s">
        <v>874</v>
      </c>
      <c r="F15" s="34" t="s">
        <v>159</v>
      </c>
      <c r="G15" s="35">
        <v>275.49599999999998</v>
      </c>
      <c r="H15" s="36">
        <v>0</v>
      </c>
      <c r="I15" s="36">
        <f>ROUND(G15*H15,P4)</f>
        <v>0</v>
      </c>
      <c r="J15" s="34" t="s">
        <v>72</v>
      </c>
      <c r="O15" s="37">
        <f>I15*0.21</f>
        <v>0</v>
      </c>
      <c r="P15">
        <v>3</v>
      </c>
    </row>
    <row r="16" spans="1:16" x14ac:dyDescent="0.25">
      <c r="A16" s="31" t="s">
        <v>73</v>
      </c>
      <c r="B16" s="38"/>
      <c r="E16" s="39" t="s">
        <v>69</v>
      </c>
      <c r="J16" s="40"/>
    </row>
    <row r="17" spans="1:16" ht="45" x14ac:dyDescent="0.25">
      <c r="A17" s="31" t="s">
        <v>74</v>
      </c>
      <c r="B17" s="38"/>
      <c r="E17" s="41" t="s">
        <v>875</v>
      </c>
      <c r="J17" s="40"/>
    </row>
    <row r="18" spans="1:16" ht="409.5" x14ac:dyDescent="0.25">
      <c r="A18" s="31" t="s">
        <v>76</v>
      </c>
      <c r="B18" s="38"/>
      <c r="E18" s="33" t="s">
        <v>422</v>
      </c>
      <c r="J18" s="40"/>
    </row>
    <row r="19" spans="1:16" x14ac:dyDescent="0.25">
      <c r="A19" s="31" t="s">
        <v>67</v>
      </c>
      <c r="B19" s="31">
        <v>3</v>
      </c>
      <c r="C19" s="32" t="s">
        <v>440</v>
      </c>
      <c r="D19" s="31" t="s">
        <v>69</v>
      </c>
      <c r="E19" s="33" t="s">
        <v>441</v>
      </c>
      <c r="F19" s="34" t="s">
        <v>159</v>
      </c>
      <c r="G19" s="35">
        <v>275.49599999999998</v>
      </c>
      <c r="H19" s="36">
        <v>0</v>
      </c>
      <c r="I19" s="36">
        <f>ROUND(G19*H19,P4)</f>
        <v>0</v>
      </c>
      <c r="J19" s="34" t="s">
        <v>72</v>
      </c>
      <c r="O19" s="37">
        <f>I19*0.21</f>
        <v>0</v>
      </c>
      <c r="P19">
        <v>3</v>
      </c>
    </row>
    <row r="20" spans="1:16" x14ac:dyDescent="0.25">
      <c r="A20" s="31" t="s">
        <v>73</v>
      </c>
      <c r="B20" s="38"/>
      <c r="E20" s="39" t="s">
        <v>69</v>
      </c>
      <c r="J20" s="40"/>
    </row>
    <row r="21" spans="1:16" ht="30" x14ac:dyDescent="0.25">
      <c r="A21" s="31" t="s">
        <v>74</v>
      </c>
      <c r="B21" s="38"/>
      <c r="E21" s="41" t="s">
        <v>876</v>
      </c>
      <c r="J21" s="40"/>
    </row>
    <row r="22" spans="1:16" ht="285" x14ac:dyDescent="0.25">
      <c r="A22" s="31" t="s">
        <v>76</v>
      </c>
      <c r="B22" s="38"/>
      <c r="E22" s="33" t="s">
        <v>442</v>
      </c>
      <c r="J22" s="40"/>
    </row>
    <row r="23" spans="1:16" x14ac:dyDescent="0.25">
      <c r="A23" s="31" t="s">
        <v>67</v>
      </c>
      <c r="B23" s="31">
        <v>4</v>
      </c>
      <c r="C23" s="32" t="s">
        <v>448</v>
      </c>
      <c r="D23" s="31" t="s">
        <v>69</v>
      </c>
      <c r="E23" s="33" t="s">
        <v>449</v>
      </c>
      <c r="F23" s="34" t="s">
        <v>159</v>
      </c>
      <c r="G23" s="35">
        <v>98.808999999999997</v>
      </c>
      <c r="H23" s="36">
        <v>0</v>
      </c>
      <c r="I23" s="36">
        <f>ROUND(G23*H23,P4)</f>
        <v>0</v>
      </c>
      <c r="J23" s="34" t="s">
        <v>72</v>
      </c>
      <c r="O23" s="37">
        <f>I23*0.21</f>
        <v>0</v>
      </c>
      <c r="P23">
        <v>3</v>
      </c>
    </row>
    <row r="24" spans="1:16" x14ac:dyDescent="0.25">
      <c r="A24" s="31" t="s">
        <v>73</v>
      </c>
      <c r="B24" s="38"/>
      <c r="E24" s="39" t="s">
        <v>69</v>
      </c>
      <c r="J24" s="40"/>
    </row>
    <row r="25" spans="1:16" ht="45" x14ac:dyDescent="0.25">
      <c r="A25" s="31" t="s">
        <v>74</v>
      </c>
      <c r="B25" s="38"/>
      <c r="E25" s="41" t="s">
        <v>877</v>
      </c>
      <c r="J25" s="40"/>
    </row>
    <row r="26" spans="1:16" ht="360" x14ac:dyDescent="0.25">
      <c r="A26" s="31" t="s">
        <v>76</v>
      </c>
      <c r="B26" s="38"/>
      <c r="E26" s="33" t="s">
        <v>451</v>
      </c>
      <c r="J26" s="40"/>
    </row>
    <row r="27" spans="1:16" x14ac:dyDescent="0.25">
      <c r="A27" s="31" t="s">
        <v>67</v>
      </c>
      <c r="B27" s="31">
        <v>5</v>
      </c>
      <c r="C27" s="32" t="s">
        <v>878</v>
      </c>
      <c r="D27" s="31" t="s">
        <v>69</v>
      </c>
      <c r="E27" s="33" t="s">
        <v>879</v>
      </c>
      <c r="F27" s="34" t="s">
        <v>172</v>
      </c>
      <c r="G27" s="35">
        <v>81.900000000000006</v>
      </c>
      <c r="H27" s="36">
        <v>0</v>
      </c>
      <c r="I27" s="36">
        <f>ROUND(G27*H27,P4)</f>
        <v>0</v>
      </c>
      <c r="J27" s="34" t="s">
        <v>72</v>
      </c>
      <c r="O27" s="37">
        <f>I27*0.21</f>
        <v>0</v>
      </c>
      <c r="P27">
        <v>3</v>
      </c>
    </row>
    <row r="28" spans="1:16" x14ac:dyDescent="0.25">
      <c r="A28" s="31" t="s">
        <v>73</v>
      </c>
      <c r="B28" s="38"/>
      <c r="E28" s="39" t="s">
        <v>69</v>
      </c>
      <c r="J28" s="40"/>
    </row>
    <row r="29" spans="1:16" ht="60" x14ac:dyDescent="0.25">
      <c r="A29" s="31" t="s">
        <v>74</v>
      </c>
      <c r="B29" s="38"/>
      <c r="E29" s="41" t="s">
        <v>880</v>
      </c>
      <c r="J29" s="40"/>
    </row>
    <row r="30" spans="1:16" ht="75" x14ac:dyDescent="0.25">
      <c r="A30" s="31" t="s">
        <v>76</v>
      </c>
      <c r="B30" s="38"/>
      <c r="E30" s="33" t="s">
        <v>463</v>
      </c>
      <c r="J30" s="40"/>
    </row>
    <row r="31" spans="1:16" x14ac:dyDescent="0.25">
      <c r="A31" s="31" t="s">
        <v>67</v>
      </c>
      <c r="B31" s="31">
        <v>6</v>
      </c>
      <c r="C31" s="32" t="s">
        <v>881</v>
      </c>
      <c r="D31" s="31" t="s">
        <v>69</v>
      </c>
      <c r="E31" s="33" t="s">
        <v>882</v>
      </c>
      <c r="F31" s="34" t="s">
        <v>172</v>
      </c>
      <c r="G31" s="35">
        <v>81.900000000000006</v>
      </c>
      <c r="H31" s="36">
        <v>0</v>
      </c>
      <c r="I31" s="36">
        <f>ROUND(G31*H31,P4)</f>
        <v>0</v>
      </c>
      <c r="J31" s="34" t="s">
        <v>72</v>
      </c>
      <c r="O31" s="37">
        <f>I31*0.21</f>
        <v>0</v>
      </c>
      <c r="P31">
        <v>3</v>
      </c>
    </row>
    <row r="32" spans="1:16" x14ac:dyDescent="0.25">
      <c r="A32" s="31" t="s">
        <v>73</v>
      </c>
      <c r="B32" s="38"/>
      <c r="E32" s="39" t="s">
        <v>69</v>
      </c>
      <c r="J32" s="40"/>
    </row>
    <row r="33" spans="1:16" ht="30" x14ac:dyDescent="0.25">
      <c r="A33" s="31" t="s">
        <v>74</v>
      </c>
      <c r="B33" s="38"/>
      <c r="E33" s="41" t="s">
        <v>883</v>
      </c>
      <c r="J33" s="40"/>
    </row>
    <row r="34" spans="1:16" ht="75" x14ac:dyDescent="0.25">
      <c r="A34" s="31" t="s">
        <v>76</v>
      </c>
      <c r="B34" s="38"/>
      <c r="E34" s="33" t="s">
        <v>884</v>
      </c>
      <c r="J34" s="40"/>
    </row>
    <row r="35" spans="1:16" x14ac:dyDescent="0.25">
      <c r="A35" s="31" t="s">
        <v>67</v>
      </c>
      <c r="B35" s="31">
        <v>7</v>
      </c>
      <c r="C35" s="32" t="s">
        <v>472</v>
      </c>
      <c r="D35" s="31" t="s">
        <v>69</v>
      </c>
      <c r="E35" s="33" t="s">
        <v>473</v>
      </c>
      <c r="F35" s="34" t="s">
        <v>172</v>
      </c>
      <c r="G35" s="35">
        <v>81.900000000000006</v>
      </c>
      <c r="H35" s="36">
        <v>0</v>
      </c>
      <c r="I35" s="36">
        <f>ROUND(G35*H35,P4)</f>
        <v>0</v>
      </c>
      <c r="J35" s="34" t="s">
        <v>72</v>
      </c>
      <c r="O35" s="37">
        <f>I35*0.21</f>
        <v>0</v>
      </c>
      <c r="P35">
        <v>3</v>
      </c>
    </row>
    <row r="36" spans="1:16" x14ac:dyDescent="0.25">
      <c r="A36" s="31" t="s">
        <v>73</v>
      </c>
      <c r="B36" s="38"/>
      <c r="E36" s="39" t="s">
        <v>69</v>
      </c>
      <c r="J36" s="40"/>
    </row>
    <row r="37" spans="1:16" x14ac:dyDescent="0.25">
      <c r="A37" s="31" t="s">
        <v>74</v>
      </c>
      <c r="B37" s="38"/>
      <c r="E37" s="41" t="s">
        <v>885</v>
      </c>
      <c r="J37" s="40"/>
    </row>
    <row r="38" spans="1:16" ht="90" x14ac:dyDescent="0.25">
      <c r="A38" s="31" t="s">
        <v>76</v>
      </c>
      <c r="B38" s="38"/>
      <c r="E38" s="33" t="s">
        <v>475</v>
      </c>
      <c r="J38" s="40"/>
    </row>
    <row r="39" spans="1:16" ht="30" x14ac:dyDescent="0.25">
      <c r="A39" s="31" t="s">
        <v>67</v>
      </c>
      <c r="B39" s="31">
        <v>8</v>
      </c>
      <c r="C39" s="32" t="s">
        <v>886</v>
      </c>
      <c r="D39" s="31" t="s">
        <v>69</v>
      </c>
      <c r="E39" s="33" t="s">
        <v>887</v>
      </c>
      <c r="F39" s="34" t="s">
        <v>159</v>
      </c>
      <c r="G39" s="35">
        <v>16.38</v>
      </c>
      <c r="H39" s="36">
        <v>0</v>
      </c>
      <c r="I39" s="36">
        <f>ROUND(G39*H39,P4)</f>
        <v>0</v>
      </c>
      <c r="J39" s="34" t="s">
        <v>211</v>
      </c>
      <c r="O39" s="37">
        <f>I39*0.21</f>
        <v>0</v>
      </c>
      <c r="P39">
        <v>3</v>
      </c>
    </row>
    <row r="40" spans="1:16" x14ac:dyDescent="0.25">
      <c r="A40" s="31" t="s">
        <v>73</v>
      </c>
      <c r="B40" s="38"/>
      <c r="E40" s="39" t="s">
        <v>69</v>
      </c>
      <c r="J40" s="40"/>
    </row>
    <row r="41" spans="1:16" ht="30" x14ac:dyDescent="0.25">
      <c r="A41" s="31" t="s">
        <v>74</v>
      </c>
      <c r="B41" s="38"/>
      <c r="E41" s="41" t="s">
        <v>888</v>
      </c>
      <c r="J41" s="40"/>
    </row>
    <row r="42" spans="1:16" ht="45" x14ac:dyDescent="0.25">
      <c r="A42" s="31" t="s">
        <v>76</v>
      </c>
      <c r="B42" s="38"/>
      <c r="E42" s="33" t="s">
        <v>889</v>
      </c>
      <c r="J42" s="40"/>
    </row>
    <row r="43" spans="1:16" x14ac:dyDescent="0.25">
      <c r="A43" s="25" t="s">
        <v>64</v>
      </c>
      <c r="B43" s="26"/>
      <c r="C43" s="27" t="s">
        <v>488</v>
      </c>
      <c r="D43" s="28"/>
      <c r="E43" s="25" t="s">
        <v>890</v>
      </c>
      <c r="F43" s="28"/>
      <c r="G43" s="28"/>
      <c r="H43" s="28"/>
      <c r="I43" s="29">
        <f>SUMIFS(I44:I47,A44:A47,"P")</f>
        <v>0</v>
      </c>
      <c r="J43" s="30"/>
    </row>
    <row r="44" spans="1:16" x14ac:dyDescent="0.25">
      <c r="A44" s="31" t="s">
        <v>67</v>
      </c>
      <c r="B44" s="31">
        <v>9</v>
      </c>
      <c r="C44" s="32" t="s">
        <v>891</v>
      </c>
      <c r="D44" s="31" t="s">
        <v>69</v>
      </c>
      <c r="E44" s="33" t="s">
        <v>892</v>
      </c>
      <c r="F44" s="34" t="s">
        <v>172</v>
      </c>
      <c r="G44" s="35">
        <v>81.61</v>
      </c>
      <c r="H44" s="36">
        <v>0</v>
      </c>
      <c r="I44" s="36">
        <f>ROUND(G44*H44,P4)</f>
        <v>0</v>
      </c>
      <c r="J44" s="34" t="s">
        <v>72</v>
      </c>
      <c r="O44" s="37">
        <f>I44*0.21</f>
        <v>0</v>
      </c>
      <c r="P44">
        <v>3</v>
      </c>
    </row>
    <row r="45" spans="1:16" x14ac:dyDescent="0.25">
      <c r="A45" s="31" t="s">
        <v>73</v>
      </c>
      <c r="B45" s="38"/>
      <c r="E45" s="39" t="s">
        <v>69</v>
      </c>
      <c r="J45" s="40"/>
    </row>
    <row r="46" spans="1:16" ht="60" x14ac:dyDescent="0.25">
      <c r="A46" s="31" t="s">
        <v>74</v>
      </c>
      <c r="B46" s="38"/>
      <c r="E46" s="41" t="s">
        <v>893</v>
      </c>
      <c r="J46" s="40"/>
    </row>
    <row r="47" spans="1:16" ht="180" x14ac:dyDescent="0.25">
      <c r="A47" s="31" t="s">
        <v>76</v>
      </c>
      <c r="B47" s="38"/>
      <c r="E47" s="33" t="s">
        <v>894</v>
      </c>
      <c r="J47" s="40"/>
    </row>
    <row r="48" spans="1:16" x14ac:dyDescent="0.25">
      <c r="A48" s="25" t="s">
        <v>64</v>
      </c>
      <c r="B48" s="26"/>
      <c r="C48" s="27" t="s">
        <v>566</v>
      </c>
      <c r="D48" s="28"/>
      <c r="E48" s="25" t="s">
        <v>567</v>
      </c>
      <c r="F48" s="28"/>
      <c r="G48" s="28"/>
      <c r="H48" s="28"/>
      <c r="I48" s="29">
        <f>SUMIFS(I49:I60,A49:A60,"P")</f>
        <v>0</v>
      </c>
      <c r="J48" s="30"/>
    </row>
    <row r="49" spans="1:16" x14ac:dyDescent="0.25">
      <c r="A49" s="31" t="s">
        <v>67</v>
      </c>
      <c r="B49" s="31">
        <v>10</v>
      </c>
      <c r="C49" s="32" t="s">
        <v>895</v>
      </c>
      <c r="D49" s="31" t="s">
        <v>69</v>
      </c>
      <c r="E49" s="33" t="s">
        <v>896</v>
      </c>
      <c r="F49" s="34" t="s">
        <v>159</v>
      </c>
      <c r="G49" s="35">
        <v>10.874000000000001</v>
      </c>
      <c r="H49" s="36">
        <v>0</v>
      </c>
      <c r="I49" s="36">
        <f>ROUND(G49*H49,P4)</f>
        <v>0</v>
      </c>
      <c r="J49" s="34" t="s">
        <v>72</v>
      </c>
      <c r="O49" s="37">
        <f>I49*0.21</f>
        <v>0</v>
      </c>
      <c r="P49">
        <v>3</v>
      </c>
    </row>
    <row r="50" spans="1:16" x14ac:dyDescent="0.25">
      <c r="A50" s="31" t="s">
        <v>73</v>
      </c>
      <c r="B50" s="38"/>
      <c r="E50" s="39" t="s">
        <v>69</v>
      </c>
      <c r="J50" s="40"/>
    </row>
    <row r="51" spans="1:16" ht="60" x14ac:dyDescent="0.25">
      <c r="A51" s="31" t="s">
        <v>74</v>
      </c>
      <c r="B51" s="38"/>
      <c r="E51" s="41" t="s">
        <v>897</v>
      </c>
      <c r="J51" s="40"/>
    </row>
    <row r="52" spans="1:16" ht="409.5" x14ac:dyDescent="0.25">
      <c r="A52" s="31" t="s">
        <v>76</v>
      </c>
      <c r="B52" s="38"/>
      <c r="E52" s="33" t="s">
        <v>571</v>
      </c>
      <c r="J52" s="40"/>
    </row>
    <row r="53" spans="1:16" x14ac:dyDescent="0.25">
      <c r="A53" s="31" t="s">
        <v>67</v>
      </c>
      <c r="B53" s="31">
        <v>11</v>
      </c>
      <c r="C53" s="32" t="s">
        <v>578</v>
      </c>
      <c r="D53" s="31" t="s">
        <v>69</v>
      </c>
      <c r="E53" s="33" t="s">
        <v>579</v>
      </c>
      <c r="F53" s="34" t="s">
        <v>159</v>
      </c>
      <c r="G53" s="35">
        <v>6.25</v>
      </c>
      <c r="H53" s="36">
        <v>0</v>
      </c>
      <c r="I53" s="36">
        <f>ROUND(G53*H53,P4)</f>
        <v>0</v>
      </c>
      <c r="J53" s="34" t="s">
        <v>72</v>
      </c>
      <c r="O53" s="37">
        <f>I53*0.21</f>
        <v>0</v>
      </c>
      <c r="P53">
        <v>3</v>
      </c>
    </row>
    <row r="54" spans="1:16" x14ac:dyDescent="0.25">
      <c r="A54" s="31" t="s">
        <v>73</v>
      </c>
      <c r="B54" s="38"/>
      <c r="E54" s="39" t="s">
        <v>69</v>
      </c>
      <c r="J54" s="40"/>
    </row>
    <row r="55" spans="1:16" ht="45" x14ac:dyDescent="0.25">
      <c r="A55" s="31" t="s">
        <v>74</v>
      </c>
      <c r="B55" s="38"/>
      <c r="E55" s="41" t="s">
        <v>898</v>
      </c>
      <c r="J55" s="40"/>
    </row>
    <row r="56" spans="1:16" ht="409.5" x14ac:dyDescent="0.25">
      <c r="A56" s="31" t="s">
        <v>76</v>
      </c>
      <c r="B56" s="38"/>
      <c r="E56" s="33" t="s">
        <v>571</v>
      </c>
      <c r="J56" s="40"/>
    </row>
    <row r="57" spans="1:16" x14ac:dyDescent="0.25">
      <c r="A57" s="31" t="s">
        <v>67</v>
      </c>
      <c r="B57" s="31">
        <v>12</v>
      </c>
      <c r="C57" s="32" t="s">
        <v>591</v>
      </c>
      <c r="D57" s="31" t="s">
        <v>69</v>
      </c>
      <c r="E57" s="33" t="s">
        <v>592</v>
      </c>
      <c r="F57" s="34" t="s">
        <v>159</v>
      </c>
      <c r="G57" s="35">
        <v>21.748000000000001</v>
      </c>
      <c r="H57" s="36">
        <v>0</v>
      </c>
      <c r="I57" s="36">
        <f>ROUND(G57*H57,P4)</f>
        <v>0</v>
      </c>
      <c r="J57" s="34" t="s">
        <v>72</v>
      </c>
      <c r="O57" s="37">
        <f>I57*0.21</f>
        <v>0</v>
      </c>
      <c r="P57">
        <v>3</v>
      </c>
    </row>
    <row r="58" spans="1:16" x14ac:dyDescent="0.25">
      <c r="A58" s="31" t="s">
        <v>73</v>
      </c>
      <c r="B58" s="38"/>
      <c r="E58" s="39" t="s">
        <v>69</v>
      </c>
      <c r="J58" s="40"/>
    </row>
    <row r="59" spans="1:16" ht="75" x14ac:dyDescent="0.25">
      <c r="A59" s="31" t="s">
        <v>74</v>
      </c>
      <c r="B59" s="38"/>
      <c r="E59" s="41" t="s">
        <v>899</v>
      </c>
      <c r="J59" s="40"/>
    </row>
    <row r="60" spans="1:16" ht="180" x14ac:dyDescent="0.25">
      <c r="A60" s="31" t="s">
        <v>76</v>
      </c>
      <c r="B60" s="38"/>
      <c r="E60" s="33" t="s">
        <v>594</v>
      </c>
      <c r="J60" s="40"/>
    </row>
    <row r="61" spans="1:16" x14ac:dyDescent="0.25">
      <c r="A61" s="25" t="s">
        <v>64</v>
      </c>
      <c r="B61" s="26"/>
      <c r="C61" s="27" t="s">
        <v>599</v>
      </c>
      <c r="D61" s="28"/>
      <c r="E61" s="25" t="s">
        <v>900</v>
      </c>
      <c r="F61" s="28"/>
      <c r="G61" s="28"/>
      <c r="H61" s="28"/>
      <c r="I61" s="29">
        <f>SUMIFS(I62:I69,A62:A69,"P")</f>
        <v>0</v>
      </c>
      <c r="J61" s="30"/>
    </row>
    <row r="62" spans="1:16" ht="30" x14ac:dyDescent="0.25">
      <c r="A62" s="31" t="s">
        <v>67</v>
      </c>
      <c r="B62" s="31">
        <v>13</v>
      </c>
      <c r="C62" s="32" t="s">
        <v>548</v>
      </c>
      <c r="D62" s="31" t="s">
        <v>69</v>
      </c>
      <c r="E62" s="33" t="s">
        <v>549</v>
      </c>
      <c r="F62" s="34" t="s">
        <v>172</v>
      </c>
      <c r="G62" s="35">
        <v>81.61</v>
      </c>
      <c r="H62" s="36">
        <v>0</v>
      </c>
      <c r="I62" s="36">
        <f>ROUND(G62*H62,P4)</f>
        <v>0</v>
      </c>
      <c r="J62" s="34" t="s">
        <v>72</v>
      </c>
      <c r="O62" s="37">
        <f>I62*0.21</f>
        <v>0</v>
      </c>
      <c r="P62">
        <v>3</v>
      </c>
    </row>
    <row r="63" spans="1:16" x14ac:dyDescent="0.25">
      <c r="A63" s="31" t="s">
        <v>73</v>
      </c>
      <c r="B63" s="38"/>
      <c r="E63" s="39" t="s">
        <v>69</v>
      </c>
      <c r="J63" s="40"/>
    </row>
    <row r="64" spans="1:16" ht="60" x14ac:dyDescent="0.25">
      <c r="A64" s="31" t="s">
        <v>74</v>
      </c>
      <c r="B64" s="38"/>
      <c r="E64" s="41" t="s">
        <v>901</v>
      </c>
      <c r="J64" s="40"/>
    </row>
    <row r="65" spans="1:16" ht="225" x14ac:dyDescent="0.25">
      <c r="A65" s="31" t="s">
        <v>76</v>
      </c>
      <c r="B65" s="38"/>
      <c r="E65" s="33" t="s">
        <v>551</v>
      </c>
      <c r="J65" s="40"/>
    </row>
    <row r="66" spans="1:16" ht="30" x14ac:dyDescent="0.25">
      <c r="A66" s="31" t="s">
        <v>67</v>
      </c>
      <c r="B66" s="31">
        <v>14</v>
      </c>
      <c r="C66" s="32" t="s">
        <v>902</v>
      </c>
      <c r="D66" s="31" t="s">
        <v>69</v>
      </c>
      <c r="E66" s="33" t="s">
        <v>903</v>
      </c>
      <c r="F66" s="34" t="s">
        <v>172</v>
      </c>
      <c r="G66" s="35">
        <v>122.544</v>
      </c>
      <c r="H66" s="36">
        <v>0</v>
      </c>
      <c r="I66" s="36">
        <f>ROUND(G66*H66,P4)</f>
        <v>0</v>
      </c>
      <c r="J66" s="34" t="s">
        <v>211</v>
      </c>
      <c r="O66" s="37">
        <f>I66*0.21</f>
        <v>0</v>
      </c>
      <c r="P66">
        <v>3</v>
      </c>
    </row>
    <row r="67" spans="1:16" x14ac:dyDescent="0.25">
      <c r="A67" s="31" t="s">
        <v>73</v>
      </c>
      <c r="B67" s="38"/>
      <c r="E67" s="39" t="s">
        <v>69</v>
      </c>
      <c r="J67" s="40"/>
    </row>
    <row r="68" spans="1:16" ht="45" x14ac:dyDescent="0.25">
      <c r="A68" s="31" t="s">
        <v>74</v>
      </c>
      <c r="B68" s="38"/>
      <c r="E68" s="41" t="s">
        <v>904</v>
      </c>
      <c r="J68" s="40"/>
    </row>
    <row r="69" spans="1:16" ht="225" x14ac:dyDescent="0.25">
      <c r="A69" s="31" t="s">
        <v>76</v>
      </c>
      <c r="B69" s="38"/>
      <c r="E69" s="33" t="s">
        <v>905</v>
      </c>
      <c r="J69" s="40"/>
    </row>
    <row r="70" spans="1:16" x14ac:dyDescent="0.25">
      <c r="A70" s="25" t="s">
        <v>64</v>
      </c>
      <c r="B70" s="26"/>
      <c r="C70" s="27" t="s">
        <v>906</v>
      </c>
      <c r="D70" s="28"/>
      <c r="E70" s="25" t="s">
        <v>620</v>
      </c>
      <c r="F70" s="28"/>
      <c r="G70" s="28"/>
      <c r="H70" s="28"/>
      <c r="I70" s="29">
        <f>SUMIFS(I71:I78,A71:A78,"P")</f>
        <v>0</v>
      </c>
      <c r="J70" s="30"/>
    </row>
    <row r="71" spans="1:16" ht="30" x14ac:dyDescent="0.25">
      <c r="A71" s="31" t="s">
        <v>67</v>
      </c>
      <c r="B71" s="31">
        <v>15</v>
      </c>
      <c r="C71" s="32" t="s">
        <v>907</v>
      </c>
      <c r="D71" s="31" t="s">
        <v>69</v>
      </c>
      <c r="E71" s="33" t="s">
        <v>908</v>
      </c>
      <c r="F71" s="34" t="s">
        <v>172</v>
      </c>
      <c r="G71" s="35">
        <v>372.05700000000002</v>
      </c>
      <c r="H71" s="36">
        <v>0</v>
      </c>
      <c r="I71" s="36">
        <f>ROUND(G71*H71,P4)</f>
        <v>0</v>
      </c>
      <c r="J71" s="34" t="s">
        <v>72</v>
      </c>
      <c r="O71" s="37">
        <f>I71*0.21</f>
        <v>0</v>
      </c>
      <c r="P71">
        <v>3</v>
      </c>
    </row>
    <row r="72" spans="1:16" x14ac:dyDescent="0.25">
      <c r="A72" s="31" t="s">
        <v>73</v>
      </c>
      <c r="B72" s="38"/>
      <c r="E72" s="39" t="s">
        <v>69</v>
      </c>
      <c r="J72" s="40"/>
    </row>
    <row r="73" spans="1:16" ht="60" x14ac:dyDescent="0.25">
      <c r="A73" s="31" t="s">
        <v>74</v>
      </c>
      <c r="B73" s="38"/>
      <c r="E73" s="41" t="s">
        <v>909</v>
      </c>
      <c r="J73" s="40"/>
    </row>
    <row r="74" spans="1:16" ht="285" x14ac:dyDescent="0.25">
      <c r="A74" s="31" t="s">
        <v>76</v>
      </c>
      <c r="B74" s="38"/>
      <c r="E74" s="33" t="s">
        <v>637</v>
      </c>
      <c r="J74" s="40"/>
    </row>
    <row r="75" spans="1:16" x14ac:dyDescent="0.25">
      <c r="A75" s="31" t="s">
        <v>67</v>
      </c>
      <c r="B75" s="31">
        <v>16</v>
      </c>
      <c r="C75" s="32" t="s">
        <v>910</v>
      </c>
      <c r="D75" s="31" t="s">
        <v>69</v>
      </c>
      <c r="E75" s="33" t="s">
        <v>911</v>
      </c>
      <c r="F75" s="34" t="s">
        <v>172</v>
      </c>
      <c r="G75" s="35">
        <v>744.11400000000003</v>
      </c>
      <c r="H75" s="36">
        <v>0</v>
      </c>
      <c r="I75" s="36">
        <f>ROUND(G75*H75,P4)</f>
        <v>0</v>
      </c>
      <c r="J75" s="34" t="s">
        <v>72</v>
      </c>
      <c r="O75" s="37">
        <f>I75*0.21</f>
        <v>0</v>
      </c>
      <c r="P75">
        <v>3</v>
      </c>
    </row>
    <row r="76" spans="1:16" x14ac:dyDescent="0.25">
      <c r="A76" s="31" t="s">
        <v>73</v>
      </c>
      <c r="B76" s="38"/>
      <c r="E76" s="39" t="s">
        <v>69</v>
      </c>
      <c r="J76" s="40"/>
    </row>
    <row r="77" spans="1:16" ht="60" x14ac:dyDescent="0.25">
      <c r="A77" s="31" t="s">
        <v>74</v>
      </c>
      <c r="B77" s="38"/>
      <c r="E77" s="41" t="s">
        <v>912</v>
      </c>
      <c r="J77" s="40"/>
    </row>
    <row r="78" spans="1:16" ht="75" x14ac:dyDescent="0.25">
      <c r="A78" s="31" t="s">
        <v>76</v>
      </c>
      <c r="B78" s="38"/>
      <c r="E78" s="33" t="s">
        <v>913</v>
      </c>
      <c r="J78" s="40"/>
    </row>
    <row r="79" spans="1:16" x14ac:dyDescent="0.25">
      <c r="A79" s="25" t="s">
        <v>64</v>
      </c>
      <c r="B79" s="26"/>
      <c r="C79" s="27" t="s">
        <v>638</v>
      </c>
      <c r="D79" s="28"/>
      <c r="E79" s="25" t="s">
        <v>914</v>
      </c>
      <c r="F79" s="28"/>
      <c r="G79" s="28"/>
      <c r="H79" s="28"/>
      <c r="I79" s="29">
        <f>SUMIFS(I80:I87,A80:A87,"P")</f>
        <v>0</v>
      </c>
      <c r="J79" s="30"/>
    </row>
    <row r="80" spans="1:16" x14ac:dyDescent="0.25">
      <c r="A80" s="31" t="s">
        <v>67</v>
      </c>
      <c r="B80" s="31">
        <v>17</v>
      </c>
      <c r="C80" s="32" t="s">
        <v>915</v>
      </c>
      <c r="D80" s="31" t="s">
        <v>69</v>
      </c>
      <c r="E80" s="33" t="s">
        <v>916</v>
      </c>
      <c r="F80" s="34" t="s">
        <v>71</v>
      </c>
      <c r="G80" s="35">
        <v>2</v>
      </c>
      <c r="H80" s="36">
        <v>0</v>
      </c>
      <c r="I80" s="36">
        <f>ROUND(G80*H80,P4)</f>
        <v>0</v>
      </c>
      <c r="J80" s="34" t="s">
        <v>72</v>
      </c>
      <c r="O80" s="37">
        <f>I80*0.21</f>
        <v>0</v>
      </c>
      <c r="P80">
        <v>3</v>
      </c>
    </row>
    <row r="81" spans="1:16" x14ac:dyDescent="0.25">
      <c r="A81" s="31" t="s">
        <v>73</v>
      </c>
      <c r="B81" s="38"/>
      <c r="E81" s="39" t="s">
        <v>69</v>
      </c>
      <c r="J81" s="40"/>
    </row>
    <row r="82" spans="1:16" ht="30" x14ac:dyDescent="0.25">
      <c r="A82" s="31" t="s">
        <v>74</v>
      </c>
      <c r="B82" s="38"/>
      <c r="E82" s="41" t="s">
        <v>917</v>
      </c>
      <c r="J82" s="40"/>
    </row>
    <row r="83" spans="1:16" ht="360" x14ac:dyDescent="0.25">
      <c r="A83" s="31" t="s">
        <v>76</v>
      </c>
      <c r="B83" s="38"/>
      <c r="E83" s="33" t="s">
        <v>918</v>
      </c>
      <c r="J83" s="40"/>
    </row>
    <row r="84" spans="1:16" x14ac:dyDescent="0.25">
      <c r="A84" s="31" t="s">
        <v>67</v>
      </c>
      <c r="B84" s="31">
        <v>18</v>
      </c>
      <c r="C84" s="32" t="s">
        <v>919</v>
      </c>
      <c r="D84" s="31" t="s">
        <v>69</v>
      </c>
      <c r="E84" s="33" t="s">
        <v>920</v>
      </c>
      <c r="F84" s="34" t="s">
        <v>71</v>
      </c>
      <c r="G84" s="35">
        <v>27</v>
      </c>
      <c r="H84" s="36">
        <v>0</v>
      </c>
      <c r="I84" s="36">
        <f>ROUND(G84*H84,P4)</f>
        <v>0</v>
      </c>
      <c r="J84" s="34" t="s">
        <v>72</v>
      </c>
      <c r="O84" s="37">
        <f>I84*0.21</f>
        <v>0</v>
      </c>
      <c r="P84">
        <v>3</v>
      </c>
    </row>
    <row r="85" spans="1:16" x14ac:dyDescent="0.25">
      <c r="A85" s="31" t="s">
        <v>73</v>
      </c>
      <c r="B85" s="38"/>
      <c r="E85" s="39" t="s">
        <v>69</v>
      </c>
      <c r="J85" s="40"/>
    </row>
    <row r="86" spans="1:16" ht="45" x14ac:dyDescent="0.25">
      <c r="A86" s="31" t="s">
        <v>74</v>
      </c>
      <c r="B86" s="38"/>
      <c r="E86" s="41" t="s">
        <v>921</v>
      </c>
      <c r="J86" s="40"/>
    </row>
    <row r="87" spans="1:16" ht="330" x14ac:dyDescent="0.25">
      <c r="A87" s="31" t="s">
        <v>76</v>
      </c>
      <c r="B87" s="38"/>
      <c r="E87" s="33" t="s">
        <v>647</v>
      </c>
      <c r="J87" s="40"/>
    </row>
    <row r="88" spans="1:16" x14ac:dyDescent="0.25">
      <c r="A88" s="25" t="s">
        <v>64</v>
      </c>
      <c r="B88" s="26"/>
      <c r="C88" s="27" t="s">
        <v>675</v>
      </c>
      <c r="D88" s="28"/>
      <c r="E88" s="25" t="s">
        <v>922</v>
      </c>
      <c r="F88" s="28"/>
      <c r="G88" s="28"/>
      <c r="H88" s="28"/>
      <c r="I88" s="29">
        <f>SUMIFS(I89:I92,A89:A92,"P")</f>
        <v>0</v>
      </c>
      <c r="J88" s="30"/>
    </row>
    <row r="89" spans="1:16" ht="30" x14ac:dyDescent="0.25">
      <c r="A89" s="31" t="s">
        <v>67</v>
      </c>
      <c r="B89" s="31">
        <v>19</v>
      </c>
      <c r="C89" s="32" t="s">
        <v>923</v>
      </c>
      <c r="D89" s="31" t="s">
        <v>69</v>
      </c>
      <c r="E89" s="33" t="s">
        <v>924</v>
      </c>
      <c r="F89" s="34" t="s">
        <v>71</v>
      </c>
      <c r="G89" s="35">
        <v>26</v>
      </c>
      <c r="H89" s="36">
        <v>0</v>
      </c>
      <c r="I89" s="36">
        <f>ROUND(G89*H89,P4)</f>
        <v>0</v>
      </c>
      <c r="J89" s="34" t="s">
        <v>72</v>
      </c>
      <c r="O89" s="37">
        <f>I89*0.21</f>
        <v>0</v>
      </c>
      <c r="P89">
        <v>3</v>
      </c>
    </row>
    <row r="90" spans="1:16" x14ac:dyDescent="0.25">
      <c r="A90" s="31" t="s">
        <v>73</v>
      </c>
      <c r="B90" s="38"/>
      <c r="E90" s="39" t="s">
        <v>69</v>
      </c>
      <c r="J90" s="40"/>
    </row>
    <row r="91" spans="1:16" ht="45" x14ac:dyDescent="0.25">
      <c r="A91" s="31" t="s">
        <v>74</v>
      </c>
      <c r="B91" s="38"/>
      <c r="E91" s="41" t="s">
        <v>925</v>
      </c>
      <c r="J91" s="40"/>
    </row>
    <row r="92" spans="1:16" ht="180" x14ac:dyDescent="0.25">
      <c r="A92" s="31" t="s">
        <v>76</v>
      </c>
      <c r="B92" s="38"/>
      <c r="E92" s="33" t="s">
        <v>825</v>
      </c>
      <c r="J92" s="40"/>
    </row>
    <row r="93" spans="1:16" x14ac:dyDescent="0.25">
      <c r="A93" s="25" t="s">
        <v>64</v>
      </c>
      <c r="B93" s="26"/>
      <c r="C93" s="27" t="s">
        <v>926</v>
      </c>
      <c r="D93" s="28"/>
      <c r="E93" s="25" t="s">
        <v>927</v>
      </c>
      <c r="F93" s="28"/>
      <c r="G93" s="28"/>
      <c r="H93" s="28"/>
      <c r="I93" s="29">
        <f>SUMIFS(I94:I97,A94:A97,"P")</f>
        <v>0</v>
      </c>
      <c r="J93" s="30"/>
    </row>
    <row r="94" spans="1:16" ht="45" x14ac:dyDescent="0.25">
      <c r="A94" s="31" t="s">
        <v>67</v>
      </c>
      <c r="B94" s="31">
        <v>20</v>
      </c>
      <c r="C94" s="32" t="s">
        <v>834</v>
      </c>
      <c r="D94" s="31" t="s">
        <v>835</v>
      </c>
      <c r="E94" s="33" t="s">
        <v>836</v>
      </c>
      <c r="F94" s="34" t="s">
        <v>210</v>
      </c>
      <c r="G94" s="35">
        <v>523.44200000000001</v>
      </c>
      <c r="H94" s="36">
        <v>0</v>
      </c>
      <c r="I94" s="36">
        <f>ROUND(G94*H94,P4)</f>
        <v>0</v>
      </c>
      <c r="J94" s="34" t="s">
        <v>211</v>
      </c>
      <c r="O94" s="37">
        <f>I94*0.21</f>
        <v>0</v>
      </c>
      <c r="P94">
        <v>3</v>
      </c>
    </row>
    <row r="95" spans="1:16" x14ac:dyDescent="0.25">
      <c r="A95" s="31" t="s">
        <v>73</v>
      </c>
      <c r="B95" s="38"/>
      <c r="E95" s="33" t="s">
        <v>212</v>
      </c>
      <c r="J95" s="40"/>
    </row>
    <row r="96" spans="1:16" ht="30" x14ac:dyDescent="0.25">
      <c r="A96" s="31" t="s">
        <v>74</v>
      </c>
      <c r="B96" s="38"/>
      <c r="E96" s="41" t="s">
        <v>928</v>
      </c>
      <c r="J96" s="40"/>
    </row>
    <row r="97" spans="1:10" ht="135" x14ac:dyDescent="0.25">
      <c r="A97" s="31" t="s">
        <v>76</v>
      </c>
      <c r="B97" s="42"/>
      <c r="C97" s="43"/>
      <c r="D97" s="43"/>
      <c r="E97" s="33" t="s">
        <v>214</v>
      </c>
      <c r="F97" s="43"/>
      <c r="G97" s="43"/>
      <c r="H97" s="43"/>
      <c r="I97" s="43"/>
      <c r="J97" s="44"/>
    </row>
  </sheetData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13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39</v>
      </c>
      <c r="F2" s="3"/>
      <c r="G2" s="3"/>
      <c r="H2" s="3"/>
      <c r="I2" s="3"/>
      <c r="J2" s="16"/>
    </row>
    <row r="3" spans="1:16" ht="30" x14ac:dyDescent="0.25">
      <c r="A3" s="3" t="s">
        <v>40</v>
      </c>
      <c r="B3" s="17" t="s">
        <v>41</v>
      </c>
      <c r="C3" s="47" t="s">
        <v>42</v>
      </c>
      <c r="D3" s="48"/>
      <c r="E3" s="18" t="s">
        <v>43</v>
      </c>
      <c r="F3" s="3"/>
      <c r="G3" s="3"/>
      <c r="H3" s="19" t="s">
        <v>21</v>
      </c>
      <c r="I3" s="20">
        <f>SUMIFS(I10:I133,A10:A133,"SD")</f>
        <v>0</v>
      </c>
      <c r="J3" s="16"/>
      <c r="O3">
        <v>0</v>
      </c>
      <c r="P3">
        <v>2</v>
      </c>
    </row>
    <row r="4" spans="1:16" x14ac:dyDescent="0.25">
      <c r="A4" s="3" t="s">
        <v>44</v>
      </c>
      <c r="B4" s="17" t="s">
        <v>45</v>
      </c>
      <c r="C4" s="47" t="s">
        <v>230</v>
      </c>
      <c r="D4" s="48"/>
      <c r="E4" s="18" t="s">
        <v>231</v>
      </c>
      <c r="F4" s="3"/>
      <c r="G4" s="3"/>
      <c r="H4" s="3"/>
      <c r="I4" s="3"/>
      <c r="J4" s="16"/>
      <c r="O4">
        <v>0.15</v>
      </c>
      <c r="P4">
        <v>2</v>
      </c>
    </row>
    <row r="5" spans="1:16" x14ac:dyDescent="0.25">
      <c r="A5" s="3" t="s">
        <v>48</v>
      </c>
      <c r="B5" s="17" t="s">
        <v>45</v>
      </c>
      <c r="C5" s="47" t="s">
        <v>232</v>
      </c>
      <c r="D5" s="48"/>
      <c r="E5" s="18" t="s">
        <v>233</v>
      </c>
      <c r="F5" s="3"/>
      <c r="G5" s="3"/>
      <c r="H5" s="3"/>
      <c r="I5" s="3"/>
      <c r="J5" s="16"/>
      <c r="O5">
        <v>0.21</v>
      </c>
    </row>
    <row r="6" spans="1:16" x14ac:dyDescent="0.25">
      <c r="A6" s="3" t="s">
        <v>51</v>
      </c>
      <c r="B6" s="17" t="s">
        <v>52</v>
      </c>
      <c r="C6" s="47" t="s">
        <v>21</v>
      </c>
      <c r="D6" s="48"/>
      <c r="E6" s="18" t="s">
        <v>22</v>
      </c>
      <c r="F6" s="3"/>
      <c r="G6" s="3"/>
      <c r="H6" s="3"/>
      <c r="I6" s="3"/>
      <c r="J6" s="16"/>
    </row>
    <row r="7" spans="1:16" x14ac:dyDescent="0.25">
      <c r="A7" s="49" t="s">
        <v>53</v>
      </c>
      <c r="B7" s="50" t="s">
        <v>54</v>
      </c>
      <c r="C7" s="51" t="s">
        <v>55</v>
      </c>
      <c r="D7" s="51" t="s">
        <v>56</v>
      </c>
      <c r="E7" s="51" t="s">
        <v>57</v>
      </c>
      <c r="F7" s="51" t="s">
        <v>58</v>
      </c>
      <c r="G7" s="51" t="s">
        <v>59</v>
      </c>
      <c r="H7" s="51" t="s">
        <v>60</v>
      </c>
      <c r="I7" s="51"/>
      <c r="J7" s="52" t="s">
        <v>61</v>
      </c>
    </row>
    <row r="8" spans="1:16" x14ac:dyDescent="0.25">
      <c r="A8" s="49"/>
      <c r="B8" s="50"/>
      <c r="C8" s="51"/>
      <c r="D8" s="51"/>
      <c r="E8" s="51"/>
      <c r="F8" s="51"/>
      <c r="G8" s="51"/>
      <c r="H8" s="7" t="s">
        <v>62</v>
      </c>
      <c r="I8" s="7" t="s">
        <v>63</v>
      </c>
      <c r="J8" s="52"/>
    </row>
    <row r="9" spans="1:16" x14ac:dyDescent="0.25">
      <c r="A9" s="23">
        <v>0</v>
      </c>
      <c r="B9" s="21">
        <v>1</v>
      </c>
      <c r="C9" s="24">
        <v>2</v>
      </c>
      <c r="D9" s="7">
        <v>3</v>
      </c>
      <c r="E9" s="24">
        <v>4</v>
      </c>
      <c r="F9" s="7">
        <v>5</v>
      </c>
      <c r="G9" s="7">
        <v>6</v>
      </c>
      <c r="H9" s="7">
        <v>7</v>
      </c>
      <c r="I9" s="24">
        <v>8</v>
      </c>
      <c r="J9" s="22">
        <v>9</v>
      </c>
    </row>
    <row r="10" spans="1:16" x14ac:dyDescent="0.25">
      <c r="A10" s="25" t="s">
        <v>64</v>
      </c>
      <c r="B10" s="26"/>
      <c r="C10" s="27" t="s">
        <v>409</v>
      </c>
      <c r="D10" s="28"/>
      <c r="E10" s="25" t="s">
        <v>410</v>
      </c>
      <c r="F10" s="28"/>
      <c r="G10" s="28"/>
      <c r="H10" s="28"/>
      <c r="I10" s="29">
        <f>SUMIFS(I11:I34,A11:A34,"P")</f>
        <v>0</v>
      </c>
      <c r="J10" s="30"/>
    </row>
    <row r="11" spans="1:16" x14ac:dyDescent="0.25">
      <c r="A11" s="31" t="s">
        <v>67</v>
      </c>
      <c r="B11" s="31">
        <v>1</v>
      </c>
      <c r="C11" s="32" t="s">
        <v>729</v>
      </c>
      <c r="D11" s="31" t="s">
        <v>69</v>
      </c>
      <c r="E11" s="33" t="s">
        <v>730</v>
      </c>
      <c r="F11" s="34" t="s">
        <v>172</v>
      </c>
      <c r="G11" s="35">
        <v>300</v>
      </c>
      <c r="H11" s="36">
        <v>0</v>
      </c>
      <c r="I11" s="36">
        <f>ROUND(G11*H11,P4)</f>
        <v>0</v>
      </c>
      <c r="J11" s="34" t="s">
        <v>72</v>
      </c>
      <c r="O11" s="37">
        <f>I11*0.21</f>
        <v>0</v>
      </c>
      <c r="P11">
        <v>3</v>
      </c>
    </row>
    <row r="12" spans="1:16" x14ac:dyDescent="0.25">
      <c r="A12" s="31" t="s">
        <v>73</v>
      </c>
      <c r="B12" s="38"/>
      <c r="E12" s="39" t="s">
        <v>69</v>
      </c>
      <c r="J12" s="40"/>
    </row>
    <row r="13" spans="1:16" ht="30" x14ac:dyDescent="0.25">
      <c r="A13" s="31" t="s">
        <v>74</v>
      </c>
      <c r="B13" s="38"/>
      <c r="E13" s="41" t="s">
        <v>929</v>
      </c>
      <c r="J13" s="40"/>
    </row>
    <row r="14" spans="1:16" ht="90" x14ac:dyDescent="0.25">
      <c r="A14" s="31" t="s">
        <v>76</v>
      </c>
      <c r="B14" s="38"/>
      <c r="E14" s="33" t="s">
        <v>732</v>
      </c>
      <c r="J14" s="40"/>
    </row>
    <row r="15" spans="1:16" x14ac:dyDescent="0.25">
      <c r="A15" s="31" t="s">
        <v>67</v>
      </c>
      <c r="B15" s="31">
        <v>2</v>
      </c>
      <c r="C15" s="32" t="s">
        <v>930</v>
      </c>
      <c r="D15" s="31" t="s">
        <v>69</v>
      </c>
      <c r="E15" s="33" t="s">
        <v>931</v>
      </c>
      <c r="F15" s="34" t="s">
        <v>71</v>
      </c>
      <c r="G15" s="35">
        <v>28</v>
      </c>
      <c r="H15" s="36">
        <v>0</v>
      </c>
      <c r="I15" s="36">
        <f>ROUND(G15*H15,P4)</f>
        <v>0</v>
      </c>
      <c r="J15" s="34" t="s">
        <v>72</v>
      </c>
      <c r="O15" s="37">
        <f>I15*0.21</f>
        <v>0</v>
      </c>
      <c r="P15">
        <v>3</v>
      </c>
    </row>
    <row r="16" spans="1:16" x14ac:dyDescent="0.25">
      <c r="A16" s="31" t="s">
        <v>73</v>
      </c>
      <c r="B16" s="38"/>
      <c r="E16" s="39" t="s">
        <v>69</v>
      </c>
      <c r="J16" s="40"/>
    </row>
    <row r="17" spans="1:16" ht="45" x14ac:dyDescent="0.25">
      <c r="A17" s="31" t="s">
        <v>74</v>
      </c>
      <c r="B17" s="38"/>
      <c r="E17" s="41" t="s">
        <v>932</v>
      </c>
      <c r="J17" s="40"/>
    </row>
    <row r="18" spans="1:16" ht="120" x14ac:dyDescent="0.25">
      <c r="A18" s="31" t="s">
        <v>76</v>
      </c>
      <c r="B18" s="38"/>
      <c r="E18" s="33" t="s">
        <v>933</v>
      </c>
      <c r="J18" s="40"/>
    </row>
    <row r="19" spans="1:16" x14ac:dyDescent="0.25">
      <c r="A19" s="31" t="s">
        <v>67</v>
      </c>
      <c r="B19" s="31">
        <v>3</v>
      </c>
      <c r="C19" s="32" t="s">
        <v>934</v>
      </c>
      <c r="D19" s="31" t="s">
        <v>69</v>
      </c>
      <c r="E19" s="33" t="s">
        <v>935</v>
      </c>
      <c r="F19" s="34" t="s">
        <v>159</v>
      </c>
      <c r="G19" s="35">
        <v>1035.81</v>
      </c>
      <c r="H19" s="36">
        <v>0</v>
      </c>
      <c r="I19" s="36">
        <f>ROUND(G19*H19,P4)</f>
        <v>0</v>
      </c>
      <c r="J19" s="34" t="s">
        <v>72</v>
      </c>
      <c r="O19" s="37">
        <f>I19*0.21</f>
        <v>0</v>
      </c>
      <c r="P19">
        <v>3</v>
      </c>
    </row>
    <row r="20" spans="1:16" x14ac:dyDescent="0.25">
      <c r="A20" s="31" t="s">
        <v>73</v>
      </c>
      <c r="B20" s="38"/>
      <c r="E20" s="39" t="s">
        <v>69</v>
      </c>
      <c r="J20" s="40"/>
    </row>
    <row r="21" spans="1:16" ht="60" x14ac:dyDescent="0.25">
      <c r="A21" s="31" t="s">
        <v>74</v>
      </c>
      <c r="B21" s="38"/>
      <c r="E21" s="41" t="s">
        <v>936</v>
      </c>
      <c r="J21" s="40"/>
    </row>
    <row r="22" spans="1:16" ht="409.5" x14ac:dyDescent="0.25">
      <c r="A22" s="31" t="s">
        <v>76</v>
      </c>
      <c r="B22" s="38"/>
      <c r="E22" s="33" t="s">
        <v>161</v>
      </c>
      <c r="J22" s="40"/>
    </row>
    <row r="23" spans="1:16" x14ac:dyDescent="0.25">
      <c r="A23" s="31" t="s">
        <v>67</v>
      </c>
      <c r="B23" s="31">
        <v>4</v>
      </c>
      <c r="C23" s="32" t="s">
        <v>440</v>
      </c>
      <c r="D23" s="31" t="s">
        <v>69</v>
      </c>
      <c r="E23" s="33" t="s">
        <v>441</v>
      </c>
      <c r="F23" s="34" t="s">
        <v>159</v>
      </c>
      <c r="G23" s="35">
        <v>1035.81</v>
      </c>
      <c r="H23" s="36">
        <v>0</v>
      </c>
      <c r="I23" s="36">
        <f>ROUND(G23*H23,P4)</f>
        <v>0</v>
      </c>
      <c r="J23" s="34" t="s">
        <v>72</v>
      </c>
      <c r="O23" s="37">
        <f>I23*0.21</f>
        <v>0</v>
      </c>
      <c r="P23">
        <v>3</v>
      </c>
    </row>
    <row r="24" spans="1:16" x14ac:dyDescent="0.25">
      <c r="A24" s="31" t="s">
        <v>73</v>
      </c>
      <c r="B24" s="38"/>
      <c r="E24" s="39" t="s">
        <v>69</v>
      </c>
      <c r="J24" s="40"/>
    </row>
    <row r="25" spans="1:16" ht="30" x14ac:dyDescent="0.25">
      <c r="A25" s="31" t="s">
        <v>74</v>
      </c>
      <c r="B25" s="38"/>
      <c r="E25" s="41" t="s">
        <v>937</v>
      </c>
      <c r="J25" s="40"/>
    </row>
    <row r="26" spans="1:16" ht="285" x14ac:dyDescent="0.25">
      <c r="A26" s="31" t="s">
        <v>76</v>
      </c>
      <c r="B26" s="38"/>
      <c r="E26" s="33" t="s">
        <v>442</v>
      </c>
      <c r="J26" s="40"/>
    </row>
    <row r="27" spans="1:16" x14ac:dyDescent="0.25">
      <c r="A27" s="31" t="s">
        <v>67</v>
      </c>
      <c r="B27" s="31">
        <v>5</v>
      </c>
      <c r="C27" s="32" t="s">
        <v>448</v>
      </c>
      <c r="D27" s="31" t="s">
        <v>69</v>
      </c>
      <c r="E27" s="33" t="s">
        <v>449</v>
      </c>
      <c r="F27" s="34" t="s">
        <v>159</v>
      </c>
      <c r="G27" s="35">
        <v>858.83500000000004</v>
      </c>
      <c r="H27" s="36">
        <v>0</v>
      </c>
      <c r="I27" s="36">
        <f>ROUND(G27*H27,P4)</f>
        <v>0</v>
      </c>
      <c r="J27" s="34" t="s">
        <v>72</v>
      </c>
      <c r="O27" s="37">
        <f>I27*0.21</f>
        <v>0</v>
      </c>
      <c r="P27">
        <v>3</v>
      </c>
    </row>
    <row r="28" spans="1:16" x14ac:dyDescent="0.25">
      <c r="A28" s="31" t="s">
        <v>73</v>
      </c>
      <c r="B28" s="38"/>
      <c r="E28" s="39" t="s">
        <v>69</v>
      </c>
      <c r="J28" s="40"/>
    </row>
    <row r="29" spans="1:16" ht="45" x14ac:dyDescent="0.25">
      <c r="A29" s="31" t="s">
        <v>74</v>
      </c>
      <c r="B29" s="38"/>
      <c r="E29" s="41" t="s">
        <v>938</v>
      </c>
      <c r="J29" s="40"/>
    </row>
    <row r="30" spans="1:16" ht="360" x14ac:dyDescent="0.25">
      <c r="A30" s="31" t="s">
        <v>76</v>
      </c>
      <c r="B30" s="38"/>
      <c r="E30" s="33" t="s">
        <v>451</v>
      </c>
      <c r="J30" s="40"/>
    </row>
    <row r="31" spans="1:16" x14ac:dyDescent="0.25">
      <c r="A31" s="31" t="s">
        <v>67</v>
      </c>
      <c r="B31" s="31">
        <v>6</v>
      </c>
      <c r="C31" s="32" t="s">
        <v>939</v>
      </c>
      <c r="D31" s="31" t="s">
        <v>69</v>
      </c>
      <c r="E31" s="33" t="s">
        <v>940</v>
      </c>
      <c r="F31" s="34" t="s">
        <v>324</v>
      </c>
      <c r="G31" s="35">
        <v>1</v>
      </c>
      <c r="H31" s="36">
        <v>0</v>
      </c>
      <c r="I31" s="36">
        <f>ROUND(G31*H31,P4)</f>
        <v>0</v>
      </c>
      <c r="J31" s="34" t="s">
        <v>211</v>
      </c>
      <c r="O31" s="37">
        <f>I31*0.21</f>
        <v>0</v>
      </c>
      <c r="P31">
        <v>3</v>
      </c>
    </row>
    <row r="32" spans="1:16" x14ac:dyDescent="0.25">
      <c r="A32" s="31" t="s">
        <v>73</v>
      </c>
      <c r="B32" s="38"/>
      <c r="E32" s="39" t="s">
        <v>69</v>
      </c>
      <c r="J32" s="40"/>
    </row>
    <row r="33" spans="1:16" ht="30" x14ac:dyDescent="0.25">
      <c r="A33" s="31" t="s">
        <v>74</v>
      </c>
      <c r="B33" s="38"/>
      <c r="E33" s="41" t="s">
        <v>941</v>
      </c>
      <c r="J33" s="40"/>
    </row>
    <row r="34" spans="1:16" ht="105" x14ac:dyDescent="0.25">
      <c r="A34" s="31" t="s">
        <v>76</v>
      </c>
      <c r="B34" s="38"/>
      <c r="E34" s="33" t="s">
        <v>942</v>
      </c>
      <c r="J34" s="40"/>
    </row>
    <row r="35" spans="1:16" x14ac:dyDescent="0.25">
      <c r="A35" s="25" t="s">
        <v>64</v>
      </c>
      <c r="B35" s="26"/>
      <c r="C35" s="27" t="s">
        <v>488</v>
      </c>
      <c r="D35" s="28"/>
      <c r="E35" s="25" t="s">
        <v>890</v>
      </c>
      <c r="F35" s="28"/>
      <c r="G35" s="28"/>
      <c r="H35" s="28"/>
      <c r="I35" s="29">
        <f>SUMIFS(I36:I59,A36:A59,"P")</f>
        <v>0</v>
      </c>
      <c r="J35" s="30"/>
    </row>
    <row r="36" spans="1:16" x14ac:dyDescent="0.25">
      <c r="A36" s="31" t="s">
        <v>67</v>
      </c>
      <c r="B36" s="31">
        <v>7</v>
      </c>
      <c r="C36" s="32" t="s">
        <v>510</v>
      </c>
      <c r="D36" s="31" t="s">
        <v>69</v>
      </c>
      <c r="E36" s="33" t="s">
        <v>511</v>
      </c>
      <c r="F36" s="34" t="s">
        <v>210</v>
      </c>
      <c r="G36" s="35">
        <v>1.1930000000000001</v>
      </c>
      <c r="H36" s="36">
        <v>0</v>
      </c>
      <c r="I36" s="36">
        <f>ROUND(G36*H36,P4)</f>
        <v>0</v>
      </c>
      <c r="J36" s="34" t="s">
        <v>72</v>
      </c>
      <c r="O36" s="37">
        <f>I36*0.21</f>
        <v>0</v>
      </c>
      <c r="P36">
        <v>3</v>
      </c>
    </row>
    <row r="37" spans="1:16" x14ac:dyDescent="0.25">
      <c r="A37" s="31" t="s">
        <v>73</v>
      </c>
      <c r="B37" s="38"/>
      <c r="E37" s="39" t="s">
        <v>69</v>
      </c>
      <c r="J37" s="40"/>
    </row>
    <row r="38" spans="1:16" ht="60" x14ac:dyDescent="0.25">
      <c r="A38" s="31" t="s">
        <v>74</v>
      </c>
      <c r="B38" s="38"/>
      <c r="E38" s="41" t="s">
        <v>943</v>
      </c>
      <c r="J38" s="40"/>
    </row>
    <row r="39" spans="1:16" ht="135" x14ac:dyDescent="0.25">
      <c r="A39" s="31" t="s">
        <v>76</v>
      </c>
      <c r="B39" s="38"/>
      <c r="E39" s="33" t="s">
        <v>513</v>
      </c>
      <c r="J39" s="40"/>
    </row>
    <row r="40" spans="1:16" x14ac:dyDescent="0.25">
      <c r="A40" s="31" t="s">
        <v>67</v>
      </c>
      <c r="B40" s="31">
        <v>8</v>
      </c>
      <c r="C40" s="32" t="s">
        <v>514</v>
      </c>
      <c r="D40" s="31" t="s">
        <v>69</v>
      </c>
      <c r="E40" s="33" t="s">
        <v>515</v>
      </c>
      <c r="F40" s="34" t="s">
        <v>172</v>
      </c>
      <c r="G40" s="35">
        <v>31.2</v>
      </c>
      <c r="H40" s="36">
        <v>0</v>
      </c>
      <c r="I40" s="36">
        <f>ROUND(G40*H40,P4)</f>
        <v>0</v>
      </c>
      <c r="J40" s="34" t="s">
        <v>72</v>
      </c>
      <c r="O40" s="37">
        <f>I40*0.21</f>
        <v>0</v>
      </c>
      <c r="P40">
        <v>3</v>
      </c>
    </row>
    <row r="41" spans="1:16" x14ac:dyDescent="0.25">
      <c r="A41" s="31" t="s">
        <v>73</v>
      </c>
      <c r="B41" s="38"/>
      <c r="E41" s="39" t="s">
        <v>69</v>
      </c>
      <c r="J41" s="40"/>
    </row>
    <row r="42" spans="1:16" ht="30" x14ac:dyDescent="0.25">
      <c r="A42" s="31" t="s">
        <v>74</v>
      </c>
      <c r="B42" s="38"/>
      <c r="E42" s="41" t="s">
        <v>944</v>
      </c>
      <c r="J42" s="40"/>
    </row>
    <row r="43" spans="1:16" ht="90" x14ac:dyDescent="0.25">
      <c r="A43" s="31" t="s">
        <v>76</v>
      </c>
      <c r="B43" s="38"/>
      <c r="E43" s="33" t="s">
        <v>517</v>
      </c>
      <c r="J43" s="40"/>
    </row>
    <row r="44" spans="1:16" x14ac:dyDescent="0.25">
      <c r="A44" s="31" t="s">
        <v>67</v>
      </c>
      <c r="B44" s="31">
        <v>9</v>
      </c>
      <c r="C44" s="32" t="s">
        <v>945</v>
      </c>
      <c r="D44" s="31" t="s">
        <v>69</v>
      </c>
      <c r="E44" s="33" t="s">
        <v>946</v>
      </c>
      <c r="F44" s="34" t="s">
        <v>172</v>
      </c>
      <c r="G44" s="35">
        <v>349.5</v>
      </c>
      <c r="H44" s="36">
        <v>0</v>
      </c>
      <c r="I44" s="36">
        <f>ROUND(G44*H44,P4)</f>
        <v>0</v>
      </c>
      <c r="J44" s="34" t="s">
        <v>72</v>
      </c>
      <c r="O44" s="37">
        <f>I44*0.21</f>
        <v>0</v>
      </c>
      <c r="P44">
        <v>3</v>
      </c>
    </row>
    <row r="45" spans="1:16" x14ac:dyDescent="0.25">
      <c r="A45" s="31" t="s">
        <v>73</v>
      </c>
      <c r="B45" s="38"/>
      <c r="E45" s="39" t="s">
        <v>69</v>
      </c>
      <c r="J45" s="40"/>
    </row>
    <row r="46" spans="1:16" ht="45" x14ac:dyDescent="0.25">
      <c r="A46" s="31" t="s">
        <v>74</v>
      </c>
      <c r="B46" s="38"/>
      <c r="E46" s="41" t="s">
        <v>947</v>
      </c>
      <c r="J46" s="40"/>
    </row>
    <row r="47" spans="1:16" ht="409.5" x14ac:dyDescent="0.25">
      <c r="A47" s="31" t="s">
        <v>76</v>
      </c>
      <c r="B47" s="38"/>
      <c r="E47" s="33" t="s">
        <v>948</v>
      </c>
      <c r="J47" s="40"/>
    </row>
    <row r="48" spans="1:16" x14ac:dyDescent="0.25">
      <c r="A48" s="31" t="s">
        <v>67</v>
      </c>
      <c r="B48" s="31">
        <v>10</v>
      </c>
      <c r="C48" s="32" t="s">
        <v>949</v>
      </c>
      <c r="D48" s="31" t="s">
        <v>69</v>
      </c>
      <c r="E48" s="33" t="s">
        <v>950</v>
      </c>
      <c r="F48" s="34" t="s">
        <v>172</v>
      </c>
      <c r="G48" s="35">
        <v>349.5</v>
      </c>
      <c r="H48" s="36">
        <v>0</v>
      </c>
      <c r="I48" s="36">
        <f>ROUND(G48*H48,P4)</f>
        <v>0</v>
      </c>
      <c r="J48" s="34" t="s">
        <v>72</v>
      </c>
      <c r="O48" s="37">
        <f>I48*0.21</f>
        <v>0</v>
      </c>
      <c r="P48">
        <v>3</v>
      </c>
    </row>
    <row r="49" spans="1:16" x14ac:dyDescent="0.25">
      <c r="A49" s="31" t="s">
        <v>73</v>
      </c>
      <c r="B49" s="38"/>
      <c r="E49" s="39" t="s">
        <v>69</v>
      </c>
      <c r="J49" s="40"/>
    </row>
    <row r="50" spans="1:16" ht="30" x14ac:dyDescent="0.25">
      <c r="A50" s="31" t="s">
        <v>74</v>
      </c>
      <c r="B50" s="38"/>
      <c r="E50" s="41" t="s">
        <v>951</v>
      </c>
      <c r="J50" s="40"/>
    </row>
    <row r="51" spans="1:16" ht="60" x14ac:dyDescent="0.25">
      <c r="A51" s="31" t="s">
        <v>76</v>
      </c>
      <c r="B51" s="38"/>
      <c r="E51" s="33" t="s">
        <v>521</v>
      </c>
      <c r="J51" s="40"/>
    </row>
    <row r="52" spans="1:16" x14ac:dyDescent="0.25">
      <c r="A52" s="31" t="s">
        <v>67</v>
      </c>
      <c r="B52" s="31">
        <v>11</v>
      </c>
      <c r="C52" s="32" t="s">
        <v>952</v>
      </c>
      <c r="D52" s="31" t="s">
        <v>69</v>
      </c>
      <c r="E52" s="33" t="s">
        <v>953</v>
      </c>
      <c r="F52" s="34" t="s">
        <v>159</v>
      </c>
      <c r="G52" s="35">
        <v>10.701000000000001</v>
      </c>
      <c r="H52" s="36">
        <v>0</v>
      </c>
      <c r="I52" s="36">
        <f>ROUND(G52*H52,P4)</f>
        <v>0</v>
      </c>
      <c r="J52" s="34" t="s">
        <v>72</v>
      </c>
      <c r="O52" s="37">
        <f>I52*0.21</f>
        <v>0</v>
      </c>
      <c r="P52">
        <v>3</v>
      </c>
    </row>
    <row r="53" spans="1:16" x14ac:dyDescent="0.25">
      <c r="A53" s="31" t="s">
        <v>73</v>
      </c>
      <c r="B53" s="38"/>
      <c r="E53" s="39" t="s">
        <v>69</v>
      </c>
      <c r="J53" s="40"/>
    </row>
    <row r="54" spans="1:16" ht="30" x14ac:dyDescent="0.25">
      <c r="A54" s="31" t="s">
        <v>74</v>
      </c>
      <c r="B54" s="38"/>
      <c r="E54" s="41" t="s">
        <v>954</v>
      </c>
      <c r="J54" s="40"/>
    </row>
    <row r="55" spans="1:16" ht="409.5" x14ac:dyDescent="0.25">
      <c r="A55" s="31" t="s">
        <v>76</v>
      </c>
      <c r="B55" s="38"/>
      <c r="E55" s="33" t="s">
        <v>561</v>
      </c>
      <c r="J55" s="40"/>
    </row>
    <row r="56" spans="1:16" x14ac:dyDescent="0.25">
      <c r="A56" s="31" t="s">
        <v>67</v>
      </c>
      <c r="B56" s="31">
        <v>12</v>
      </c>
      <c r="C56" s="32" t="s">
        <v>955</v>
      </c>
      <c r="D56" s="31" t="s">
        <v>69</v>
      </c>
      <c r="E56" s="33" t="s">
        <v>956</v>
      </c>
      <c r="F56" s="34" t="s">
        <v>210</v>
      </c>
      <c r="G56" s="35">
        <v>1.42</v>
      </c>
      <c r="H56" s="36">
        <v>0</v>
      </c>
      <c r="I56" s="36">
        <f>ROUND(G56*H56,P4)</f>
        <v>0</v>
      </c>
      <c r="J56" s="34" t="s">
        <v>72</v>
      </c>
      <c r="O56" s="37">
        <f>I56*0.21</f>
        <v>0</v>
      </c>
      <c r="P56">
        <v>3</v>
      </c>
    </row>
    <row r="57" spans="1:16" x14ac:dyDescent="0.25">
      <c r="A57" s="31" t="s">
        <v>73</v>
      </c>
      <c r="B57" s="38"/>
      <c r="E57" s="39" t="s">
        <v>69</v>
      </c>
      <c r="J57" s="40"/>
    </row>
    <row r="58" spans="1:16" ht="45" x14ac:dyDescent="0.25">
      <c r="A58" s="31" t="s">
        <v>74</v>
      </c>
      <c r="B58" s="38"/>
      <c r="E58" s="41" t="s">
        <v>957</v>
      </c>
      <c r="J58" s="40"/>
    </row>
    <row r="59" spans="1:16" ht="375" x14ac:dyDescent="0.25">
      <c r="A59" s="31" t="s">
        <v>76</v>
      </c>
      <c r="B59" s="38"/>
      <c r="E59" s="33" t="s">
        <v>958</v>
      </c>
      <c r="J59" s="40"/>
    </row>
    <row r="60" spans="1:16" x14ac:dyDescent="0.25">
      <c r="A60" s="25" t="s">
        <v>64</v>
      </c>
      <c r="B60" s="26"/>
      <c r="C60" s="27" t="s">
        <v>556</v>
      </c>
      <c r="D60" s="28"/>
      <c r="E60" s="25" t="s">
        <v>959</v>
      </c>
      <c r="F60" s="28"/>
      <c r="G60" s="28"/>
      <c r="H60" s="28"/>
      <c r="I60" s="29">
        <f>SUMIFS(I61:I68,A61:A68,"P")</f>
        <v>0</v>
      </c>
      <c r="J60" s="30"/>
    </row>
    <row r="61" spans="1:16" x14ac:dyDescent="0.25">
      <c r="A61" s="31" t="s">
        <v>67</v>
      </c>
      <c r="B61" s="31">
        <v>13</v>
      </c>
      <c r="C61" s="32" t="s">
        <v>562</v>
      </c>
      <c r="D61" s="31" t="s">
        <v>69</v>
      </c>
      <c r="E61" s="33" t="s">
        <v>563</v>
      </c>
      <c r="F61" s="34" t="s">
        <v>210</v>
      </c>
      <c r="G61" s="35">
        <v>2.4500000000000002</v>
      </c>
      <c r="H61" s="36">
        <v>0</v>
      </c>
      <c r="I61" s="36">
        <f>ROUND(G61*H61,P4)</f>
        <v>0</v>
      </c>
      <c r="J61" s="34" t="s">
        <v>72</v>
      </c>
      <c r="O61" s="37">
        <f>I61*0.21</f>
        <v>0</v>
      </c>
      <c r="P61">
        <v>3</v>
      </c>
    </row>
    <row r="62" spans="1:16" x14ac:dyDescent="0.25">
      <c r="A62" s="31" t="s">
        <v>73</v>
      </c>
      <c r="B62" s="38"/>
      <c r="E62" s="39" t="s">
        <v>69</v>
      </c>
      <c r="J62" s="40"/>
    </row>
    <row r="63" spans="1:16" ht="45" x14ac:dyDescent="0.25">
      <c r="A63" s="31" t="s">
        <v>74</v>
      </c>
      <c r="B63" s="38"/>
      <c r="E63" s="41" t="s">
        <v>960</v>
      </c>
      <c r="J63" s="40"/>
    </row>
    <row r="64" spans="1:16" ht="375" x14ac:dyDescent="0.25">
      <c r="A64" s="31" t="s">
        <v>76</v>
      </c>
      <c r="B64" s="38"/>
      <c r="E64" s="33" t="s">
        <v>565</v>
      </c>
      <c r="J64" s="40"/>
    </row>
    <row r="65" spans="1:16" x14ac:dyDescent="0.25">
      <c r="A65" s="31" t="s">
        <v>67</v>
      </c>
      <c r="B65" s="31">
        <v>14</v>
      </c>
      <c r="C65" s="32" t="s">
        <v>961</v>
      </c>
      <c r="D65" s="31" t="s">
        <v>69</v>
      </c>
      <c r="E65" s="33" t="s">
        <v>559</v>
      </c>
      <c r="F65" s="34" t="s">
        <v>159</v>
      </c>
      <c r="G65" s="35">
        <v>17.509</v>
      </c>
      <c r="H65" s="36">
        <v>0</v>
      </c>
      <c r="I65" s="36">
        <f>ROUND(G65*H65,P4)</f>
        <v>0</v>
      </c>
      <c r="J65" s="34" t="s">
        <v>211</v>
      </c>
      <c r="O65" s="37">
        <f>I65*0.21</f>
        <v>0</v>
      </c>
      <c r="P65">
        <v>3</v>
      </c>
    </row>
    <row r="66" spans="1:16" x14ac:dyDescent="0.25">
      <c r="A66" s="31" t="s">
        <v>73</v>
      </c>
      <c r="B66" s="38"/>
      <c r="E66" s="39" t="s">
        <v>69</v>
      </c>
      <c r="J66" s="40"/>
    </row>
    <row r="67" spans="1:16" ht="120" x14ac:dyDescent="0.25">
      <c r="A67" s="31" t="s">
        <v>74</v>
      </c>
      <c r="B67" s="38"/>
      <c r="E67" s="41" t="s">
        <v>962</v>
      </c>
      <c r="J67" s="40"/>
    </row>
    <row r="68" spans="1:16" ht="409.5" x14ac:dyDescent="0.25">
      <c r="A68" s="31" t="s">
        <v>76</v>
      </c>
      <c r="B68" s="38"/>
      <c r="E68" s="33" t="s">
        <v>963</v>
      </c>
      <c r="J68" s="40"/>
    </row>
    <row r="69" spans="1:16" x14ac:dyDescent="0.25">
      <c r="A69" s="25" t="s">
        <v>64</v>
      </c>
      <c r="B69" s="26"/>
      <c r="C69" s="27" t="s">
        <v>566</v>
      </c>
      <c r="D69" s="28"/>
      <c r="E69" s="25" t="s">
        <v>567</v>
      </c>
      <c r="F69" s="28"/>
      <c r="G69" s="28"/>
      <c r="H69" s="28"/>
      <c r="I69" s="29">
        <f>SUMIFS(I70:I89,A70:A89,"P")</f>
        <v>0</v>
      </c>
      <c r="J69" s="30"/>
    </row>
    <row r="70" spans="1:16" x14ac:dyDescent="0.25">
      <c r="A70" s="31" t="s">
        <v>67</v>
      </c>
      <c r="B70" s="31">
        <v>15</v>
      </c>
      <c r="C70" s="32" t="s">
        <v>568</v>
      </c>
      <c r="D70" s="31" t="s">
        <v>69</v>
      </c>
      <c r="E70" s="33" t="s">
        <v>569</v>
      </c>
      <c r="F70" s="34" t="s">
        <v>159</v>
      </c>
      <c r="G70" s="35">
        <v>24.084</v>
      </c>
      <c r="H70" s="36">
        <v>0</v>
      </c>
      <c r="I70" s="36">
        <f>ROUND(G70*H70,P4)</f>
        <v>0</v>
      </c>
      <c r="J70" s="34" t="s">
        <v>72</v>
      </c>
      <c r="O70" s="37">
        <f>I70*0.21</f>
        <v>0</v>
      </c>
      <c r="P70">
        <v>3</v>
      </c>
    </row>
    <row r="71" spans="1:16" x14ac:dyDescent="0.25">
      <c r="A71" s="31" t="s">
        <v>73</v>
      </c>
      <c r="B71" s="38"/>
      <c r="E71" s="39" t="s">
        <v>69</v>
      </c>
      <c r="J71" s="40"/>
    </row>
    <row r="72" spans="1:16" ht="60" x14ac:dyDescent="0.25">
      <c r="A72" s="31" t="s">
        <v>74</v>
      </c>
      <c r="B72" s="38"/>
      <c r="E72" s="41" t="s">
        <v>964</v>
      </c>
      <c r="J72" s="40"/>
    </row>
    <row r="73" spans="1:16" ht="409.5" x14ac:dyDescent="0.25">
      <c r="A73" s="31" t="s">
        <v>76</v>
      </c>
      <c r="B73" s="38"/>
      <c r="E73" s="33" t="s">
        <v>571</v>
      </c>
      <c r="J73" s="40"/>
    </row>
    <row r="74" spans="1:16" x14ac:dyDescent="0.25">
      <c r="A74" s="31" t="s">
        <v>67</v>
      </c>
      <c r="B74" s="31">
        <v>16</v>
      </c>
      <c r="C74" s="32" t="s">
        <v>572</v>
      </c>
      <c r="D74" s="31" t="s">
        <v>69</v>
      </c>
      <c r="E74" s="33" t="s">
        <v>573</v>
      </c>
      <c r="F74" s="34" t="s">
        <v>159</v>
      </c>
      <c r="G74" s="35">
        <v>8.0280000000000005</v>
      </c>
      <c r="H74" s="36">
        <v>0</v>
      </c>
      <c r="I74" s="36">
        <f>ROUND(G74*H74,P4)</f>
        <v>0</v>
      </c>
      <c r="J74" s="34" t="s">
        <v>72</v>
      </c>
      <c r="O74" s="37">
        <f>I74*0.21</f>
        <v>0</v>
      </c>
      <c r="P74">
        <v>3</v>
      </c>
    </row>
    <row r="75" spans="1:16" x14ac:dyDescent="0.25">
      <c r="A75" s="31" t="s">
        <v>73</v>
      </c>
      <c r="B75" s="38"/>
      <c r="E75" s="39" t="s">
        <v>69</v>
      </c>
      <c r="J75" s="40"/>
    </row>
    <row r="76" spans="1:16" ht="75" x14ac:dyDescent="0.25">
      <c r="A76" s="31" t="s">
        <v>74</v>
      </c>
      <c r="B76" s="38"/>
      <c r="E76" s="41" t="s">
        <v>965</v>
      </c>
      <c r="J76" s="40"/>
    </row>
    <row r="77" spans="1:16" ht="409.5" x14ac:dyDescent="0.25">
      <c r="A77" s="31" t="s">
        <v>76</v>
      </c>
      <c r="B77" s="38"/>
      <c r="E77" s="33" t="s">
        <v>571</v>
      </c>
      <c r="J77" s="40"/>
    </row>
    <row r="78" spans="1:16" x14ac:dyDescent="0.25">
      <c r="A78" s="31" t="s">
        <v>67</v>
      </c>
      <c r="B78" s="31">
        <v>17</v>
      </c>
      <c r="C78" s="32" t="s">
        <v>895</v>
      </c>
      <c r="D78" s="31" t="s">
        <v>69</v>
      </c>
      <c r="E78" s="33" t="s">
        <v>896</v>
      </c>
      <c r="F78" s="34" t="s">
        <v>159</v>
      </c>
      <c r="G78" s="35">
        <v>3.9180000000000001</v>
      </c>
      <c r="H78" s="36">
        <v>0</v>
      </c>
      <c r="I78" s="36">
        <f>ROUND(G78*H78,P4)</f>
        <v>0</v>
      </c>
      <c r="J78" s="34" t="s">
        <v>72</v>
      </c>
      <c r="O78" s="37">
        <f>I78*0.21</f>
        <v>0</v>
      </c>
      <c r="P78">
        <v>3</v>
      </c>
    </row>
    <row r="79" spans="1:16" x14ac:dyDescent="0.25">
      <c r="A79" s="31" t="s">
        <v>73</v>
      </c>
      <c r="B79" s="38"/>
      <c r="E79" s="39" t="s">
        <v>69</v>
      </c>
      <c r="J79" s="40"/>
    </row>
    <row r="80" spans="1:16" ht="75" x14ac:dyDescent="0.25">
      <c r="A80" s="31" t="s">
        <v>74</v>
      </c>
      <c r="B80" s="38"/>
      <c r="E80" s="41" t="s">
        <v>966</v>
      </c>
      <c r="J80" s="40"/>
    </row>
    <row r="81" spans="1:16" ht="409.5" x14ac:dyDescent="0.25">
      <c r="A81" s="31" t="s">
        <v>76</v>
      </c>
      <c r="B81" s="38"/>
      <c r="E81" s="33" t="s">
        <v>571</v>
      </c>
      <c r="J81" s="40"/>
    </row>
    <row r="82" spans="1:16" x14ac:dyDescent="0.25">
      <c r="A82" s="31" t="s">
        <v>67</v>
      </c>
      <c r="B82" s="31">
        <v>18</v>
      </c>
      <c r="C82" s="32" t="s">
        <v>591</v>
      </c>
      <c r="D82" s="31" t="s">
        <v>69</v>
      </c>
      <c r="E82" s="33" t="s">
        <v>592</v>
      </c>
      <c r="F82" s="34" t="s">
        <v>159</v>
      </c>
      <c r="G82" s="35">
        <v>7.6740000000000004</v>
      </c>
      <c r="H82" s="36">
        <v>0</v>
      </c>
      <c r="I82" s="36">
        <f>ROUND(G82*H82,P4)</f>
        <v>0</v>
      </c>
      <c r="J82" s="34" t="s">
        <v>72</v>
      </c>
      <c r="O82" s="37">
        <f>I82*0.21</f>
        <v>0</v>
      </c>
      <c r="P82">
        <v>3</v>
      </c>
    </row>
    <row r="83" spans="1:16" x14ac:dyDescent="0.25">
      <c r="A83" s="31" t="s">
        <v>73</v>
      </c>
      <c r="B83" s="38"/>
      <c r="E83" s="39" t="s">
        <v>69</v>
      </c>
      <c r="J83" s="40"/>
    </row>
    <row r="84" spans="1:16" ht="90" x14ac:dyDescent="0.25">
      <c r="A84" s="31" t="s">
        <v>74</v>
      </c>
      <c r="B84" s="38"/>
      <c r="E84" s="41" t="s">
        <v>967</v>
      </c>
      <c r="J84" s="40"/>
    </row>
    <row r="85" spans="1:16" ht="180" x14ac:dyDescent="0.25">
      <c r="A85" s="31" t="s">
        <v>76</v>
      </c>
      <c r="B85" s="38"/>
      <c r="E85" s="33" t="s">
        <v>594</v>
      </c>
      <c r="J85" s="40"/>
    </row>
    <row r="86" spans="1:16" x14ac:dyDescent="0.25">
      <c r="A86" s="31" t="s">
        <v>67</v>
      </c>
      <c r="B86" s="31">
        <v>19</v>
      </c>
      <c r="C86" s="32" t="s">
        <v>968</v>
      </c>
      <c r="D86" s="31" t="s">
        <v>69</v>
      </c>
      <c r="E86" s="33" t="s">
        <v>969</v>
      </c>
      <c r="F86" s="34" t="s">
        <v>159</v>
      </c>
      <c r="G86" s="35">
        <v>6.4080000000000004</v>
      </c>
      <c r="H86" s="36">
        <v>0</v>
      </c>
      <c r="I86" s="36">
        <f>ROUND(G86*H86,P4)</f>
        <v>0</v>
      </c>
      <c r="J86" s="34" t="s">
        <v>72</v>
      </c>
      <c r="O86" s="37">
        <f>I86*0.21</f>
        <v>0</v>
      </c>
      <c r="P86">
        <v>3</v>
      </c>
    </row>
    <row r="87" spans="1:16" x14ac:dyDescent="0.25">
      <c r="A87" s="31" t="s">
        <v>73</v>
      </c>
      <c r="B87" s="38"/>
      <c r="E87" s="39" t="s">
        <v>69</v>
      </c>
      <c r="J87" s="40"/>
    </row>
    <row r="88" spans="1:16" ht="45" x14ac:dyDescent="0.25">
      <c r="A88" s="31" t="s">
        <v>74</v>
      </c>
      <c r="B88" s="38"/>
      <c r="E88" s="41" t="s">
        <v>970</v>
      </c>
      <c r="J88" s="40"/>
    </row>
    <row r="89" spans="1:16" ht="409.5" x14ac:dyDescent="0.25">
      <c r="A89" s="31" t="s">
        <v>76</v>
      </c>
      <c r="B89" s="38"/>
      <c r="E89" s="33" t="s">
        <v>971</v>
      </c>
      <c r="J89" s="40"/>
    </row>
    <row r="90" spans="1:16" x14ac:dyDescent="0.25">
      <c r="A90" s="25" t="s">
        <v>64</v>
      </c>
      <c r="B90" s="26"/>
      <c r="C90" s="27" t="s">
        <v>906</v>
      </c>
      <c r="D90" s="28"/>
      <c r="E90" s="25" t="s">
        <v>620</v>
      </c>
      <c r="F90" s="28"/>
      <c r="G90" s="28"/>
      <c r="H90" s="28"/>
      <c r="I90" s="29">
        <f>SUMIFS(I91:I98,A91:A98,"P")</f>
        <v>0</v>
      </c>
      <c r="J90" s="30"/>
    </row>
    <row r="91" spans="1:16" ht="30" x14ac:dyDescent="0.25">
      <c r="A91" s="31" t="s">
        <v>67</v>
      </c>
      <c r="B91" s="31">
        <v>20</v>
      </c>
      <c r="C91" s="32" t="s">
        <v>634</v>
      </c>
      <c r="D91" s="31" t="s">
        <v>69</v>
      </c>
      <c r="E91" s="33" t="s">
        <v>635</v>
      </c>
      <c r="F91" s="34" t="s">
        <v>172</v>
      </c>
      <c r="G91" s="35">
        <v>535.84500000000003</v>
      </c>
      <c r="H91" s="36">
        <v>0</v>
      </c>
      <c r="I91" s="36">
        <f>ROUND(G91*H91,P4)</f>
        <v>0</v>
      </c>
      <c r="J91" s="34" t="s">
        <v>72</v>
      </c>
      <c r="O91" s="37">
        <f>I91*0.21</f>
        <v>0</v>
      </c>
      <c r="P91">
        <v>3</v>
      </c>
    </row>
    <row r="92" spans="1:16" x14ac:dyDescent="0.25">
      <c r="A92" s="31" t="s">
        <v>73</v>
      </c>
      <c r="B92" s="38"/>
      <c r="E92" s="39" t="s">
        <v>69</v>
      </c>
      <c r="J92" s="40"/>
    </row>
    <row r="93" spans="1:16" ht="105" x14ac:dyDescent="0.25">
      <c r="A93" s="31" t="s">
        <v>74</v>
      </c>
      <c r="B93" s="38"/>
      <c r="E93" s="41" t="s">
        <v>972</v>
      </c>
      <c r="J93" s="40"/>
    </row>
    <row r="94" spans="1:16" ht="285" x14ac:dyDescent="0.25">
      <c r="A94" s="31" t="s">
        <v>76</v>
      </c>
      <c r="B94" s="38"/>
      <c r="E94" s="33" t="s">
        <v>637</v>
      </c>
      <c r="J94" s="40"/>
    </row>
    <row r="95" spans="1:16" x14ac:dyDescent="0.25">
      <c r="A95" s="31" t="s">
        <v>67</v>
      </c>
      <c r="B95" s="31">
        <v>21</v>
      </c>
      <c r="C95" s="32" t="s">
        <v>910</v>
      </c>
      <c r="D95" s="31" t="s">
        <v>69</v>
      </c>
      <c r="E95" s="33" t="s">
        <v>911</v>
      </c>
      <c r="F95" s="34" t="s">
        <v>172</v>
      </c>
      <c r="G95" s="35">
        <v>178.61500000000001</v>
      </c>
      <c r="H95" s="36">
        <v>0</v>
      </c>
      <c r="I95" s="36">
        <f>ROUND(G95*H95,P4)</f>
        <v>0</v>
      </c>
      <c r="J95" s="34" t="s">
        <v>72</v>
      </c>
      <c r="O95" s="37">
        <f>I95*0.21</f>
        <v>0</v>
      </c>
      <c r="P95">
        <v>3</v>
      </c>
    </row>
    <row r="96" spans="1:16" x14ac:dyDescent="0.25">
      <c r="A96" s="31" t="s">
        <v>73</v>
      </c>
      <c r="B96" s="38"/>
      <c r="E96" s="39" t="s">
        <v>69</v>
      </c>
      <c r="J96" s="40"/>
    </row>
    <row r="97" spans="1:16" ht="90" x14ac:dyDescent="0.25">
      <c r="A97" s="31" t="s">
        <v>74</v>
      </c>
      <c r="B97" s="38"/>
      <c r="E97" s="41" t="s">
        <v>973</v>
      </c>
      <c r="J97" s="40"/>
    </row>
    <row r="98" spans="1:16" ht="75" x14ac:dyDescent="0.25">
      <c r="A98" s="31" t="s">
        <v>76</v>
      </c>
      <c r="B98" s="38"/>
      <c r="E98" s="33" t="s">
        <v>913</v>
      </c>
      <c r="J98" s="40"/>
    </row>
    <row r="99" spans="1:16" x14ac:dyDescent="0.25">
      <c r="A99" s="25" t="s">
        <v>64</v>
      </c>
      <c r="B99" s="26"/>
      <c r="C99" s="27" t="s">
        <v>675</v>
      </c>
      <c r="D99" s="28"/>
      <c r="E99" s="25" t="s">
        <v>922</v>
      </c>
      <c r="F99" s="28"/>
      <c r="G99" s="28"/>
      <c r="H99" s="28"/>
      <c r="I99" s="29">
        <f>SUMIFS(I100:I111,A100:A111,"P")</f>
        <v>0</v>
      </c>
      <c r="J99" s="30"/>
    </row>
    <row r="100" spans="1:16" x14ac:dyDescent="0.25">
      <c r="A100" s="31" t="s">
        <v>67</v>
      </c>
      <c r="B100" s="31">
        <v>22</v>
      </c>
      <c r="C100" s="32" t="s">
        <v>974</v>
      </c>
      <c r="D100" s="31" t="s">
        <v>69</v>
      </c>
      <c r="E100" s="33" t="s">
        <v>975</v>
      </c>
      <c r="F100" s="34" t="s">
        <v>71</v>
      </c>
      <c r="G100" s="35">
        <v>25</v>
      </c>
      <c r="H100" s="36">
        <v>0</v>
      </c>
      <c r="I100" s="36">
        <f>ROUND(G100*H100,P4)</f>
        <v>0</v>
      </c>
      <c r="J100" s="34" t="s">
        <v>72</v>
      </c>
      <c r="O100" s="37">
        <f>I100*0.21</f>
        <v>0</v>
      </c>
      <c r="P100">
        <v>3</v>
      </c>
    </row>
    <row r="101" spans="1:16" x14ac:dyDescent="0.25">
      <c r="A101" s="31" t="s">
        <v>73</v>
      </c>
      <c r="B101" s="38"/>
      <c r="E101" s="39" t="s">
        <v>69</v>
      </c>
      <c r="J101" s="40"/>
    </row>
    <row r="102" spans="1:16" ht="45" x14ac:dyDescent="0.25">
      <c r="A102" s="31" t="s">
        <v>74</v>
      </c>
      <c r="B102" s="38"/>
      <c r="E102" s="41" t="s">
        <v>976</v>
      </c>
      <c r="J102" s="40"/>
    </row>
    <row r="103" spans="1:16" ht="90" x14ac:dyDescent="0.25">
      <c r="A103" s="31" t="s">
        <v>76</v>
      </c>
      <c r="B103" s="38"/>
      <c r="E103" s="33" t="s">
        <v>800</v>
      </c>
      <c r="J103" s="40"/>
    </row>
    <row r="104" spans="1:16" ht="30" x14ac:dyDescent="0.25">
      <c r="A104" s="31" t="s">
        <v>67</v>
      </c>
      <c r="B104" s="31">
        <v>23</v>
      </c>
      <c r="C104" s="32" t="s">
        <v>826</v>
      </c>
      <c r="D104" s="31" t="s">
        <v>69</v>
      </c>
      <c r="E104" s="33" t="s">
        <v>827</v>
      </c>
      <c r="F104" s="34" t="s">
        <v>71</v>
      </c>
      <c r="G104" s="35">
        <v>10.7</v>
      </c>
      <c r="H104" s="36">
        <v>0</v>
      </c>
      <c r="I104" s="36">
        <f>ROUND(G104*H104,P4)</f>
        <v>0</v>
      </c>
      <c r="J104" s="34" t="s">
        <v>72</v>
      </c>
      <c r="O104" s="37">
        <f>I104*0.21</f>
        <v>0</v>
      </c>
      <c r="P104">
        <v>3</v>
      </c>
    </row>
    <row r="105" spans="1:16" x14ac:dyDescent="0.25">
      <c r="A105" s="31" t="s">
        <v>73</v>
      </c>
      <c r="B105" s="38"/>
      <c r="E105" s="39" t="s">
        <v>69</v>
      </c>
      <c r="J105" s="40"/>
    </row>
    <row r="106" spans="1:16" ht="45" x14ac:dyDescent="0.25">
      <c r="A106" s="31" t="s">
        <v>74</v>
      </c>
      <c r="B106" s="38"/>
      <c r="E106" s="41" t="s">
        <v>977</v>
      </c>
      <c r="J106" s="40"/>
    </row>
    <row r="107" spans="1:16" ht="180" x14ac:dyDescent="0.25">
      <c r="A107" s="31" t="s">
        <v>76</v>
      </c>
      <c r="B107" s="38"/>
      <c r="E107" s="33" t="s">
        <v>825</v>
      </c>
      <c r="J107" s="40"/>
    </row>
    <row r="108" spans="1:16" x14ac:dyDescent="0.25">
      <c r="A108" s="31" t="s">
        <v>67</v>
      </c>
      <c r="B108" s="31">
        <v>24</v>
      </c>
      <c r="C108" s="32" t="s">
        <v>978</v>
      </c>
      <c r="D108" s="31" t="s">
        <v>69</v>
      </c>
      <c r="E108" s="33" t="s">
        <v>979</v>
      </c>
      <c r="F108" s="34" t="s">
        <v>980</v>
      </c>
      <c r="G108" s="35">
        <v>1</v>
      </c>
      <c r="H108" s="36">
        <v>0</v>
      </c>
      <c r="I108" s="36">
        <f>ROUND(G108*H108,P4)</f>
        <v>0</v>
      </c>
      <c r="J108" s="34" t="s">
        <v>211</v>
      </c>
      <c r="O108" s="37">
        <f>I108*0.21</f>
        <v>0</v>
      </c>
      <c r="P108">
        <v>3</v>
      </c>
    </row>
    <row r="109" spans="1:16" x14ac:dyDescent="0.25">
      <c r="A109" s="31" t="s">
        <v>73</v>
      </c>
      <c r="B109" s="38"/>
      <c r="E109" s="39" t="s">
        <v>69</v>
      </c>
      <c r="J109" s="40"/>
    </row>
    <row r="110" spans="1:16" ht="60" x14ac:dyDescent="0.25">
      <c r="A110" s="31" t="s">
        <v>74</v>
      </c>
      <c r="B110" s="38"/>
      <c r="E110" s="41" t="s">
        <v>981</v>
      </c>
      <c r="J110" s="40"/>
    </row>
    <row r="111" spans="1:16" ht="30" x14ac:dyDescent="0.25">
      <c r="A111" s="31" t="s">
        <v>76</v>
      </c>
      <c r="B111" s="38"/>
      <c r="E111" s="33" t="s">
        <v>982</v>
      </c>
      <c r="J111" s="40"/>
    </row>
    <row r="112" spans="1:16" x14ac:dyDescent="0.25">
      <c r="A112" s="25" t="s">
        <v>64</v>
      </c>
      <c r="B112" s="26"/>
      <c r="C112" s="27" t="s">
        <v>345</v>
      </c>
      <c r="D112" s="28"/>
      <c r="E112" s="25" t="s">
        <v>346</v>
      </c>
      <c r="F112" s="28"/>
      <c r="G112" s="28"/>
      <c r="H112" s="28"/>
      <c r="I112" s="29">
        <f>SUMIFS(I113:I124,A113:A124,"P")</f>
        <v>0</v>
      </c>
      <c r="J112" s="30"/>
    </row>
    <row r="113" spans="1:16" x14ac:dyDescent="0.25">
      <c r="A113" s="31" t="s">
        <v>67</v>
      </c>
      <c r="B113" s="31">
        <v>25</v>
      </c>
      <c r="C113" s="32" t="s">
        <v>983</v>
      </c>
      <c r="D113" s="31" t="s">
        <v>69</v>
      </c>
      <c r="E113" s="33" t="s">
        <v>984</v>
      </c>
      <c r="F113" s="34" t="s">
        <v>71</v>
      </c>
      <c r="G113" s="35">
        <v>7</v>
      </c>
      <c r="H113" s="36">
        <v>0</v>
      </c>
      <c r="I113" s="36">
        <f>ROUND(G113*H113,P4)</f>
        <v>0</v>
      </c>
      <c r="J113" s="34" t="s">
        <v>72</v>
      </c>
      <c r="O113" s="37">
        <f>I113*0.21</f>
        <v>0</v>
      </c>
      <c r="P113">
        <v>3</v>
      </c>
    </row>
    <row r="114" spans="1:16" x14ac:dyDescent="0.25">
      <c r="A114" s="31" t="s">
        <v>73</v>
      </c>
      <c r="B114" s="38"/>
      <c r="E114" s="39" t="s">
        <v>69</v>
      </c>
      <c r="J114" s="40"/>
    </row>
    <row r="115" spans="1:16" ht="30" x14ac:dyDescent="0.25">
      <c r="A115" s="31" t="s">
        <v>74</v>
      </c>
      <c r="B115" s="38"/>
      <c r="E115" s="41" t="s">
        <v>985</v>
      </c>
      <c r="J115" s="40"/>
    </row>
    <row r="116" spans="1:16" ht="75" x14ac:dyDescent="0.25">
      <c r="A116" s="31" t="s">
        <v>76</v>
      </c>
      <c r="B116" s="38"/>
      <c r="E116" s="33" t="s">
        <v>986</v>
      </c>
      <c r="J116" s="40"/>
    </row>
    <row r="117" spans="1:16" x14ac:dyDescent="0.25">
      <c r="A117" s="31" t="s">
        <v>67</v>
      </c>
      <c r="B117" s="31">
        <v>26</v>
      </c>
      <c r="C117" s="32" t="s">
        <v>987</v>
      </c>
      <c r="D117" s="31" t="s">
        <v>69</v>
      </c>
      <c r="E117" s="33" t="s">
        <v>988</v>
      </c>
      <c r="F117" s="34" t="s">
        <v>159</v>
      </c>
      <c r="G117" s="35">
        <v>107.178</v>
      </c>
      <c r="H117" s="36">
        <v>0</v>
      </c>
      <c r="I117" s="36">
        <f>ROUND(G117*H117,P4)</f>
        <v>0</v>
      </c>
      <c r="J117" s="34" t="s">
        <v>72</v>
      </c>
      <c r="O117" s="37">
        <f>I117*0.21</f>
        <v>0</v>
      </c>
      <c r="P117">
        <v>3</v>
      </c>
    </row>
    <row r="118" spans="1:16" x14ac:dyDescent="0.25">
      <c r="A118" s="31" t="s">
        <v>73</v>
      </c>
      <c r="B118" s="38"/>
      <c r="E118" s="39" t="s">
        <v>69</v>
      </c>
      <c r="J118" s="40"/>
    </row>
    <row r="119" spans="1:16" ht="135" x14ac:dyDescent="0.25">
      <c r="A119" s="31" t="s">
        <v>74</v>
      </c>
      <c r="B119" s="38"/>
      <c r="E119" s="41" t="s">
        <v>989</v>
      </c>
      <c r="J119" s="40"/>
    </row>
    <row r="120" spans="1:16" ht="180" x14ac:dyDescent="0.25">
      <c r="A120" s="31" t="s">
        <v>76</v>
      </c>
      <c r="B120" s="38"/>
      <c r="E120" s="33" t="s">
        <v>374</v>
      </c>
      <c r="J120" s="40"/>
    </row>
    <row r="121" spans="1:16" x14ac:dyDescent="0.25">
      <c r="A121" s="31" t="s">
        <v>67</v>
      </c>
      <c r="B121" s="31">
        <v>27</v>
      </c>
      <c r="C121" s="32" t="s">
        <v>990</v>
      </c>
      <c r="D121" s="31" t="s">
        <v>69</v>
      </c>
      <c r="E121" s="33" t="s">
        <v>991</v>
      </c>
      <c r="F121" s="34" t="s">
        <v>71</v>
      </c>
      <c r="G121" s="35">
        <v>23.3</v>
      </c>
      <c r="H121" s="36">
        <v>0</v>
      </c>
      <c r="I121" s="36">
        <f>ROUND(G121*H121,P4)</f>
        <v>0</v>
      </c>
      <c r="J121" s="34" t="s">
        <v>72</v>
      </c>
      <c r="O121" s="37">
        <f>I121*0.21</f>
        <v>0</v>
      </c>
      <c r="P121">
        <v>3</v>
      </c>
    </row>
    <row r="122" spans="1:16" x14ac:dyDescent="0.25">
      <c r="A122" s="31" t="s">
        <v>73</v>
      </c>
      <c r="B122" s="38"/>
      <c r="E122" s="39" t="s">
        <v>69</v>
      </c>
      <c r="J122" s="40"/>
    </row>
    <row r="123" spans="1:16" ht="30" x14ac:dyDescent="0.25">
      <c r="A123" s="31" t="s">
        <v>74</v>
      </c>
      <c r="B123" s="38"/>
      <c r="E123" s="41" t="s">
        <v>992</v>
      </c>
      <c r="J123" s="40"/>
    </row>
    <row r="124" spans="1:16" ht="210" x14ac:dyDescent="0.25">
      <c r="A124" s="31" t="s">
        <v>76</v>
      </c>
      <c r="B124" s="38"/>
      <c r="E124" s="33" t="s">
        <v>993</v>
      </c>
      <c r="J124" s="40"/>
    </row>
    <row r="125" spans="1:16" x14ac:dyDescent="0.25">
      <c r="A125" s="25" t="s">
        <v>64</v>
      </c>
      <c r="B125" s="26"/>
      <c r="C125" s="27" t="s">
        <v>926</v>
      </c>
      <c r="D125" s="28"/>
      <c r="E125" s="25" t="s">
        <v>927</v>
      </c>
      <c r="F125" s="28"/>
      <c r="G125" s="28"/>
      <c r="H125" s="28"/>
      <c r="I125" s="29">
        <f>SUMIFS(I126:I133,A126:A133,"P")</f>
        <v>0</v>
      </c>
      <c r="J125" s="30"/>
    </row>
    <row r="126" spans="1:16" ht="45" x14ac:dyDescent="0.25">
      <c r="A126" s="31" t="s">
        <v>67</v>
      </c>
      <c r="B126" s="31">
        <v>28</v>
      </c>
      <c r="C126" s="32" t="s">
        <v>834</v>
      </c>
      <c r="D126" s="31" t="s">
        <v>835</v>
      </c>
      <c r="E126" s="33" t="s">
        <v>836</v>
      </c>
      <c r="F126" s="34" t="s">
        <v>210</v>
      </c>
      <c r="G126" s="35">
        <v>1968.039</v>
      </c>
      <c r="H126" s="36">
        <v>0</v>
      </c>
      <c r="I126" s="36">
        <f>ROUND(G126*H126,P4)</f>
        <v>0</v>
      </c>
      <c r="J126" s="34" t="s">
        <v>211</v>
      </c>
      <c r="O126" s="37">
        <f>I126*0.21</f>
        <v>0</v>
      </c>
      <c r="P126">
        <v>3</v>
      </c>
    </row>
    <row r="127" spans="1:16" x14ac:dyDescent="0.25">
      <c r="A127" s="31" t="s">
        <v>73</v>
      </c>
      <c r="B127" s="38"/>
      <c r="E127" s="33" t="s">
        <v>212</v>
      </c>
      <c r="J127" s="40"/>
    </row>
    <row r="128" spans="1:16" ht="30" x14ac:dyDescent="0.25">
      <c r="A128" s="31" t="s">
        <v>74</v>
      </c>
      <c r="B128" s="38"/>
      <c r="E128" s="41" t="s">
        <v>994</v>
      </c>
      <c r="J128" s="40"/>
    </row>
    <row r="129" spans="1:16" ht="135" x14ac:dyDescent="0.25">
      <c r="A129" s="31" t="s">
        <v>76</v>
      </c>
      <c r="B129" s="38"/>
      <c r="E129" s="33" t="s">
        <v>214</v>
      </c>
      <c r="J129" s="40"/>
    </row>
    <row r="130" spans="1:16" ht="60" x14ac:dyDescent="0.25">
      <c r="A130" s="31" t="s">
        <v>67</v>
      </c>
      <c r="B130" s="31">
        <v>29</v>
      </c>
      <c r="C130" s="32" t="s">
        <v>381</v>
      </c>
      <c r="D130" s="31" t="s">
        <v>382</v>
      </c>
      <c r="E130" s="33" t="s">
        <v>383</v>
      </c>
      <c r="F130" s="34" t="s">
        <v>210</v>
      </c>
      <c r="G130" s="35">
        <v>290.779</v>
      </c>
      <c r="H130" s="36">
        <v>0</v>
      </c>
      <c r="I130" s="36">
        <f>ROUND(G130*H130,P4)</f>
        <v>0</v>
      </c>
      <c r="J130" s="34" t="s">
        <v>211</v>
      </c>
      <c r="O130" s="37">
        <f>I130*0.21</f>
        <v>0</v>
      </c>
      <c r="P130">
        <v>3</v>
      </c>
    </row>
    <row r="131" spans="1:16" x14ac:dyDescent="0.25">
      <c r="A131" s="31" t="s">
        <v>73</v>
      </c>
      <c r="B131" s="38"/>
      <c r="E131" s="33" t="s">
        <v>212</v>
      </c>
      <c r="J131" s="40"/>
    </row>
    <row r="132" spans="1:16" ht="45" x14ac:dyDescent="0.25">
      <c r="A132" s="31" t="s">
        <v>74</v>
      </c>
      <c r="B132" s="38"/>
      <c r="E132" s="41" t="s">
        <v>995</v>
      </c>
      <c r="J132" s="40"/>
    </row>
    <row r="133" spans="1:16" ht="135" x14ac:dyDescent="0.25">
      <c r="A133" s="31" t="s">
        <v>76</v>
      </c>
      <c r="B133" s="42"/>
      <c r="C133" s="43"/>
      <c r="D133" s="43"/>
      <c r="E133" s="33" t="s">
        <v>214</v>
      </c>
      <c r="F133" s="43"/>
      <c r="G133" s="43"/>
      <c r="H133" s="43"/>
      <c r="I133" s="43"/>
      <c r="J133" s="44"/>
    </row>
  </sheetData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48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39</v>
      </c>
      <c r="F2" s="3"/>
      <c r="G2" s="3"/>
      <c r="H2" s="3"/>
      <c r="I2" s="3"/>
      <c r="J2" s="16"/>
    </row>
    <row r="3" spans="1:16" ht="30" x14ac:dyDescent="0.25">
      <c r="A3" s="3" t="s">
        <v>40</v>
      </c>
      <c r="B3" s="17" t="s">
        <v>41</v>
      </c>
      <c r="C3" s="47" t="s">
        <v>42</v>
      </c>
      <c r="D3" s="48"/>
      <c r="E3" s="18" t="s">
        <v>43</v>
      </c>
      <c r="F3" s="3"/>
      <c r="G3" s="3"/>
      <c r="H3" s="19" t="s">
        <v>23</v>
      </c>
      <c r="I3" s="20">
        <f>SUMIFS(I10:I480,A10:A480,"SD")</f>
        <v>0</v>
      </c>
      <c r="J3" s="16"/>
      <c r="O3">
        <v>0</v>
      </c>
      <c r="P3">
        <v>2</v>
      </c>
    </row>
    <row r="4" spans="1:16" x14ac:dyDescent="0.25">
      <c r="A4" s="3" t="s">
        <v>44</v>
      </c>
      <c r="B4" s="17" t="s">
        <v>45</v>
      </c>
      <c r="C4" s="47" t="s">
        <v>230</v>
      </c>
      <c r="D4" s="48"/>
      <c r="E4" s="18" t="s">
        <v>231</v>
      </c>
      <c r="F4" s="3"/>
      <c r="G4" s="3"/>
      <c r="H4" s="3"/>
      <c r="I4" s="3"/>
      <c r="J4" s="16"/>
      <c r="O4">
        <v>0.15</v>
      </c>
      <c r="P4">
        <v>2</v>
      </c>
    </row>
    <row r="5" spans="1:16" x14ac:dyDescent="0.25">
      <c r="A5" s="3" t="s">
        <v>48</v>
      </c>
      <c r="B5" s="17" t="s">
        <v>45</v>
      </c>
      <c r="C5" s="47" t="s">
        <v>996</v>
      </c>
      <c r="D5" s="48"/>
      <c r="E5" s="18" t="s">
        <v>997</v>
      </c>
      <c r="F5" s="3"/>
      <c r="G5" s="3"/>
      <c r="H5" s="3"/>
      <c r="I5" s="3"/>
      <c r="J5" s="16"/>
      <c r="O5">
        <v>0.21</v>
      </c>
    </row>
    <row r="6" spans="1:16" x14ac:dyDescent="0.25">
      <c r="A6" s="3" t="s">
        <v>51</v>
      </c>
      <c r="B6" s="17" t="s">
        <v>52</v>
      </c>
      <c r="C6" s="47" t="s">
        <v>23</v>
      </c>
      <c r="D6" s="48"/>
      <c r="E6" s="18" t="s">
        <v>24</v>
      </c>
      <c r="F6" s="3"/>
      <c r="G6" s="3"/>
      <c r="H6" s="3"/>
      <c r="I6" s="3"/>
      <c r="J6" s="16"/>
    </row>
    <row r="7" spans="1:16" x14ac:dyDescent="0.25">
      <c r="A7" s="49" t="s">
        <v>53</v>
      </c>
      <c r="B7" s="50" t="s">
        <v>54</v>
      </c>
      <c r="C7" s="51" t="s">
        <v>55</v>
      </c>
      <c r="D7" s="51" t="s">
        <v>56</v>
      </c>
      <c r="E7" s="51" t="s">
        <v>57</v>
      </c>
      <c r="F7" s="51" t="s">
        <v>58</v>
      </c>
      <c r="G7" s="51" t="s">
        <v>59</v>
      </c>
      <c r="H7" s="51" t="s">
        <v>60</v>
      </c>
      <c r="I7" s="51"/>
      <c r="J7" s="52" t="s">
        <v>61</v>
      </c>
    </row>
    <row r="8" spans="1:16" x14ac:dyDescent="0.25">
      <c r="A8" s="49"/>
      <c r="B8" s="50"/>
      <c r="C8" s="51"/>
      <c r="D8" s="51"/>
      <c r="E8" s="51"/>
      <c r="F8" s="51"/>
      <c r="G8" s="51"/>
      <c r="H8" s="7" t="s">
        <v>62</v>
      </c>
      <c r="I8" s="7" t="s">
        <v>63</v>
      </c>
      <c r="J8" s="52"/>
    </row>
    <row r="9" spans="1:16" x14ac:dyDescent="0.25">
      <c r="A9" s="23">
        <v>0</v>
      </c>
      <c r="B9" s="21">
        <v>1</v>
      </c>
      <c r="C9" s="24">
        <v>2</v>
      </c>
      <c r="D9" s="7">
        <v>3</v>
      </c>
      <c r="E9" s="24">
        <v>4</v>
      </c>
      <c r="F9" s="7">
        <v>5</v>
      </c>
      <c r="G9" s="7">
        <v>6</v>
      </c>
      <c r="H9" s="7">
        <v>7</v>
      </c>
      <c r="I9" s="24">
        <v>8</v>
      </c>
      <c r="J9" s="22">
        <v>9</v>
      </c>
    </row>
    <row r="10" spans="1:16" x14ac:dyDescent="0.25">
      <c r="A10" s="25" t="s">
        <v>64</v>
      </c>
      <c r="B10" s="26"/>
      <c r="C10" s="27" t="s">
        <v>998</v>
      </c>
      <c r="D10" s="28"/>
      <c r="E10" s="25" t="s">
        <v>999</v>
      </c>
      <c r="F10" s="28"/>
      <c r="G10" s="28"/>
      <c r="H10" s="28"/>
      <c r="I10" s="29">
        <f>SUMIFS(I11:I78,A11:A78,"P")</f>
        <v>0</v>
      </c>
      <c r="J10" s="30"/>
    </row>
    <row r="11" spans="1:16" x14ac:dyDescent="0.25">
      <c r="A11" s="31" t="s">
        <v>67</v>
      </c>
      <c r="B11" s="31">
        <v>1</v>
      </c>
      <c r="C11" s="32" t="s">
        <v>1000</v>
      </c>
      <c r="D11" s="31" t="s">
        <v>69</v>
      </c>
      <c r="E11" s="33" t="s">
        <v>1001</v>
      </c>
      <c r="F11" s="34" t="s">
        <v>97</v>
      </c>
      <c r="G11" s="35">
        <v>185.5</v>
      </c>
      <c r="H11" s="36">
        <v>0</v>
      </c>
      <c r="I11" s="36">
        <f>ROUND(G11*H11,P4)</f>
        <v>0</v>
      </c>
      <c r="J11" s="34" t="s">
        <v>72</v>
      </c>
      <c r="O11" s="37">
        <f>I11*0.21</f>
        <v>0</v>
      </c>
      <c r="P11">
        <v>3</v>
      </c>
    </row>
    <row r="12" spans="1:16" x14ac:dyDescent="0.25">
      <c r="A12" s="31" t="s">
        <v>73</v>
      </c>
      <c r="B12" s="38"/>
      <c r="E12" s="39" t="s">
        <v>69</v>
      </c>
      <c r="J12" s="40"/>
    </row>
    <row r="13" spans="1:16" ht="30" x14ac:dyDescent="0.25">
      <c r="A13" s="31" t="s">
        <v>74</v>
      </c>
      <c r="B13" s="38"/>
      <c r="E13" s="41" t="s">
        <v>1002</v>
      </c>
      <c r="J13" s="40"/>
    </row>
    <row r="14" spans="1:16" ht="120" x14ac:dyDescent="0.25">
      <c r="A14" s="31" t="s">
        <v>76</v>
      </c>
      <c r="B14" s="38"/>
      <c r="E14" s="33" t="s">
        <v>414</v>
      </c>
      <c r="J14" s="40"/>
    </row>
    <row r="15" spans="1:16" x14ac:dyDescent="0.25">
      <c r="A15" s="31" t="s">
        <v>67</v>
      </c>
      <c r="B15" s="31">
        <v>2</v>
      </c>
      <c r="C15" s="32" t="s">
        <v>1003</v>
      </c>
      <c r="D15" s="31" t="s">
        <v>69</v>
      </c>
      <c r="E15" s="33" t="s">
        <v>1004</v>
      </c>
      <c r="F15" s="34" t="s">
        <v>71</v>
      </c>
      <c r="G15" s="35">
        <v>1983</v>
      </c>
      <c r="H15" s="36">
        <v>0</v>
      </c>
      <c r="I15" s="36">
        <f>ROUND(G15*H15,P4)</f>
        <v>0</v>
      </c>
      <c r="J15" s="34" t="s">
        <v>72</v>
      </c>
      <c r="O15" s="37">
        <f>I15*0.21</f>
        <v>0</v>
      </c>
      <c r="P15">
        <v>3</v>
      </c>
    </row>
    <row r="16" spans="1:16" x14ac:dyDescent="0.25">
      <c r="A16" s="31" t="s">
        <v>73</v>
      </c>
      <c r="B16" s="38"/>
      <c r="E16" s="39" t="s">
        <v>69</v>
      </c>
      <c r="J16" s="40"/>
    </row>
    <row r="17" spans="1:16" ht="30" x14ac:dyDescent="0.25">
      <c r="A17" s="31" t="s">
        <v>74</v>
      </c>
      <c r="B17" s="38"/>
      <c r="E17" s="41" t="s">
        <v>1005</v>
      </c>
      <c r="J17" s="40"/>
    </row>
    <row r="18" spans="1:16" ht="135" x14ac:dyDescent="0.25">
      <c r="A18" s="31" t="s">
        <v>76</v>
      </c>
      <c r="B18" s="38"/>
      <c r="E18" s="33" t="s">
        <v>1006</v>
      </c>
      <c r="J18" s="40"/>
    </row>
    <row r="19" spans="1:16" ht="30" x14ac:dyDescent="0.25">
      <c r="A19" s="31" t="s">
        <v>67</v>
      </c>
      <c r="B19" s="31">
        <v>3</v>
      </c>
      <c r="C19" s="32" t="s">
        <v>1007</v>
      </c>
      <c r="D19" s="31" t="s">
        <v>69</v>
      </c>
      <c r="E19" s="33" t="s">
        <v>1008</v>
      </c>
      <c r="F19" s="34" t="s">
        <v>71</v>
      </c>
      <c r="G19" s="35">
        <v>65</v>
      </c>
      <c r="H19" s="36">
        <v>0</v>
      </c>
      <c r="I19" s="36">
        <f>ROUND(G19*H19,P4)</f>
        <v>0</v>
      </c>
      <c r="J19" s="34" t="s">
        <v>72</v>
      </c>
      <c r="O19" s="37">
        <f>I19*0.21</f>
        <v>0</v>
      </c>
      <c r="P19">
        <v>3</v>
      </c>
    </row>
    <row r="20" spans="1:16" x14ac:dyDescent="0.25">
      <c r="A20" s="31" t="s">
        <v>73</v>
      </c>
      <c r="B20" s="38"/>
      <c r="E20" s="39" t="s">
        <v>69</v>
      </c>
      <c r="J20" s="40"/>
    </row>
    <row r="21" spans="1:16" ht="30" x14ac:dyDescent="0.25">
      <c r="A21" s="31" t="s">
        <v>74</v>
      </c>
      <c r="B21" s="38"/>
      <c r="E21" s="41" t="s">
        <v>1009</v>
      </c>
      <c r="J21" s="40"/>
    </row>
    <row r="22" spans="1:16" ht="105" x14ac:dyDescent="0.25">
      <c r="A22" s="31" t="s">
        <v>76</v>
      </c>
      <c r="B22" s="38"/>
      <c r="E22" s="33" t="s">
        <v>525</v>
      </c>
      <c r="J22" s="40"/>
    </row>
    <row r="23" spans="1:16" x14ac:dyDescent="0.25">
      <c r="A23" s="31" t="s">
        <v>67</v>
      </c>
      <c r="B23" s="31">
        <v>4</v>
      </c>
      <c r="C23" s="32" t="s">
        <v>1010</v>
      </c>
      <c r="D23" s="31" t="s">
        <v>69</v>
      </c>
      <c r="E23" s="33" t="s">
        <v>1011</v>
      </c>
      <c r="F23" s="34" t="s">
        <v>71</v>
      </c>
      <c r="G23" s="35">
        <v>1918</v>
      </c>
      <c r="H23" s="36">
        <v>0</v>
      </c>
      <c r="I23" s="36">
        <f>ROUND(G23*H23,P4)</f>
        <v>0</v>
      </c>
      <c r="J23" s="34" t="s">
        <v>72</v>
      </c>
      <c r="O23" s="37">
        <f>I23*0.21</f>
        <v>0</v>
      </c>
      <c r="P23">
        <v>3</v>
      </c>
    </row>
    <row r="24" spans="1:16" x14ac:dyDescent="0.25">
      <c r="A24" s="31" t="s">
        <v>73</v>
      </c>
      <c r="B24" s="38"/>
      <c r="E24" s="39" t="s">
        <v>69</v>
      </c>
      <c r="J24" s="40"/>
    </row>
    <row r="25" spans="1:16" ht="30" x14ac:dyDescent="0.25">
      <c r="A25" s="31" t="s">
        <v>74</v>
      </c>
      <c r="B25" s="38"/>
      <c r="E25" s="41" t="s">
        <v>1012</v>
      </c>
      <c r="J25" s="40"/>
    </row>
    <row r="26" spans="1:16" ht="105" x14ac:dyDescent="0.25">
      <c r="A26" s="31" t="s">
        <v>76</v>
      </c>
      <c r="B26" s="38"/>
      <c r="E26" s="33" t="s">
        <v>525</v>
      </c>
      <c r="J26" s="40"/>
    </row>
    <row r="27" spans="1:16" x14ac:dyDescent="0.25">
      <c r="A27" s="31" t="s">
        <v>67</v>
      </c>
      <c r="B27" s="31">
        <v>5</v>
      </c>
      <c r="C27" s="32" t="s">
        <v>1013</v>
      </c>
      <c r="D27" s="31" t="s">
        <v>69</v>
      </c>
      <c r="E27" s="33" t="s">
        <v>1014</v>
      </c>
      <c r="F27" s="34" t="s">
        <v>159</v>
      </c>
      <c r="G27" s="35">
        <v>285</v>
      </c>
      <c r="H27" s="36">
        <v>0</v>
      </c>
      <c r="I27" s="36">
        <f>ROUND(G27*H27,P4)</f>
        <v>0</v>
      </c>
      <c r="J27" s="34" t="s">
        <v>72</v>
      </c>
      <c r="O27" s="37">
        <f>I27*0.21</f>
        <v>0</v>
      </c>
      <c r="P27">
        <v>3</v>
      </c>
    </row>
    <row r="28" spans="1:16" x14ac:dyDescent="0.25">
      <c r="A28" s="31" t="s">
        <v>73</v>
      </c>
      <c r="B28" s="38"/>
      <c r="E28" s="39" t="s">
        <v>69</v>
      </c>
      <c r="J28" s="40"/>
    </row>
    <row r="29" spans="1:16" ht="30" x14ac:dyDescent="0.25">
      <c r="A29" s="31" t="s">
        <v>74</v>
      </c>
      <c r="B29" s="38"/>
      <c r="E29" s="41" t="s">
        <v>1015</v>
      </c>
      <c r="J29" s="40"/>
    </row>
    <row r="30" spans="1:16" ht="300" x14ac:dyDescent="0.25">
      <c r="A30" s="31" t="s">
        <v>76</v>
      </c>
      <c r="B30" s="38"/>
      <c r="E30" s="33" t="s">
        <v>1016</v>
      </c>
      <c r="J30" s="40"/>
    </row>
    <row r="31" spans="1:16" x14ac:dyDescent="0.25">
      <c r="A31" s="31" t="s">
        <v>67</v>
      </c>
      <c r="B31" s="31">
        <v>6</v>
      </c>
      <c r="C31" s="32" t="s">
        <v>1017</v>
      </c>
      <c r="D31" s="31" t="s">
        <v>69</v>
      </c>
      <c r="E31" s="33" t="s">
        <v>1018</v>
      </c>
      <c r="F31" s="34" t="s">
        <v>80</v>
      </c>
      <c r="G31" s="35">
        <v>61</v>
      </c>
      <c r="H31" s="36">
        <v>0</v>
      </c>
      <c r="I31" s="36">
        <f>ROUND(G31*H31,P4)</f>
        <v>0</v>
      </c>
      <c r="J31" s="34" t="s">
        <v>72</v>
      </c>
      <c r="O31" s="37">
        <f>I31*0.21</f>
        <v>0</v>
      </c>
      <c r="P31">
        <v>3</v>
      </c>
    </row>
    <row r="32" spans="1:16" x14ac:dyDescent="0.25">
      <c r="A32" s="31" t="s">
        <v>73</v>
      </c>
      <c r="B32" s="38"/>
      <c r="E32" s="39" t="s">
        <v>69</v>
      </c>
      <c r="J32" s="40"/>
    </row>
    <row r="33" spans="1:16" ht="30" x14ac:dyDescent="0.25">
      <c r="A33" s="31" t="s">
        <v>74</v>
      </c>
      <c r="B33" s="38"/>
      <c r="E33" s="41" t="s">
        <v>1019</v>
      </c>
      <c r="J33" s="40"/>
    </row>
    <row r="34" spans="1:16" ht="165" x14ac:dyDescent="0.25">
      <c r="A34" s="31" t="s">
        <v>76</v>
      </c>
      <c r="B34" s="38"/>
      <c r="E34" s="33" t="s">
        <v>1020</v>
      </c>
      <c r="J34" s="40"/>
    </row>
    <row r="35" spans="1:16" ht="30" x14ac:dyDescent="0.25">
      <c r="A35" s="31" t="s">
        <v>67</v>
      </c>
      <c r="B35" s="31">
        <v>7</v>
      </c>
      <c r="C35" s="32" t="s">
        <v>1021</v>
      </c>
      <c r="D35" s="31" t="s">
        <v>69</v>
      </c>
      <c r="E35" s="33" t="s">
        <v>1022</v>
      </c>
      <c r="F35" s="34" t="s">
        <v>80</v>
      </c>
      <c r="G35" s="35">
        <v>61</v>
      </c>
      <c r="H35" s="36">
        <v>0</v>
      </c>
      <c r="I35" s="36">
        <f>ROUND(G35*H35,P4)</f>
        <v>0</v>
      </c>
      <c r="J35" s="34" t="s">
        <v>72</v>
      </c>
      <c r="O35" s="37">
        <f>I35*0.21</f>
        <v>0</v>
      </c>
      <c r="P35">
        <v>3</v>
      </c>
    </row>
    <row r="36" spans="1:16" x14ac:dyDescent="0.25">
      <c r="A36" s="31" t="s">
        <v>73</v>
      </c>
      <c r="B36" s="38"/>
      <c r="E36" s="39" t="s">
        <v>69</v>
      </c>
      <c r="J36" s="40"/>
    </row>
    <row r="37" spans="1:16" ht="30" x14ac:dyDescent="0.25">
      <c r="A37" s="31" t="s">
        <v>74</v>
      </c>
      <c r="B37" s="38"/>
      <c r="E37" s="41" t="s">
        <v>1019</v>
      </c>
      <c r="J37" s="40"/>
    </row>
    <row r="38" spans="1:16" ht="150" x14ac:dyDescent="0.25">
      <c r="A38" s="31" t="s">
        <v>76</v>
      </c>
      <c r="B38" s="38"/>
      <c r="E38" s="33" t="s">
        <v>1023</v>
      </c>
      <c r="J38" s="40"/>
    </row>
    <row r="39" spans="1:16" x14ac:dyDescent="0.25">
      <c r="A39" s="31" t="s">
        <v>67</v>
      </c>
      <c r="B39" s="31">
        <v>8</v>
      </c>
      <c r="C39" s="32" t="s">
        <v>1024</v>
      </c>
      <c r="D39" s="31" t="s">
        <v>69</v>
      </c>
      <c r="E39" s="33" t="s">
        <v>1025</v>
      </c>
      <c r="F39" s="34" t="s">
        <v>80</v>
      </c>
      <c r="G39" s="35">
        <v>61</v>
      </c>
      <c r="H39" s="36">
        <v>0</v>
      </c>
      <c r="I39" s="36">
        <f>ROUND(G39*H39,P4)</f>
        <v>0</v>
      </c>
      <c r="J39" s="34" t="s">
        <v>72</v>
      </c>
      <c r="O39" s="37">
        <f>I39*0.21</f>
        <v>0</v>
      </c>
      <c r="P39">
        <v>3</v>
      </c>
    </row>
    <row r="40" spans="1:16" x14ac:dyDescent="0.25">
      <c r="A40" s="31" t="s">
        <v>73</v>
      </c>
      <c r="B40" s="38"/>
      <c r="E40" s="39" t="s">
        <v>69</v>
      </c>
      <c r="J40" s="40"/>
    </row>
    <row r="41" spans="1:16" ht="30" x14ac:dyDescent="0.25">
      <c r="A41" s="31" t="s">
        <v>74</v>
      </c>
      <c r="B41" s="38"/>
      <c r="E41" s="41" t="s">
        <v>1019</v>
      </c>
      <c r="J41" s="40"/>
    </row>
    <row r="42" spans="1:16" ht="150" x14ac:dyDescent="0.25">
      <c r="A42" s="31" t="s">
        <v>76</v>
      </c>
      <c r="B42" s="38"/>
      <c r="E42" s="33" t="s">
        <v>1026</v>
      </c>
      <c r="J42" s="40"/>
    </row>
    <row r="43" spans="1:16" x14ac:dyDescent="0.25">
      <c r="A43" s="31" t="s">
        <v>67</v>
      </c>
      <c r="B43" s="31">
        <v>9</v>
      </c>
      <c r="C43" s="32" t="s">
        <v>1027</v>
      </c>
      <c r="D43" s="31" t="s">
        <v>69</v>
      </c>
      <c r="E43" s="33" t="s">
        <v>1028</v>
      </c>
      <c r="F43" s="34" t="s">
        <v>80</v>
      </c>
      <c r="G43" s="35">
        <v>1</v>
      </c>
      <c r="H43" s="36">
        <v>0</v>
      </c>
      <c r="I43" s="36">
        <f>ROUND(G43*H43,P4)</f>
        <v>0</v>
      </c>
      <c r="J43" s="34" t="s">
        <v>72</v>
      </c>
      <c r="O43" s="37">
        <f>I43*0.21</f>
        <v>0</v>
      </c>
      <c r="P43">
        <v>3</v>
      </c>
    </row>
    <row r="44" spans="1:16" x14ac:dyDescent="0.25">
      <c r="A44" s="31" t="s">
        <v>73</v>
      </c>
      <c r="B44" s="38"/>
      <c r="E44" s="39" t="s">
        <v>69</v>
      </c>
      <c r="J44" s="40"/>
    </row>
    <row r="45" spans="1:16" ht="30" x14ac:dyDescent="0.25">
      <c r="A45" s="31" t="s">
        <v>74</v>
      </c>
      <c r="B45" s="38"/>
      <c r="E45" s="41" t="s">
        <v>1029</v>
      </c>
      <c r="J45" s="40"/>
    </row>
    <row r="46" spans="1:16" ht="120" x14ac:dyDescent="0.25">
      <c r="A46" s="31" t="s">
        <v>76</v>
      </c>
      <c r="B46" s="38"/>
      <c r="E46" s="33" t="s">
        <v>1030</v>
      </c>
      <c r="J46" s="40"/>
    </row>
    <row r="47" spans="1:16" x14ac:dyDescent="0.25">
      <c r="A47" s="31" t="s">
        <v>67</v>
      </c>
      <c r="B47" s="31">
        <v>10</v>
      </c>
      <c r="C47" s="32" t="s">
        <v>1031</v>
      </c>
      <c r="D47" s="31" t="s">
        <v>69</v>
      </c>
      <c r="E47" s="33" t="s">
        <v>1032</v>
      </c>
      <c r="F47" s="34" t="s">
        <v>353</v>
      </c>
      <c r="G47" s="35">
        <v>2850</v>
      </c>
      <c r="H47" s="36">
        <v>0</v>
      </c>
      <c r="I47" s="36">
        <f>ROUND(G47*H47,P4)</f>
        <v>0</v>
      </c>
      <c r="J47" s="34" t="s">
        <v>72</v>
      </c>
      <c r="O47" s="37">
        <f>I47*0.21</f>
        <v>0</v>
      </c>
      <c r="P47">
        <v>3</v>
      </c>
    </row>
    <row r="48" spans="1:16" x14ac:dyDescent="0.25">
      <c r="A48" s="31" t="s">
        <v>73</v>
      </c>
      <c r="B48" s="38"/>
      <c r="E48" s="39" t="s">
        <v>69</v>
      </c>
      <c r="J48" s="40"/>
    </row>
    <row r="49" spans="1:16" ht="30" x14ac:dyDescent="0.25">
      <c r="A49" s="31" t="s">
        <v>74</v>
      </c>
      <c r="B49" s="38"/>
      <c r="E49" s="41" t="s">
        <v>1033</v>
      </c>
      <c r="J49" s="40"/>
    </row>
    <row r="50" spans="1:16" ht="165" x14ac:dyDescent="0.25">
      <c r="A50" s="31" t="s">
        <v>76</v>
      </c>
      <c r="B50" s="38"/>
      <c r="E50" s="33" t="s">
        <v>1034</v>
      </c>
      <c r="J50" s="40"/>
    </row>
    <row r="51" spans="1:16" x14ac:dyDescent="0.25">
      <c r="A51" s="31" t="s">
        <v>67</v>
      </c>
      <c r="B51" s="31">
        <v>11</v>
      </c>
      <c r="C51" s="32" t="s">
        <v>1035</v>
      </c>
      <c r="D51" s="31" t="s">
        <v>69</v>
      </c>
      <c r="E51" s="33" t="s">
        <v>1036</v>
      </c>
      <c r="F51" s="34" t="s">
        <v>210</v>
      </c>
      <c r="G51" s="35">
        <v>513</v>
      </c>
      <c r="H51" s="36">
        <v>0</v>
      </c>
      <c r="I51" s="36">
        <f>ROUND(G51*H51,P4)</f>
        <v>0</v>
      </c>
      <c r="J51" s="34" t="s">
        <v>72</v>
      </c>
      <c r="O51" s="37">
        <f>I51*0.21</f>
        <v>0</v>
      </c>
      <c r="P51">
        <v>3</v>
      </c>
    </row>
    <row r="52" spans="1:16" x14ac:dyDescent="0.25">
      <c r="A52" s="31" t="s">
        <v>73</v>
      </c>
      <c r="B52" s="38"/>
      <c r="E52" s="39" t="s">
        <v>69</v>
      </c>
      <c r="J52" s="40"/>
    </row>
    <row r="53" spans="1:16" ht="30" x14ac:dyDescent="0.25">
      <c r="A53" s="31" t="s">
        <v>74</v>
      </c>
      <c r="B53" s="38"/>
      <c r="E53" s="41" t="s">
        <v>1037</v>
      </c>
      <c r="J53" s="40"/>
    </row>
    <row r="54" spans="1:16" ht="120" x14ac:dyDescent="0.25">
      <c r="A54" s="31" t="s">
        <v>76</v>
      </c>
      <c r="B54" s="38"/>
      <c r="E54" s="33" t="s">
        <v>1038</v>
      </c>
      <c r="J54" s="40"/>
    </row>
    <row r="55" spans="1:16" x14ac:dyDescent="0.25">
      <c r="A55" s="31" t="s">
        <v>67</v>
      </c>
      <c r="B55" s="31">
        <v>12</v>
      </c>
      <c r="C55" s="32" t="s">
        <v>1039</v>
      </c>
      <c r="D55" s="31" t="s">
        <v>69</v>
      </c>
      <c r="E55" s="33" t="s">
        <v>1040</v>
      </c>
      <c r="F55" s="34" t="s">
        <v>80</v>
      </c>
      <c r="G55" s="35">
        <v>244</v>
      </c>
      <c r="H55" s="36">
        <v>0</v>
      </c>
      <c r="I55" s="36">
        <f>ROUND(G55*H55,P4)</f>
        <v>0</v>
      </c>
      <c r="J55" s="34" t="s">
        <v>72</v>
      </c>
      <c r="O55" s="37">
        <f>I55*0.21</f>
        <v>0</v>
      </c>
      <c r="P55">
        <v>3</v>
      </c>
    </row>
    <row r="56" spans="1:16" x14ac:dyDescent="0.25">
      <c r="A56" s="31" t="s">
        <v>73</v>
      </c>
      <c r="B56" s="38"/>
      <c r="E56" s="39" t="s">
        <v>69</v>
      </c>
      <c r="J56" s="40"/>
    </row>
    <row r="57" spans="1:16" ht="30" x14ac:dyDescent="0.25">
      <c r="A57" s="31" t="s">
        <v>74</v>
      </c>
      <c r="B57" s="38"/>
      <c r="E57" s="41" t="s">
        <v>1041</v>
      </c>
      <c r="J57" s="40"/>
    </row>
    <row r="58" spans="1:16" ht="105" x14ac:dyDescent="0.25">
      <c r="A58" s="31" t="s">
        <v>76</v>
      </c>
      <c r="B58" s="38"/>
      <c r="E58" s="33" t="s">
        <v>1042</v>
      </c>
      <c r="J58" s="40"/>
    </row>
    <row r="59" spans="1:16" x14ac:dyDescent="0.25">
      <c r="A59" s="31" t="s">
        <v>67</v>
      </c>
      <c r="B59" s="31">
        <v>13</v>
      </c>
      <c r="C59" s="32" t="s">
        <v>1043</v>
      </c>
      <c r="D59" s="31" t="s">
        <v>69</v>
      </c>
      <c r="E59" s="33" t="s">
        <v>1044</v>
      </c>
      <c r="F59" s="34" t="s">
        <v>80</v>
      </c>
      <c r="G59" s="35">
        <v>240</v>
      </c>
      <c r="H59" s="36">
        <v>0</v>
      </c>
      <c r="I59" s="36">
        <f>ROUND(G59*H59,P4)</f>
        <v>0</v>
      </c>
      <c r="J59" s="34" t="s">
        <v>72</v>
      </c>
      <c r="O59" s="37">
        <f>I59*0.21</f>
        <v>0</v>
      </c>
      <c r="P59">
        <v>3</v>
      </c>
    </row>
    <row r="60" spans="1:16" x14ac:dyDescent="0.25">
      <c r="A60" s="31" t="s">
        <v>73</v>
      </c>
      <c r="B60" s="38"/>
      <c r="E60" s="39" t="s">
        <v>69</v>
      </c>
      <c r="J60" s="40"/>
    </row>
    <row r="61" spans="1:16" ht="30" x14ac:dyDescent="0.25">
      <c r="A61" s="31" t="s">
        <v>74</v>
      </c>
      <c r="B61" s="38"/>
      <c r="E61" s="41" t="s">
        <v>1045</v>
      </c>
      <c r="J61" s="40"/>
    </row>
    <row r="62" spans="1:16" ht="105" x14ac:dyDescent="0.25">
      <c r="A62" s="31" t="s">
        <v>76</v>
      </c>
      <c r="B62" s="38"/>
      <c r="E62" s="33" t="s">
        <v>1046</v>
      </c>
      <c r="J62" s="40"/>
    </row>
    <row r="63" spans="1:16" x14ac:dyDescent="0.25">
      <c r="A63" s="31" t="s">
        <v>67</v>
      </c>
      <c r="B63" s="31">
        <v>14</v>
      </c>
      <c r="C63" s="32" t="s">
        <v>1047</v>
      </c>
      <c r="D63" s="31" t="s">
        <v>69</v>
      </c>
      <c r="E63" s="33" t="s">
        <v>1048</v>
      </c>
      <c r="F63" s="34" t="s">
        <v>80</v>
      </c>
      <c r="G63" s="35">
        <v>41</v>
      </c>
      <c r="H63" s="36">
        <v>0</v>
      </c>
      <c r="I63" s="36">
        <f>ROUND(G63*H63,P4)</f>
        <v>0</v>
      </c>
      <c r="J63" s="34" t="s">
        <v>72</v>
      </c>
      <c r="O63" s="37">
        <f>I63*0.21</f>
        <v>0</v>
      </c>
      <c r="P63">
        <v>3</v>
      </c>
    </row>
    <row r="64" spans="1:16" x14ac:dyDescent="0.25">
      <c r="A64" s="31" t="s">
        <v>73</v>
      </c>
      <c r="B64" s="38"/>
      <c r="E64" s="39" t="s">
        <v>69</v>
      </c>
      <c r="J64" s="40"/>
    </row>
    <row r="65" spans="1:16" ht="30" x14ac:dyDescent="0.25">
      <c r="A65" s="31" t="s">
        <v>74</v>
      </c>
      <c r="B65" s="38"/>
      <c r="E65" s="41" t="s">
        <v>1049</v>
      </c>
      <c r="J65" s="40"/>
    </row>
    <row r="66" spans="1:16" ht="105" x14ac:dyDescent="0.25">
      <c r="A66" s="31" t="s">
        <v>76</v>
      </c>
      <c r="B66" s="38"/>
      <c r="E66" s="33" t="s">
        <v>1050</v>
      </c>
      <c r="J66" s="40"/>
    </row>
    <row r="67" spans="1:16" x14ac:dyDescent="0.25">
      <c r="A67" s="31" t="s">
        <v>67</v>
      </c>
      <c r="B67" s="31">
        <v>15</v>
      </c>
      <c r="C67" s="32" t="s">
        <v>1051</v>
      </c>
      <c r="D67" s="31" t="s">
        <v>69</v>
      </c>
      <c r="E67" s="33" t="s">
        <v>1052</v>
      </c>
      <c r="F67" s="34" t="s">
        <v>80</v>
      </c>
      <c r="G67" s="35">
        <v>3</v>
      </c>
      <c r="H67" s="36">
        <v>0</v>
      </c>
      <c r="I67" s="36">
        <f>ROUND(G67*H67,P4)</f>
        <v>0</v>
      </c>
      <c r="J67" s="34" t="s">
        <v>72</v>
      </c>
      <c r="O67" s="37">
        <f>I67*0.21</f>
        <v>0</v>
      </c>
      <c r="P67">
        <v>3</v>
      </c>
    </row>
    <row r="68" spans="1:16" x14ac:dyDescent="0.25">
      <c r="A68" s="31" t="s">
        <v>73</v>
      </c>
      <c r="B68" s="38"/>
      <c r="E68" s="39" t="s">
        <v>69</v>
      </c>
      <c r="J68" s="40"/>
    </row>
    <row r="69" spans="1:16" ht="30" x14ac:dyDescent="0.25">
      <c r="A69" s="31" t="s">
        <v>74</v>
      </c>
      <c r="B69" s="38"/>
      <c r="E69" s="41" t="s">
        <v>1053</v>
      </c>
      <c r="J69" s="40"/>
    </row>
    <row r="70" spans="1:16" ht="90" x14ac:dyDescent="0.25">
      <c r="A70" s="31" t="s">
        <v>76</v>
      </c>
      <c r="B70" s="38"/>
      <c r="E70" s="33" t="s">
        <v>1054</v>
      </c>
      <c r="J70" s="40"/>
    </row>
    <row r="71" spans="1:16" x14ac:dyDescent="0.25">
      <c r="A71" s="31" t="s">
        <v>67</v>
      </c>
      <c r="B71" s="31">
        <v>16</v>
      </c>
      <c r="C71" s="32" t="s">
        <v>1055</v>
      </c>
      <c r="D71" s="31" t="s">
        <v>69</v>
      </c>
      <c r="E71" s="33" t="s">
        <v>1056</v>
      </c>
      <c r="F71" s="34" t="s">
        <v>80</v>
      </c>
      <c r="G71" s="35">
        <v>61</v>
      </c>
      <c r="H71" s="36">
        <v>0</v>
      </c>
      <c r="I71" s="36">
        <f>ROUND(G71*H71,P4)</f>
        <v>0</v>
      </c>
      <c r="J71" s="34" t="s">
        <v>72</v>
      </c>
      <c r="O71" s="37">
        <f>I71*0.21</f>
        <v>0</v>
      </c>
      <c r="P71">
        <v>3</v>
      </c>
    </row>
    <row r="72" spans="1:16" x14ac:dyDescent="0.25">
      <c r="A72" s="31" t="s">
        <v>73</v>
      </c>
      <c r="B72" s="38"/>
      <c r="E72" s="39" t="s">
        <v>69</v>
      </c>
      <c r="J72" s="40"/>
    </row>
    <row r="73" spans="1:16" ht="30" x14ac:dyDescent="0.25">
      <c r="A73" s="31" t="s">
        <v>74</v>
      </c>
      <c r="B73" s="38"/>
      <c r="E73" s="41" t="s">
        <v>1019</v>
      </c>
      <c r="J73" s="40"/>
    </row>
    <row r="74" spans="1:16" ht="150" x14ac:dyDescent="0.25">
      <c r="A74" s="31" t="s">
        <v>76</v>
      </c>
      <c r="B74" s="38"/>
      <c r="E74" s="33" t="s">
        <v>1057</v>
      </c>
      <c r="J74" s="40"/>
    </row>
    <row r="75" spans="1:16" ht="30" x14ac:dyDescent="0.25">
      <c r="A75" s="31" t="s">
        <v>67</v>
      </c>
      <c r="B75" s="31">
        <v>17</v>
      </c>
      <c r="C75" s="32" t="s">
        <v>1058</v>
      </c>
      <c r="D75" s="31" t="s">
        <v>69</v>
      </c>
      <c r="E75" s="33" t="s">
        <v>1059</v>
      </c>
      <c r="F75" s="34" t="s">
        <v>97</v>
      </c>
      <c r="G75" s="35">
        <v>371</v>
      </c>
      <c r="H75" s="36">
        <v>0</v>
      </c>
      <c r="I75" s="36">
        <f>ROUND(G75*H75,P4)</f>
        <v>0</v>
      </c>
      <c r="J75" s="34" t="s">
        <v>72</v>
      </c>
      <c r="O75" s="37">
        <f>I75*0.21</f>
        <v>0</v>
      </c>
      <c r="P75">
        <v>3</v>
      </c>
    </row>
    <row r="76" spans="1:16" x14ac:dyDescent="0.25">
      <c r="A76" s="31" t="s">
        <v>73</v>
      </c>
      <c r="B76" s="38"/>
      <c r="E76" s="39" t="s">
        <v>69</v>
      </c>
      <c r="J76" s="40"/>
    </row>
    <row r="77" spans="1:16" ht="30" x14ac:dyDescent="0.25">
      <c r="A77" s="31" t="s">
        <v>74</v>
      </c>
      <c r="B77" s="38"/>
      <c r="E77" s="41" t="s">
        <v>1060</v>
      </c>
      <c r="J77" s="40"/>
    </row>
    <row r="78" spans="1:16" ht="120" x14ac:dyDescent="0.25">
      <c r="A78" s="31" t="s">
        <v>76</v>
      </c>
      <c r="B78" s="38"/>
      <c r="E78" s="33" t="s">
        <v>1061</v>
      </c>
      <c r="J78" s="40"/>
    </row>
    <row r="79" spans="1:16" x14ac:dyDescent="0.25">
      <c r="A79" s="25" t="s">
        <v>64</v>
      </c>
      <c r="B79" s="26"/>
      <c r="C79" s="27" t="s">
        <v>1062</v>
      </c>
      <c r="D79" s="28"/>
      <c r="E79" s="25" t="s">
        <v>1063</v>
      </c>
      <c r="F79" s="28"/>
      <c r="G79" s="28"/>
      <c r="H79" s="28"/>
      <c r="I79" s="29">
        <f>SUMIFS(I80:I115,A80:A115,"P")</f>
        <v>0</v>
      </c>
      <c r="J79" s="30"/>
    </row>
    <row r="80" spans="1:16" ht="30" x14ac:dyDescent="0.25">
      <c r="A80" s="31" t="s">
        <v>67</v>
      </c>
      <c r="B80" s="31">
        <v>18</v>
      </c>
      <c r="C80" s="32" t="s">
        <v>1064</v>
      </c>
      <c r="D80" s="31" t="s">
        <v>69</v>
      </c>
      <c r="E80" s="33" t="s">
        <v>1065</v>
      </c>
      <c r="F80" s="34" t="s">
        <v>80</v>
      </c>
      <c r="G80" s="35">
        <v>38</v>
      </c>
      <c r="H80" s="36">
        <v>0</v>
      </c>
      <c r="I80" s="36">
        <f>ROUND(G80*H80,P4)</f>
        <v>0</v>
      </c>
      <c r="J80" s="34" t="s">
        <v>72</v>
      </c>
      <c r="O80" s="37">
        <f>I80*0.21</f>
        <v>0</v>
      </c>
      <c r="P80">
        <v>3</v>
      </c>
    </row>
    <row r="81" spans="1:16" x14ac:dyDescent="0.25">
      <c r="A81" s="31" t="s">
        <v>73</v>
      </c>
      <c r="B81" s="38"/>
      <c r="E81" s="39" t="s">
        <v>69</v>
      </c>
      <c r="J81" s="40"/>
    </row>
    <row r="82" spans="1:16" ht="30" x14ac:dyDescent="0.25">
      <c r="A82" s="31" t="s">
        <v>74</v>
      </c>
      <c r="B82" s="38"/>
      <c r="E82" s="41" t="s">
        <v>1066</v>
      </c>
      <c r="J82" s="40"/>
    </row>
    <row r="83" spans="1:16" ht="120" x14ac:dyDescent="0.25">
      <c r="A83" s="31" t="s">
        <v>76</v>
      </c>
      <c r="B83" s="38"/>
      <c r="E83" s="33" t="s">
        <v>1067</v>
      </c>
      <c r="J83" s="40"/>
    </row>
    <row r="84" spans="1:16" x14ac:dyDescent="0.25">
      <c r="A84" s="31" t="s">
        <v>67</v>
      </c>
      <c r="B84" s="31">
        <v>19</v>
      </c>
      <c r="C84" s="32" t="s">
        <v>1068</v>
      </c>
      <c r="D84" s="31" t="s">
        <v>69</v>
      </c>
      <c r="E84" s="33" t="s">
        <v>1069</v>
      </c>
      <c r="F84" s="34" t="s">
        <v>80</v>
      </c>
      <c r="G84" s="35">
        <v>3</v>
      </c>
      <c r="H84" s="36">
        <v>0</v>
      </c>
      <c r="I84" s="36">
        <f>ROUND(G84*H84,P4)</f>
        <v>0</v>
      </c>
      <c r="J84" s="34" t="s">
        <v>72</v>
      </c>
      <c r="O84" s="37">
        <f>I84*0.21</f>
        <v>0</v>
      </c>
      <c r="P84">
        <v>3</v>
      </c>
    </row>
    <row r="85" spans="1:16" x14ac:dyDescent="0.25">
      <c r="A85" s="31" t="s">
        <v>73</v>
      </c>
      <c r="B85" s="38"/>
      <c r="E85" s="39" t="s">
        <v>69</v>
      </c>
      <c r="J85" s="40"/>
    </row>
    <row r="86" spans="1:16" ht="30" x14ac:dyDescent="0.25">
      <c r="A86" s="31" t="s">
        <v>74</v>
      </c>
      <c r="B86" s="38"/>
      <c r="E86" s="41" t="s">
        <v>1053</v>
      </c>
      <c r="J86" s="40"/>
    </row>
    <row r="87" spans="1:16" ht="120" x14ac:dyDescent="0.25">
      <c r="A87" s="31" t="s">
        <v>76</v>
      </c>
      <c r="B87" s="38"/>
      <c r="E87" s="33" t="s">
        <v>1070</v>
      </c>
      <c r="J87" s="40"/>
    </row>
    <row r="88" spans="1:16" x14ac:dyDescent="0.25">
      <c r="A88" s="31" t="s">
        <v>67</v>
      </c>
      <c r="B88" s="31">
        <v>20</v>
      </c>
      <c r="C88" s="32" t="s">
        <v>1071</v>
      </c>
      <c r="D88" s="31" t="s">
        <v>69</v>
      </c>
      <c r="E88" s="33" t="s">
        <v>1072</v>
      </c>
      <c r="F88" s="34" t="s">
        <v>80</v>
      </c>
      <c r="G88" s="35">
        <v>12</v>
      </c>
      <c r="H88" s="36">
        <v>0</v>
      </c>
      <c r="I88" s="36">
        <f>ROUND(G88*H88,P4)</f>
        <v>0</v>
      </c>
      <c r="J88" s="34" t="s">
        <v>72</v>
      </c>
      <c r="O88" s="37">
        <f>I88*0.21</f>
        <v>0</v>
      </c>
      <c r="P88">
        <v>3</v>
      </c>
    </row>
    <row r="89" spans="1:16" x14ac:dyDescent="0.25">
      <c r="A89" s="31" t="s">
        <v>73</v>
      </c>
      <c r="B89" s="38"/>
      <c r="E89" s="39" t="s">
        <v>69</v>
      </c>
      <c r="J89" s="40"/>
    </row>
    <row r="90" spans="1:16" ht="30" x14ac:dyDescent="0.25">
      <c r="A90" s="31" t="s">
        <v>74</v>
      </c>
      <c r="B90" s="38"/>
      <c r="E90" s="41" t="s">
        <v>1073</v>
      </c>
      <c r="J90" s="40"/>
    </row>
    <row r="91" spans="1:16" ht="120" x14ac:dyDescent="0.25">
      <c r="A91" s="31" t="s">
        <v>76</v>
      </c>
      <c r="B91" s="38"/>
      <c r="E91" s="33" t="s">
        <v>1070</v>
      </c>
      <c r="J91" s="40"/>
    </row>
    <row r="92" spans="1:16" x14ac:dyDescent="0.25">
      <c r="A92" s="31" t="s">
        <v>67</v>
      </c>
      <c r="B92" s="31">
        <v>21</v>
      </c>
      <c r="C92" s="32" t="s">
        <v>1074</v>
      </c>
      <c r="D92" s="31" t="s">
        <v>69</v>
      </c>
      <c r="E92" s="33" t="s">
        <v>1075</v>
      </c>
      <c r="F92" s="34" t="s">
        <v>80</v>
      </c>
      <c r="G92" s="35">
        <v>5</v>
      </c>
      <c r="H92" s="36">
        <v>0</v>
      </c>
      <c r="I92" s="36">
        <f>ROUND(G92*H92,P4)</f>
        <v>0</v>
      </c>
      <c r="J92" s="34" t="s">
        <v>72</v>
      </c>
      <c r="O92" s="37">
        <f>I92*0.21</f>
        <v>0</v>
      </c>
      <c r="P92">
        <v>3</v>
      </c>
    </row>
    <row r="93" spans="1:16" x14ac:dyDescent="0.25">
      <c r="A93" s="31" t="s">
        <v>73</v>
      </c>
      <c r="B93" s="38"/>
      <c r="E93" s="39" t="s">
        <v>69</v>
      </c>
      <c r="J93" s="40"/>
    </row>
    <row r="94" spans="1:16" ht="30" x14ac:dyDescent="0.25">
      <c r="A94" s="31" t="s">
        <v>74</v>
      </c>
      <c r="B94" s="38"/>
      <c r="E94" s="41" t="s">
        <v>1076</v>
      </c>
      <c r="J94" s="40"/>
    </row>
    <row r="95" spans="1:16" ht="120" x14ac:dyDescent="0.25">
      <c r="A95" s="31" t="s">
        <v>76</v>
      </c>
      <c r="B95" s="38"/>
      <c r="E95" s="33" t="s">
        <v>1070</v>
      </c>
      <c r="J95" s="40"/>
    </row>
    <row r="96" spans="1:16" x14ac:dyDescent="0.25">
      <c r="A96" s="31" t="s">
        <v>67</v>
      </c>
      <c r="B96" s="31">
        <v>22</v>
      </c>
      <c r="C96" s="32" t="s">
        <v>1077</v>
      </c>
      <c r="D96" s="31" t="s">
        <v>69</v>
      </c>
      <c r="E96" s="33" t="s">
        <v>1078</v>
      </c>
      <c r="F96" s="34" t="s">
        <v>71</v>
      </c>
      <c r="G96" s="35">
        <v>362</v>
      </c>
      <c r="H96" s="36">
        <v>0</v>
      </c>
      <c r="I96" s="36">
        <f>ROUND(G96*H96,P4)</f>
        <v>0</v>
      </c>
      <c r="J96" s="34" t="s">
        <v>72</v>
      </c>
      <c r="O96" s="37">
        <f>I96*0.21</f>
        <v>0</v>
      </c>
      <c r="P96">
        <v>3</v>
      </c>
    </row>
    <row r="97" spans="1:16" x14ac:dyDescent="0.25">
      <c r="A97" s="31" t="s">
        <v>73</v>
      </c>
      <c r="B97" s="38"/>
      <c r="E97" s="39" t="s">
        <v>69</v>
      </c>
      <c r="J97" s="40"/>
    </row>
    <row r="98" spans="1:16" ht="30" x14ac:dyDescent="0.25">
      <c r="A98" s="31" t="s">
        <v>74</v>
      </c>
      <c r="B98" s="38"/>
      <c r="E98" s="41" t="s">
        <v>1079</v>
      </c>
      <c r="J98" s="40"/>
    </row>
    <row r="99" spans="1:16" ht="120" x14ac:dyDescent="0.25">
      <c r="A99" s="31" t="s">
        <v>76</v>
      </c>
      <c r="B99" s="38"/>
      <c r="E99" s="33" t="s">
        <v>1080</v>
      </c>
      <c r="J99" s="40"/>
    </row>
    <row r="100" spans="1:16" ht="30" x14ac:dyDescent="0.25">
      <c r="A100" s="31" t="s">
        <v>67</v>
      </c>
      <c r="B100" s="31">
        <v>23</v>
      </c>
      <c r="C100" s="32" t="s">
        <v>1081</v>
      </c>
      <c r="D100" s="31" t="s">
        <v>69</v>
      </c>
      <c r="E100" s="33" t="s">
        <v>1082</v>
      </c>
      <c r="F100" s="34" t="s">
        <v>80</v>
      </c>
      <c r="G100" s="35">
        <v>38</v>
      </c>
      <c r="H100" s="36">
        <v>0</v>
      </c>
      <c r="I100" s="36">
        <f>ROUND(G100*H100,P4)</f>
        <v>0</v>
      </c>
      <c r="J100" s="34" t="s">
        <v>72</v>
      </c>
      <c r="O100" s="37">
        <f>I100*0.21</f>
        <v>0</v>
      </c>
      <c r="P100">
        <v>3</v>
      </c>
    </row>
    <row r="101" spans="1:16" x14ac:dyDescent="0.25">
      <c r="A101" s="31" t="s">
        <v>73</v>
      </c>
      <c r="B101" s="38"/>
      <c r="E101" s="39" t="s">
        <v>69</v>
      </c>
      <c r="J101" s="40"/>
    </row>
    <row r="102" spans="1:16" ht="30" x14ac:dyDescent="0.25">
      <c r="A102" s="31" t="s">
        <v>74</v>
      </c>
      <c r="B102" s="38"/>
      <c r="E102" s="41" t="s">
        <v>1066</v>
      </c>
      <c r="J102" s="40"/>
    </row>
    <row r="103" spans="1:16" ht="135" x14ac:dyDescent="0.25">
      <c r="A103" s="31" t="s">
        <v>76</v>
      </c>
      <c r="B103" s="38"/>
      <c r="E103" s="33" t="s">
        <v>1083</v>
      </c>
      <c r="J103" s="40"/>
    </row>
    <row r="104" spans="1:16" ht="30" x14ac:dyDescent="0.25">
      <c r="A104" s="31" t="s">
        <v>67</v>
      </c>
      <c r="B104" s="31">
        <v>24</v>
      </c>
      <c r="C104" s="32" t="s">
        <v>1084</v>
      </c>
      <c r="D104" s="31" t="s">
        <v>69</v>
      </c>
      <c r="E104" s="33" t="s">
        <v>1085</v>
      </c>
      <c r="F104" s="34" t="s">
        <v>80</v>
      </c>
      <c r="G104" s="35">
        <v>20</v>
      </c>
      <c r="H104" s="36">
        <v>0</v>
      </c>
      <c r="I104" s="36">
        <f>ROUND(G104*H104,P4)</f>
        <v>0</v>
      </c>
      <c r="J104" s="34" t="s">
        <v>72</v>
      </c>
      <c r="O104" s="37">
        <f>I104*0.21</f>
        <v>0</v>
      </c>
      <c r="P104">
        <v>3</v>
      </c>
    </row>
    <row r="105" spans="1:16" x14ac:dyDescent="0.25">
      <c r="A105" s="31" t="s">
        <v>73</v>
      </c>
      <c r="B105" s="38"/>
      <c r="E105" s="39" t="s">
        <v>69</v>
      </c>
      <c r="J105" s="40"/>
    </row>
    <row r="106" spans="1:16" ht="30" x14ac:dyDescent="0.25">
      <c r="A106" s="31" t="s">
        <v>74</v>
      </c>
      <c r="B106" s="38"/>
      <c r="E106" s="41" t="s">
        <v>1086</v>
      </c>
      <c r="J106" s="40"/>
    </row>
    <row r="107" spans="1:16" ht="135" x14ac:dyDescent="0.25">
      <c r="A107" s="31" t="s">
        <v>76</v>
      </c>
      <c r="B107" s="38"/>
      <c r="E107" s="33" t="s">
        <v>1083</v>
      </c>
      <c r="J107" s="40"/>
    </row>
    <row r="108" spans="1:16" ht="30" x14ac:dyDescent="0.25">
      <c r="A108" s="31" t="s">
        <v>67</v>
      </c>
      <c r="B108" s="31">
        <v>25</v>
      </c>
      <c r="C108" s="32" t="s">
        <v>1087</v>
      </c>
      <c r="D108" s="31" t="s">
        <v>69</v>
      </c>
      <c r="E108" s="33" t="s">
        <v>1088</v>
      </c>
      <c r="F108" s="34" t="s">
        <v>80</v>
      </c>
      <c r="G108" s="35">
        <v>11</v>
      </c>
      <c r="H108" s="36">
        <v>0</v>
      </c>
      <c r="I108" s="36">
        <f>ROUND(G108*H108,P4)</f>
        <v>0</v>
      </c>
      <c r="J108" s="34" t="s">
        <v>72</v>
      </c>
      <c r="O108" s="37">
        <f>I108*0.21</f>
        <v>0</v>
      </c>
      <c r="P108">
        <v>3</v>
      </c>
    </row>
    <row r="109" spans="1:16" x14ac:dyDescent="0.25">
      <c r="A109" s="31" t="s">
        <v>73</v>
      </c>
      <c r="B109" s="38"/>
      <c r="E109" s="39" t="s">
        <v>69</v>
      </c>
      <c r="J109" s="40"/>
    </row>
    <row r="110" spans="1:16" ht="30" x14ac:dyDescent="0.25">
      <c r="A110" s="31" t="s">
        <v>74</v>
      </c>
      <c r="B110" s="38"/>
      <c r="E110" s="41" t="s">
        <v>1089</v>
      </c>
      <c r="J110" s="40"/>
    </row>
    <row r="111" spans="1:16" ht="120" x14ac:dyDescent="0.25">
      <c r="A111" s="31" t="s">
        <v>76</v>
      </c>
      <c r="B111" s="38"/>
      <c r="E111" s="33" t="s">
        <v>1090</v>
      </c>
      <c r="J111" s="40"/>
    </row>
    <row r="112" spans="1:16" ht="30" x14ac:dyDescent="0.25">
      <c r="A112" s="31" t="s">
        <v>67</v>
      </c>
      <c r="B112" s="31">
        <v>26</v>
      </c>
      <c r="C112" s="32" t="s">
        <v>1091</v>
      </c>
      <c r="D112" s="31" t="s">
        <v>69</v>
      </c>
      <c r="E112" s="33" t="s">
        <v>1092</v>
      </c>
      <c r="F112" s="34" t="s">
        <v>97</v>
      </c>
      <c r="G112" s="35">
        <v>189</v>
      </c>
      <c r="H112" s="36">
        <v>0</v>
      </c>
      <c r="I112" s="36">
        <f>ROUND(G112*H112,P4)</f>
        <v>0</v>
      </c>
      <c r="J112" s="34" t="s">
        <v>72</v>
      </c>
      <c r="O112" s="37">
        <f>I112*0.21</f>
        <v>0</v>
      </c>
      <c r="P112">
        <v>3</v>
      </c>
    </row>
    <row r="113" spans="1:16" x14ac:dyDescent="0.25">
      <c r="A113" s="31" t="s">
        <v>73</v>
      </c>
      <c r="B113" s="38"/>
      <c r="E113" s="39" t="s">
        <v>69</v>
      </c>
      <c r="J113" s="40"/>
    </row>
    <row r="114" spans="1:16" ht="30" x14ac:dyDescent="0.25">
      <c r="A114" s="31" t="s">
        <v>74</v>
      </c>
      <c r="B114" s="38"/>
      <c r="E114" s="41" t="s">
        <v>1093</v>
      </c>
      <c r="J114" s="40"/>
    </row>
    <row r="115" spans="1:16" ht="135" x14ac:dyDescent="0.25">
      <c r="A115" s="31" t="s">
        <v>76</v>
      </c>
      <c r="B115" s="38"/>
      <c r="E115" s="33" t="s">
        <v>1094</v>
      </c>
      <c r="J115" s="40"/>
    </row>
    <row r="116" spans="1:16" x14ac:dyDescent="0.25">
      <c r="A116" s="25" t="s">
        <v>64</v>
      </c>
      <c r="B116" s="26"/>
      <c r="C116" s="27" t="s">
        <v>1095</v>
      </c>
      <c r="D116" s="28"/>
      <c r="E116" s="25" t="s">
        <v>1096</v>
      </c>
      <c r="F116" s="28"/>
      <c r="G116" s="28"/>
      <c r="H116" s="28"/>
      <c r="I116" s="29">
        <f>SUMIFS(I117:I288,A117:A288,"P")</f>
        <v>0</v>
      </c>
      <c r="J116" s="30"/>
    </row>
    <row r="117" spans="1:16" x14ac:dyDescent="0.25">
      <c r="A117" s="31" t="s">
        <v>67</v>
      </c>
      <c r="B117" s="31">
        <v>27</v>
      </c>
      <c r="C117" s="32" t="s">
        <v>1097</v>
      </c>
      <c r="D117" s="31" t="s">
        <v>69</v>
      </c>
      <c r="E117" s="33" t="s">
        <v>1098</v>
      </c>
      <c r="F117" s="34" t="s">
        <v>80</v>
      </c>
      <c r="G117" s="35">
        <v>64</v>
      </c>
      <c r="H117" s="36">
        <v>0</v>
      </c>
      <c r="I117" s="36">
        <f>ROUND(G117*H117,P4)</f>
        <v>0</v>
      </c>
      <c r="J117" s="34" t="s">
        <v>72</v>
      </c>
      <c r="O117" s="37">
        <f>I117*0.21</f>
        <v>0</v>
      </c>
      <c r="P117">
        <v>3</v>
      </c>
    </row>
    <row r="118" spans="1:16" x14ac:dyDescent="0.25">
      <c r="A118" s="31" t="s">
        <v>73</v>
      </c>
      <c r="B118" s="38"/>
      <c r="E118" s="39" t="s">
        <v>69</v>
      </c>
      <c r="J118" s="40"/>
    </row>
    <row r="119" spans="1:16" ht="30" x14ac:dyDescent="0.25">
      <c r="A119" s="31" t="s">
        <v>74</v>
      </c>
      <c r="B119" s="38"/>
      <c r="E119" s="41" t="s">
        <v>1099</v>
      </c>
      <c r="J119" s="40"/>
    </row>
    <row r="120" spans="1:16" ht="105" x14ac:dyDescent="0.25">
      <c r="A120" s="31" t="s">
        <v>76</v>
      </c>
      <c r="B120" s="38"/>
      <c r="E120" s="33" t="s">
        <v>1100</v>
      </c>
      <c r="J120" s="40"/>
    </row>
    <row r="121" spans="1:16" x14ac:dyDescent="0.25">
      <c r="A121" s="31" t="s">
        <v>67</v>
      </c>
      <c r="B121" s="31">
        <v>28</v>
      </c>
      <c r="C121" s="32" t="s">
        <v>1101</v>
      </c>
      <c r="D121" s="31" t="s">
        <v>69</v>
      </c>
      <c r="E121" s="33" t="s">
        <v>1102</v>
      </c>
      <c r="F121" s="34" t="s">
        <v>80</v>
      </c>
      <c r="G121" s="35">
        <v>12</v>
      </c>
      <c r="H121" s="36">
        <v>0</v>
      </c>
      <c r="I121" s="36">
        <f>ROUND(G121*H121,P4)</f>
        <v>0</v>
      </c>
      <c r="J121" s="34" t="s">
        <v>72</v>
      </c>
      <c r="O121" s="37">
        <f>I121*0.21</f>
        <v>0</v>
      </c>
      <c r="P121">
        <v>3</v>
      </c>
    </row>
    <row r="122" spans="1:16" x14ac:dyDescent="0.25">
      <c r="A122" s="31" t="s">
        <v>73</v>
      </c>
      <c r="B122" s="38"/>
      <c r="E122" s="39" t="s">
        <v>69</v>
      </c>
      <c r="J122" s="40"/>
    </row>
    <row r="123" spans="1:16" ht="30" x14ac:dyDescent="0.25">
      <c r="A123" s="31" t="s">
        <v>74</v>
      </c>
      <c r="B123" s="38"/>
      <c r="E123" s="41" t="s">
        <v>1103</v>
      </c>
      <c r="J123" s="40"/>
    </row>
    <row r="124" spans="1:16" ht="105" x14ac:dyDescent="0.25">
      <c r="A124" s="31" t="s">
        <v>76</v>
      </c>
      <c r="B124" s="38"/>
      <c r="E124" s="33" t="s">
        <v>1104</v>
      </c>
      <c r="J124" s="40"/>
    </row>
    <row r="125" spans="1:16" x14ac:dyDescent="0.25">
      <c r="A125" s="31" t="s">
        <v>67</v>
      </c>
      <c r="B125" s="31">
        <v>29</v>
      </c>
      <c r="C125" s="32" t="s">
        <v>1105</v>
      </c>
      <c r="D125" s="31" t="s">
        <v>69</v>
      </c>
      <c r="E125" s="33" t="s">
        <v>1106</v>
      </c>
      <c r="F125" s="34" t="s">
        <v>80</v>
      </c>
      <c r="G125" s="35">
        <v>2</v>
      </c>
      <c r="H125" s="36">
        <v>0</v>
      </c>
      <c r="I125" s="36">
        <f>ROUND(G125*H125,P4)</f>
        <v>0</v>
      </c>
      <c r="J125" s="34" t="s">
        <v>72</v>
      </c>
      <c r="O125" s="37">
        <f>I125*0.21</f>
        <v>0</v>
      </c>
      <c r="P125">
        <v>3</v>
      </c>
    </row>
    <row r="126" spans="1:16" x14ac:dyDescent="0.25">
      <c r="A126" s="31" t="s">
        <v>73</v>
      </c>
      <c r="B126" s="38"/>
      <c r="E126" s="39" t="s">
        <v>69</v>
      </c>
      <c r="J126" s="40"/>
    </row>
    <row r="127" spans="1:16" ht="30" x14ac:dyDescent="0.25">
      <c r="A127" s="31" t="s">
        <v>74</v>
      </c>
      <c r="B127" s="38"/>
      <c r="E127" s="41" t="s">
        <v>1107</v>
      </c>
      <c r="J127" s="40"/>
    </row>
    <row r="128" spans="1:16" ht="120" x14ac:dyDescent="0.25">
      <c r="A128" s="31" t="s">
        <v>76</v>
      </c>
      <c r="B128" s="38"/>
      <c r="E128" s="33" t="s">
        <v>1108</v>
      </c>
      <c r="J128" s="40"/>
    </row>
    <row r="129" spans="1:16" x14ac:dyDescent="0.25">
      <c r="A129" s="31" t="s">
        <v>67</v>
      </c>
      <c r="B129" s="31">
        <v>30</v>
      </c>
      <c r="C129" s="32" t="s">
        <v>1109</v>
      </c>
      <c r="D129" s="31" t="s">
        <v>69</v>
      </c>
      <c r="E129" s="33" t="s">
        <v>1110</v>
      </c>
      <c r="F129" s="34" t="s">
        <v>80</v>
      </c>
      <c r="G129" s="35">
        <v>1</v>
      </c>
      <c r="H129" s="36">
        <v>0</v>
      </c>
      <c r="I129" s="36">
        <f>ROUND(G129*H129,P4)</f>
        <v>0</v>
      </c>
      <c r="J129" s="34" t="s">
        <v>72</v>
      </c>
      <c r="O129" s="37">
        <f>I129*0.21</f>
        <v>0</v>
      </c>
      <c r="P129">
        <v>3</v>
      </c>
    </row>
    <row r="130" spans="1:16" x14ac:dyDescent="0.25">
      <c r="A130" s="31" t="s">
        <v>73</v>
      </c>
      <c r="B130" s="38"/>
      <c r="E130" s="39" t="s">
        <v>69</v>
      </c>
      <c r="J130" s="40"/>
    </row>
    <row r="131" spans="1:16" ht="30" x14ac:dyDescent="0.25">
      <c r="A131" s="31" t="s">
        <v>74</v>
      </c>
      <c r="B131" s="38"/>
      <c r="E131" s="41" t="s">
        <v>1111</v>
      </c>
      <c r="J131" s="40"/>
    </row>
    <row r="132" spans="1:16" ht="120" x14ac:dyDescent="0.25">
      <c r="A132" s="31" t="s">
        <v>76</v>
      </c>
      <c r="B132" s="38"/>
      <c r="E132" s="33" t="s">
        <v>1108</v>
      </c>
      <c r="J132" s="40"/>
    </row>
    <row r="133" spans="1:16" x14ac:dyDescent="0.25">
      <c r="A133" s="31" t="s">
        <v>67</v>
      </c>
      <c r="B133" s="31">
        <v>31</v>
      </c>
      <c r="C133" s="32" t="s">
        <v>1112</v>
      </c>
      <c r="D133" s="31" t="s">
        <v>69</v>
      </c>
      <c r="E133" s="33" t="s">
        <v>1113</v>
      </c>
      <c r="F133" s="34" t="s">
        <v>80</v>
      </c>
      <c r="G133" s="35">
        <v>522</v>
      </c>
      <c r="H133" s="36">
        <v>0</v>
      </c>
      <c r="I133" s="36">
        <f>ROUND(G133*H133,P4)</f>
        <v>0</v>
      </c>
      <c r="J133" s="34" t="s">
        <v>72</v>
      </c>
      <c r="O133" s="37">
        <f>I133*0.21</f>
        <v>0</v>
      </c>
      <c r="P133">
        <v>3</v>
      </c>
    </row>
    <row r="134" spans="1:16" x14ac:dyDescent="0.25">
      <c r="A134" s="31" t="s">
        <v>73</v>
      </c>
      <c r="B134" s="38"/>
      <c r="E134" s="39" t="s">
        <v>69</v>
      </c>
      <c r="J134" s="40"/>
    </row>
    <row r="135" spans="1:16" ht="30" x14ac:dyDescent="0.25">
      <c r="A135" s="31" t="s">
        <v>74</v>
      </c>
      <c r="B135" s="38"/>
      <c r="E135" s="41" t="s">
        <v>1114</v>
      </c>
      <c r="J135" s="40"/>
    </row>
    <row r="136" spans="1:16" ht="120" x14ac:dyDescent="0.25">
      <c r="A136" s="31" t="s">
        <v>76</v>
      </c>
      <c r="B136" s="38"/>
      <c r="E136" s="33" t="s">
        <v>1108</v>
      </c>
      <c r="J136" s="40"/>
    </row>
    <row r="137" spans="1:16" x14ac:dyDescent="0.25">
      <c r="A137" s="31" t="s">
        <v>67</v>
      </c>
      <c r="B137" s="31">
        <v>32</v>
      </c>
      <c r="C137" s="32" t="s">
        <v>1115</v>
      </c>
      <c r="D137" s="31" t="s">
        <v>69</v>
      </c>
      <c r="E137" s="33" t="s">
        <v>1116</v>
      </c>
      <c r="F137" s="34" t="s">
        <v>80</v>
      </c>
      <c r="G137" s="35">
        <v>8</v>
      </c>
      <c r="H137" s="36">
        <v>0</v>
      </c>
      <c r="I137" s="36">
        <f>ROUND(G137*H137,P4)</f>
        <v>0</v>
      </c>
      <c r="J137" s="34" t="s">
        <v>72</v>
      </c>
      <c r="O137" s="37">
        <f>I137*0.21</f>
        <v>0</v>
      </c>
      <c r="P137">
        <v>3</v>
      </c>
    </row>
    <row r="138" spans="1:16" x14ac:dyDescent="0.25">
      <c r="A138" s="31" t="s">
        <v>73</v>
      </c>
      <c r="B138" s="38"/>
      <c r="E138" s="39" t="s">
        <v>69</v>
      </c>
      <c r="J138" s="40"/>
    </row>
    <row r="139" spans="1:16" ht="30" x14ac:dyDescent="0.25">
      <c r="A139" s="31" t="s">
        <v>74</v>
      </c>
      <c r="B139" s="38"/>
      <c r="E139" s="41" t="s">
        <v>1117</v>
      </c>
      <c r="J139" s="40"/>
    </row>
    <row r="140" spans="1:16" ht="120" x14ac:dyDescent="0.25">
      <c r="A140" s="31" t="s">
        <v>76</v>
      </c>
      <c r="B140" s="38"/>
      <c r="E140" s="33" t="s">
        <v>1108</v>
      </c>
      <c r="J140" s="40"/>
    </row>
    <row r="141" spans="1:16" x14ac:dyDescent="0.25">
      <c r="A141" s="31" t="s">
        <v>67</v>
      </c>
      <c r="B141" s="31">
        <v>33</v>
      </c>
      <c r="C141" s="32" t="s">
        <v>1118</v>
      </c>
      <c r="D141" s="31" t="s">
        <v>69</v>
      </c>
      <c r="E141" s="33" t="s">
        <v>1119</v>
      </c>
      <c r="F141" s="34" t="s">
        <v>80</v>
      </c>
      <c r="G141" s="35">
        <v>12</v>
      </c>
      <c r="H141" s="36">
        <v>0</v>
      </c>
      <c r="I141" s="36">
        <f>ROUND(G141*H141,P4)</f>
        <v>0</v>
      </c>
      <c r="J141" s="34" t="s">
        <v>72</v>
      </c>
      <c r="O141" s="37">
        <f>I141*0.21</f>
        <v>0</v>
      </c>
      <c r="P141">
        <v>3</v>
      </c>
    </row>
    <row r="142" spans="1:16" x14ac:dyDescent="0.25">
      <c r="A142" s="31" t="s">
        <v>73</v>
      </c>
      <c r="B142" s="38"/>
      <c r="E142" s="39" t="s">
        <v>69</v>
      </c>
      <c r="J142" s="40"/>
    </row>
    <row r="143" spans="1:16" ht="30" x14ac:dyDescent="0.25">
      <c r="A143" s="31" t="s">
        <v>74</v>
      </c>
      <c r="B143" s="38"/>
      <c r="E143" s="41" t="s">
        <v>1103</v>
      </c>
      <c r="J143" s="40"/>
    </row>
    <row r="144" spans="1:16" ht="120" x14ac:dyDescent="0.25">
      <c r="A144" s="31" t="s">
        <v>76</v>
      </c>
      <c r="B144" s="38"/>
      <c r="E144" s="33" t="s">
        <v>1108</v>
      </c>
      <c r="J144" s="40"/>
    </row>
    <row r="145" spans="1:16" x14ac:dyDescent="0.25">
      <c r="A145" s="31" t="s">
        <v>67</v>
      </c>
      <c r="B145" s="31">
        <v>34</v>
      </c>
      <c r="C145" s="32" t="s">
        <v>1120</v>
      </c>
      <c r="D145" s="31" t="s">
        <v>69</v>
      </c>
      <c r="E145" s="33" t="s">
        <v>1121</v>
      </c>
      <c r="F145" s="34" t="s">
        <v>80</v>
      </c>
      <c r="G145" s="35">
        <v>16</v>
      </c>
      <c r="H145" s="36">
        <v>0</v>
      </c>
      <c r="I145" s="36">
        <f>ROUND(G145*H145,P4)</f>
        <v>0</v>
      </c>
      <c r="J145" s="34" t="s">
        <v>72</v>
      </c>
      <c r="O145" s="37">
        <f>I145*0.21</f>
        <v>0</v>
      </c>
      <c r="P145">
        <v>3</v>
      </c>
    </row>
    <row r="146" spans="1:16" x14ac:dyDescent="0.25">
      <c r="A146" s="31" t="s">
        <v>73</v>
      </c>
      <c r="B146" s="38"/>
      <c r="E146" s="39" t="s">
        <v>69</v>
      </c>
      <c r="J146" s="40"/>
    </row>
    <row r="147" spans="1:16" ht="30" x14ac:dyDescent="0.25">
      <c r="A147" s="31" t="s">
        <v>74</v>
      </c>
      <c r="B147" s="38"/>
      <c r="E147" s="41" t="s">
        <v>1122</v>
      </c>
      <c r="J147" s="40"/>
    </row>
    <row r="148" spans="1:16" ht="120" x14ac:dyDescent="0.25">
      <c r="A148" s="31" t="s">
        <v>76</v>
      </c>
      <c r="B148" s="38"/>
      <c r="E148" s="33" t="s">
        <v>1108</v>
      </c>
      <c r="J148" s="40"/>
    </row>
    <row r="149" spans="1:16" x14ac:dyDescent="0.25">
      <c r="A149" s="31" t="s">
        <v>67</v>
      </c>
      <c r="B149" s="31">
        <v>35</v>
      </c>
      <c r="C149" s="32" t="s">
        <v>1123</v>
      </c>
      <c r="D149" s="31" t="s">
        <v>69</v>
      </c>
      <c r="E149" s="33" t="s">
        <v>1124</v>
      </c>
      <c r="F149" s="34" t="s">
        <v>80</v>
      </c>
      <c r="G149" s="35">
        <v>34</v>
      </c>
      <c r="H149" s="36">
        <v>0</v>
      </c>
      <c r="I149" s="36">
        <f>ROUND(G149*H149,P4)</f>
        <v>0</v>
      </c>
      <c r="J149" s="34" t="s">
        <v>72</v>
      </c>
      <c r="O149" s="37">
        <f>I149*0.21</f>
        <v>0</v>
      </c>
      <c r="P149">
        <v>3</v>
      </c>
    </row>
    <row r="150" spans="1:16" x14ac:dyDescent="0.25">
      <c r="A150" s="31" t="s">
        <v>73</v>
      </c>
      <c r="B150" s="38"/>
      <c r="E150" s="39" t="s">
        <v>69</v>
      </c>
      <c r="J150" s="40"/>
    </row>
    <row r="151" spans="1:16" ht="30" x14ac:dyDescent="0.25">
      <c r="A151" s="31" t="s">
        <v>74</v>
      </c>
      <c r="B151" s="38"/>
      <c r="E151" s="41" t="s">
        <v>1125</v>
      </c>
      <c r="J151" s="40"/>
    </row>
    <row r="152" spans="1:16" ht="120" x14ac:dyDescent="0.25">
      <c r="A152" s="31" t="s">
        <v>76</v>
      </c>
      <c r="B152" s="38"/>
      <c r="E152" s="33" t="s">
        <v>1108</v>
      </c>
      <c r="J152" s="40"/>
    </row>
    <row r="153" spans="1:16" x14ac:dyDescent="0.25">
      <c r="A153" s="31" t="s">
        <v>67</v>
      </c>
      <c r="B153" s="31">
        <v>36</v>
      </c>
      <c r="C153" s="32" t="s">
        <v>1126</v>
      </c>
      <c r="D153" s="31" t="s">
        <v>69</v>
      </c>
      <c r="E153" s="33" t="s">
        <v>1127</v>
      </c>
      <c r="F153" s="34" t="s">
        <v>80</v>
      </c>
      <c r="G153" s="35">
        <v>4</v>
      </c>
      <c r="H153" s="36">
        <v>0</v>
      </c>
      <c r="I153" s="36">
        <f>ROUND(G153*H153,P4)</f>
        <v>0</v>
      </c>
      <c r="J153" s="34" t="s">
        <v>72</v>
      </c>
      <c r="O153" s="37">
        <f>I153*0.21</f>
        <v>0</v>
      </c>
      <c r="P153">
        <v>3</v>
      </c>
    </row>
    <row r="154" spans="1:16" x14ac:dyDescent="0.25">
      <c r="A154" s="31" t="s">
        <v>73</v>
      </c>
      <c r="B154" s="38"/>
      <c r="E154" s="39" t="s">
        <v>69</v>
      </c>
      <c r="J154" s="40"/>
    </row>
    <row r="155" spans="1:16" ht="30" x14ac:dyDescent="0.25">
      <c r="A155" s="31" t="s">
        <v>74</v>
      </c>
      <c r="B155" s="38"/>
      <c r="E155" s="41" t="s">
        <v>1128</v>
      </c>
      <c r="J155" s="40"/>
    </row>
    <row r="156" spans="1:16" ht="120" x14ac:dyDescent="0.25">
      <c r="A156" s="31" t="s">
        <v>76</v>
      </c>
      <c r="B156" s="38"/>
      <c r="E156" s="33" t="s">
        <v>1108</v>
      </c>
      <c r="J156" s="40"/>
    </row>
    <row r="157" spans="1:16" x14ac:dyDescent="0.25">
      <c r="A157" s="31" t="s">
        <v>67</v>
      </c>
      <c r="B157" s="31">
        <v>37</v>
      </c>
      <c r="C157" s="32" t="s">
        <v>1129</v>
      </c>
      <c r="D157" s="31" t="s">
        <v>69</v>
      </c>
      <c r="E157" s="33" t="s">
        <v>1130</v>
      </c>
      <c r="F157" s="34" t="s">
        <v>80</v>
      </c>
      <c r="G157" s="35">
        <v>8</v>
      </c>
      <c r="H157" s="36">
        <v>0</v>
      </c>
      <c r="I157" s="36">
        <f>ROUND(G157*H157,P4)</f>
        <v>0</v>
      </c>
      <c r="J157" s="34" t="s">
        <v>72</v>
      </c>
      <c r="O157" s="37">
        <f>I157*0.21</f>
        <v>0</v>
      </c>
      <c r="P157">
        <v>3</v>
      </c>
    </row>
    <row r="158" spans="1:16" x14ac:dyDescent="0.25">
      <c r="A158" s="31" t="s">
        <v>73</v>
      </c>
      <c r="B158" s="38"/>
      <c r="E158" s="39" t="s">
        <v>69</v>
      </c>
      <c r="J158" s="40"/>
    </row>
    <row r="159" spans="1:16" ht="30" x14ac:dyDescent="0.25">
      <c r="A159" s="31" t="s">
        <v>74</v>
      </c>
      <c r="B159" s="38"/>
      <c r="E159" s="41" t="s">
        <v>1117</v>
      </c>
      <c r="J159" s="40"/>
    </row>
    <row r="160" spans="1:16" ht="120" x14ac:dyDescent="0.25">
      <c r="A160" s="31" t="s">
        <v>76</v>
      </c>
      <c r="B160" s="38"/>
      <c r="E160" s="33" t="s">
        <v>1108</v>
      </c>
      <c r="J160" s="40"/>
    </row>
    <row r="161" spans="1:16" x14ac:dyDescent="0.25">
      <c r="A161" s="31" t="s">
        <v>67</v>
      </c>
      <c r="B161" s="31">
        <v>38</v>
      </c>
      <c r="C161" s="32" t="s">
        <v>1131</v>
      </c>
      <c r="D161" s="31" t="s">
        <v>69</v>
      </c>
      <c r="E161" s="33" t="s">
        <v>1132</v>
      </c>
      <c r="F161" s="34" t="s">
        <v>71</v>
      </c>
      <c r="G161" s="35">
        <v>360</v>
      </c>
      <c r="H161" s="36">
        <v>0</v>
      </c>
      <c r="I161" s="36">
        <f>ROUND(G161*H161,P4)</f>
        <v>0</v>
      </c>
      <c r="J161" s="34" t="s">
        <v>72</v>
      </c>
      <c r="O161" s="37">
        <f>I161*0.21</f>
        <v>0</v>
      </c>
      <c r="P161">
        <v>3</v>
      </c>
    </row>
    <row r="162" spans="1:16" x14ac:dyDescent="0.25">
      <c r="A162" s="31" t="s">
        <v>73</v>
      </c>
      <c r="B162" s="38"/>
      <c r="E162" s="39" t="s">
        <v>69</v>
      </c>
      <c r="J162" s="40"/>
    </row>
    <row r="163" spans="1:16" ht="30" x14ac:dyDescent="0.25">
      <c r="A163" s="31" t="s">
        <v>74</v>
      </c>
      <c r="B163" s="38"/>
      <c r="E163" s="41" t="s">
        <v>1133</v>
      </c>
      <c r="J163" s="40"/>
    </row>
    <row r="164" spans="1:16" ht="105" x14ac:dyDescent="0.25">
      <c r="A164" s="31" t="s">
        <v>76</v>
      </c>
      <c r="B164" s="38"/>
      <c r="E164" s="33" t="s">
        <v>1134</v>
      </c>
      <c r="J164" s="40"/>
    </row>
    <row r="165" spans="1:16" x14ac:dyDescent="0.25">
      <c r="A165" s="31" t="s">
        <v>67</v>
      </c>
      <c r="B165" s="31">
        <v>39</v>
      </c>
      <c r="C165" s="32" t="s">
        <v>1135</v>
      </c>
      <c r="D165" s="31" t="s">
        <v>69</v>
      </c>
      <c r="E165" s="33" t="s">
        <v>1136</v>
      </c>
      <c r="F165" s="34" t="s">
        <v>80</v>
      </c>
      <c r="G165" s="35">
        <v>9</v>
      </c>
      <c r="H165" s="36">
        <v>0</v>
      </c>
      <c r="I165" s="36">
        <f>ROUND(G165*H165,P4)</f>
        <v>0</v>
      </c>
      <c r="J165" s="34" t="s">
        <v>72</v>
      </c>
      <c r="O165" s="37">
        <f>I165*0.21</f>
        <v>0</v>
      </c>
      <c r="P165">
        <v>3</v>
      </c>
    </row>
    <row r="166" spans="1:16" x14ac:dyDescent="0.25">
      <c r="A166" s="31" t="s">
        <v>73</v>
      </c>
      <c r="B166" s="38"/>
      <c r="E166" s="39" t="s">
        <v>69</v>
      </c>
      <c r="J166" s="40"/>
    </row>
    <row r="167" spans="1:16" ht="30" x14ac:dyDescent="0.25">
      <c r="A167" s="31" t="s">
        <v>74</v>
      </c>
      <c r="B167" s="38"/>
      <c r="E167" s="41" t="s">
        <v>1137</v>
      </c>
      <c r="J167" s="40"/>
    </row>
    <row r="168" spans="1:16" ht="135" x14ac:dyDescent="0.25">
      <c r="A168" s="31" t="s">
        <v>76</v>
      </c>
      <c r="B168" s="38"/>
      <c r="E168" s="33" t="s">
        <v>1138</v>
      </c>
      <c r="J168" s="40"/>
    </row>
    <row r="169" spans="1:16" x14ac:dyDescent="0.25">
      <c r="A169" s="31" t="s">
        <v>67</v>
      </c>
      <c r="B169" s="31">
        <v>40</v>
      </c>
      <c r="C169" s="32" t="s">
        <v>1139</v>
      </c>
      <c r="D169" s="31" t="s">
        <v>69</v>
      </c>
      <c r="E169" s="33" t="s">
        <v>1140</v>
      </c>
      <c r="F169" s="34" t="s">
        <v>80</v>
      </c>
      <c r="G169" s="35">
        <v>2</v>
      </c>
      <c r="H169" s="36">
        <v>0</v>
      </c>
      <c r="I169" s="36">
        <f>ROUND(G169*H169,P4)</f>
        <v>0</v>
      </c>
      <c r="J169" s="34" t="s">
        <v>72</v>
      </c>
      <c r="O169" s="37">
        <f>I169*0.21</f>
        <v>0</v>
      </c>
      <c r="P169">
        <v>3</v>
      </c>
    </row>
    <row r="170" spans="1:16" x14ac:dyDescent="0.25">
      <c r="A170" s="31" t="s">
        <v>73</v>
      </c>
      <c r="B170" s="38"/>
      <c r="E170" s="39" t="s">
        <v>69</v>
      </c>
      <c r="J170" s="40"/>
    </row>
    <row r="171" spans="1:16" ht="30" x14ac:dyDescent="0.25">
      <c r="A171" s="31" t="s">
        <v>74</v>
      </c>
      <c r="B171" s="38"/>
      <c r="E171" s="41" t="s">
        <v>1107</v>
      </c>
      <c r="J171" s="40"/>
    </row>
    <row r="172" spans="1:16" ht="135" x14ac:dyDescent="0.25">
      <c r="A172" s="31" t="s">
        <v>76</v>
      </c>
      <c r="B172" s="38"/>
      <c r="E172" s="33" t="s">
        <v>1138</v>
      </c>
      <c r="J172" s="40"/>
    </row>
    <row r="173" spans="1:16" ht="30" x14ac:dyDescent="0.25">
      <c r="A173" s="31" t="s">
        <v>67</v>
      </c>
      <c r="B173" s="31">
        <v>41</v>
      </c>
      <c r="C173" s="32" t="s">
        <v>1141</v>
      </c>
      <c r="D173" s="31" t="s">
        <v>69</v>
      </c>
      <c r="E173" s="33" t="s">
        <v>1142</v>
      </c>
      <c r="F173" s="34" t="s">
        <v>80</v>
      </c>
      <c r="G173" s="35">
        <v>1</v>
      </c>
      <c r="H173" s="36">
        <v>0</v>
      </c>
      <c r="I173" s="36">
        <f>ROUND(G173*H173,P4)</f>
        <v>0</v>
      </c>
      <c r="J173" s="34" t="s">
        <v>72</v>
      </c>
      <c r="O173" s="37">
        <f>I173*0.21</f>
        <v>0</v>
      </c>
      <c r="P173">
        <v>3</v>
      </c>
    </row>
    <row r="174" spans="1:16" x14ac:dyDescent="0.25">
      <c r="A174" s="31" t="s">
        <v>73</v>
      </c>
      <c r="B174" s="38"/>
      <c r="E174" s="39" t="s">
        <v>69</v>
      </c>
      <c r="J174" s="40"/>
    </row>
    <row r="175" spans="1:16" ht="30" x14ac:dyDescent="0.25">
      <c r="A175" s="31" t="s">
        <v>74</v>
      </c>
      <c r="B175" s="38"/>
      <c r="E175" s="41" t="s">
        <v>1111</v>
      </c>
      <c r="J175" s="40"/>
    </row>
    <row r="176" spans="1:16" ht="135" x14ac:dyDescent="0.25">
      <c r="A176" s="31" t="s">
        <v>76</v>
      </c>
      <c r="B176" s="38"/>
      <c r="E176" s="33" t="s">
        <v>1138</v>
      </c>
      <c r="J176" s="40"/>
    </row>
    <row r="177" spans="1:16" x14ac:dyDescent="0.25">
      <c r="A177" s="31" t="s">
        <v>67</v>
      </c>
      <c r="B177" s="31">
        <v>42</v>
      </c>
      <c r="C177" s="32" t="s">
        <v>1143</v>
      </c>
      <c r="D177" s="31" t="s">
        <v>69</v>
      </c>
      <c r="E177" s="33" t="s">
        <v>1144</v>
      </c>
      <c r="F177" s="34" t="s">
        <v>71</v>
      </c>
      <c r="G177" s="35">
        <v>4450</v>
      </c>
      <c r="H177" s="36">
        <v>0</v>
      </c>
      <c r="I177" s="36">
        <f>ROUND(G177*H177,P4)</f>
        <v>0</v>
      </c>
      <c r="J177" s="34" t="s">
        <v>72</v>
      </c>
      <c r="O177" s="37">
        <f>I177*0.21</f>
        <v>0</v>
      </c>
      <c r="P177">
        <v>3</v>
      </c>
    </row>
    <row r="178" spans="1:16" x14ac:dyDescent="0.25">
      <c r="A178" s="31" t="s">
        <v>73</v>
      </c>
      <c r="B178" s="38"/>
      <c r="E178" s="39" t="s">
        <v>69</v>
      </c>
      <c r="J178" s="40"/>
    </row>
    <row r="179" spans="1:16" ht="30" x14ac:dyDescent="0.25">
      <c r="A179" s="31" t="s">
        <v>74</v>
      </c>
      <c r="B179" s="38"/>
      <c r="E179" s="41" t="s">
        <v>1145</v>
      </c>
      <c r="J179" s="40"/>
    </row>
    <row r="180" spans="1:16" ht="120" x14ac:dyDescent="0.25">
      <c r="A180" s="31" t="s">
        <v>76</v>
      </c>
      <c r="B180" s="38"/>
      <c r="E180" s="33" t="s">
        <v>1146</v>
      </c>
      <c r="J180" s="40"/>
    </row>
    <row r="181" spans="1:16" x14ac:dyDescent="0.25">
      <c r="A181" s="31" t="s">
        <v>67</v>
      </c>
      <c r="B181" s="31">
        <v>43</v>
      </c>
      <c r="C181" s="32" t="s">
        <v>1147</v>
      </c>
      <c r="D181" s="31" t="s">
        <v>69</v>
      </c>
      <c r="E181" s="33" t="s">
        <v>1148</v>
      </c>
      <c r="F181" s="34" t="s">
        <v>71</v>
      </c>
      <c r="G181" s="35">
        <v>3244</v>
      </c>
      <c r="H181" s="36">
        <v>0</v>
      </c>
      <c r="I181" s="36">
        <f>ROUND(G181*H181,P4)</f>
        <v>0</v>
      </c>
      <c r="J181" s="34" t="s">
        <v>72</v>
      </c>
      <c r="O181" s="37">
        <f>I181*0.21</f>
        <v>0</v>
      </c>
      <c r="P181">
        <v>3</v>
      </c>
    </row>
    <row r="182" spans="1:16" x14ac:dyDescent="0.25">
      <c r="A182" s="31" t="s">
        <v>73</v>
      </c>
      <c r="B182" s="38"/>
      <c r="E182" s="39" t="s">
        <v>69</v>
      </c>
      <c r="J182" s="40"/>
    </row>
    <row r="183" spans="1:16" ht="30" x14ac:dyDescent="0.25">
      <c r="A183" s="31" t="s">
        <v>74</v>
      </c>
      <c r="B183" s="38"/>
      <c r="E183" s="41" t="s">
        <v>1149</v>
      </c>
      <c r="J183" s="40"/>
    </row>
    <row r="184" spans="1:16" ht="120" x14ac:dyDescent="0.25">
      <c r="A184" s="31" t="s">
        <v>76</v>
      </c>
      <c r="B184" s="38"/>
      <c r="E184" s="33" t="s">
        <v>1146</v>
      </c>
      <c r="J184" s="40"/>
    </row>
    <row r="185" spans="1:16" x14ac:dyDescent="0.25">
      <c r="A185" s="31" t="s">
        <v>67</v>
      </c>
      <c r="B185" s="31">
        <v>44</v>
      </c>
      <c r="C185" s="32" t="s">
        <v>790</v>
      </c>
      <c r="D185" s="31" t="s">
        <v>69</v>
      </c>
      <c r="E185" s="33" t="s">
        <v>791</v>
      </c>
      <c r="F185" s="34" t="s">
        <v>71</v>
      </c>
      <c r="G185" s="35">
        <v>3244</v>
      </c>
      <c r="H185" s="36">
        <v>0</v>
      </c>
      <c r="I185" s="36">
        <f>ROUND(G185*H185,P4)</f>
        <v>0</v>
      </c>
      <c r="J185" s="34" t="s">
        <v>72</v>
      </c>
      <c r="O185" s="37">
        <f>I185*0.21</f>
        <v>0</v>
      </c>
      <c r="P185">
        <v>3</v>
      </c>
    </row>
    <row r="186" spans="1:16" x14ac:dyDescent="0.25">
      <c r="A186" s="31" t="s">
        <v>73</v>
      </c>
      <c r="B186" s="38"/>
      <c r="E186" s="39" t="s">
        <v>69</v>
      </c>
      <c r="J186" s="40"/>
    </row>
    <row r="187" spans="1:16" ht="30" x14ac:dyDescent="0.25">
      <c r="A187" s="31" t="s">
        <v>74</v>
      </c>
      <c r="B187" s="38"/>
      <c r="E187" s="41" t="s">
        <v>1149</v>
      </c>
      <c r="J187" s="40"/>
    </row>
    <row r="188" spans="1:16" ht="105" x14ac:dyDescent="0.25">
      <c r="A188" s="31" t="s">
        <v>76</v>
      </c>
      <c r="B188" s="38"/>
      <c r="E188" s="33" t="s">
        <v>792</v>
      </c>
      <c r="J188" s="40"/>
    </row>
    <row r="189" spans="1:16" x14ac:dyDescent="0.25">
      <c r="A189" s="31" t="s">
        <v>67</v>
      </c>
      <c r="B189" s="31">
        <v>45</v>
      </c>
      <c r="C189" s="32" t="s">
        <v>1150</v>
      </c>
      <c r="D189" s="31" t="s">
        <v>69</v>
      </c>
      <c r="E189" s="33" t="s">
        <v>1151</v>
      </c>
      <c r="F189" s="34" t="s">
        <v>80</v>
      </c>
      <c r="G189" s="35">
        <v>9</v>
      </c>
      <c r="H189" s="36">
        <v>0</v>
      </c>
      <c r="I189" s="36">
        <f>ROUND(G189*H189,P4)</f>
        <v>0</v>
      </c>
      <c r="J189" s="34" t="s">
        <v>72</v>
      </c>
      <c r="O189" s="37">
        <f>I189*0.21</f>
        <v>0</v>
      </c>
      <c r="P189">
        <v>3</v>
      </c>
    </row>
    <row r="190" spans="1:16" x14ac:dyDescent="0.25">
      <c r="A190" s="31" t="s">
        <v>73</v>
      </c>
      <c r="B190" s="38"/>
      <c r="E190" s="39" t="s">
        <v>69</v>
      </c>
      <c r="J190" s="40"/>
    </row>
    <row r="191" spans="1:16" ht="30" x14ac:dyDescent="0.25">
      <c r="A191" s="31" t="s">
        <v>74</v>
      </c>
      <c r="B191" s="38"/>
      <c r="E191" s="41" t="s">
        <v>1137</v>
      </c>
      <c r="J191" s="40"/>
    </row>
    <row r="192" spans="1:16" ht="105" x14ac:dyDescent="0.25">
      <c r="A192" s="31" t="s">
        <v>76</v>
      </c>
      <c r="B192" s="38"/>
      <c r="E192" s="33" t="s">
        <v>1152</v>
      </c>
      <c r="J192" s="40"/>
    </row>
    <row r="193" spans="1:16" x14ac:dyDescent="0.25">
      <c r="A193" s="31" t="s">
        <v>67</v>
      </c>
      <c r="B193" s="31">
        <v>46</v>
      </c>
      <c r="C193" s="32" t="s">
        <v>1153</v>
      </c>
      <c r="D193" s="31" t="s">
        <v>69</v>
      </c>
      <c r="E193" s="33" t="s">
        <v>1154</v>
      </c>
      <c r="F193" s="34" t="s">
        <v>80</v>
      </c>
      <c r="G193" s="35">
        <v>1</v>
      </c>
      <c r="H193" s="36">
        <v>0</v>
      </c>
      <c r="I193" s="36">
        <f>ROUND(G193*H193,P4)</f>
        <v>0</v>
      </c>
      <c r="J193" s="34" t="s">
        <v>72</v>
      </c>
      <c r="O193" s="37">
        <f>I193*0.21</f>
        <v>0</v>
      </c>
      <c r="P193">
        <v>3</v>
      </c>
    </row>
    <row r="194" spans="1:16" x14ac:dyDescent="0.25">
      <c r="A194" s="31" t="s">
        <v>73</v>
      </c>
      <c r="B194" s="38"/>
      <c r="E194" s="39" t="s">
        <v>69</v>
      </c>
      <c r="J194" s="40"/>
    </row>
    <row r="195" spans="1:16" ht="30" x14ac:dyDescent="0.25">
      <c r="A195" s="31" t="s">
        <v>74</v>
      </c>
      <c r="B195" s="38"/>
      <c r="E195" s="41" t="s">
        <v>1111</v>
      </c>
      <c r="J195" s="40"/>
    </row>
    <row r="196" spans="1:16" ht="135" x14ac:dyDescent="0.25">
      <c r="A196" s="31" t="s">
        <v>76</v>
      </c>
      <c r="B196" s="38"/>
      <c r="E196" s="33" t="s">
        <v>1138</v>
      </c>
      <c r="J196" s="40"/>
    </row>
    <row r="197" spans="1:16" x14ac:dyDescent="0.25">
      <c r="A197" s="31" t="s">
        <v>67</v>
      </c>
      <c r="B197" s="31">
        <v>47</v>
      </c>
      <c r="C197" s="32" t="s">
        <v>1155</v>
      </c>
      <c r="D197" s="31" t="s">
        <v>69</v>
      </c>
      <c r="E197" s="33" t="s">
        <v>1156</v>
      </c>
      <c r="F197" s="34" t="s">
        <v>80</v>
      </c>
      <c r="G197" s="35">
        <v>1</v>
      </c>
      <c r="H197" s="36">
        <v>0</v>
      </c>
      <c r="I197" s="36">
        <f>ROUND(G197*H197,P4)</f>
        <v>0</v>
      </c>
      <c r="J197" s="34" t="s">
        <v>72</v>
      </c>
      <c r="O197" s="37">
        <f>I197*0.21</f>
        <v>0</v>
      </c>
      <c r="P197">
        <v>3</v>
      </c>
    </row>
    <row r="198" spans="1:16" x14ac:dyDescent="0.25">
      <c r="A198" s="31" t="s">
        <v>73</v>
      </c>
      <c r="B198" s="38"/>
      <c r="E198" s="39" t="s">
        <v>69</v>
      </c>
      <c r="J198" s="40"/>
    </row>
    <row r="199" spans="1:16" ht="30" x14ac:dyDescent="0.25">
      <c r="A199" s="31" t="s">
        <v>74</v>
      </c>
      <c r="B199" s="38"/>
      <c r="E199" s="41" t="s">
        <v>1111</v>
      </c>
      <c r="J199" s="40"/>
    </row>
    <row r="200" spans="1:16" ht="135" x14ac:dyDescent="0.25">
      <c r="A200" s="31" t="s">
        <v>76</v>
      </c>
      <c r="B200" s="38"/>
      <c r="E200" s="33" t="s">
        <v>1138</v>
      </c>
      <c r="J200" s="40"/>
    </row>
    <row r="201" spans="1:16" x14ac:dyDescent="0.25">
      <c r="A201" s="31" t="s">
        <v>67</v>
      </c>
      <c r="B201" s="31">
        <v>48</v>
      </c>
      <c r="C201" s="32" t="s">
        <v>1157</v>
      </c>
      <c r="D201" s="31" t="s">
        <v>69</v>
      </c>
      <c r="E201" s="33" t="s">
        <v>1158</v>
      </c>
      <c r="F201" s="34" t="s">
        <v>80</v>
      </c>
      <c r="G201" s="35">
        <v>1</v>
      </c>
      <c r="H201" s="36">
        <v>0</v>
      </c>
      <c r="I201" s="36">
        <f>ROUND(G201*H201,P4)</f>
        <v>0</v>
      </c>
      <c r="J201" s="34" t="s">
        <v>72</v>
      </c>
      <c r="O201" s="37">
        <f>I201*0.21</f>
        <v>0</v>
      </c>
      <c r="P201">
        <v>3</v>
      </c>
    </row>
    <row r="202" spans="1:16" x14ac:dyDescent="0.25">
      <c r="A202" s="31" t="s">
        <v>73</v>
      </c>
      <c r="B202" s="38"/>
      <c r="E202" s="39" t="s">
        <v>69</v>
      </c>
      <c r="J202" s="40"/>
    </row>
    <row r="203" spans="1:16" ht="30" x14ac:dyDescent="0.25">
      <c r="A203" s="31" t="s">
        <v>74</v>
      </c>
      <c r="B203" s="38"/>
      <c r="E203" s="41" t="s">
        <v>1111</v>
      </c>
      <c r="J203" s="40"/>
    </row>
    <row r="204" spans="1:16" ht="135" x14ac:dyDescent="0.25">
      <c r="A204" s="31" t="s">
        <v>76</v>
      </c>
      <c r="B204" s="38"/>
      <c r="E204" s="33" t="s">
        <v>1138</v>
      </c>
      <c r="J204" s="40"/>
    </row>
    <row r="205" spans="1:16" x14ac:dyDescent="0.25">
      <c r="A205" s="31" t="s">
        <v>67</v>
      </c>
      <c r="B205" s="31">
        <v>49</v>
      </c>
      <c r="C205" s="32" t="s">
        <v>1159</v>
      </c>
      <c r="D205" s="31" t="s">
        <v>69</v>
      </c>
      <c r="E205" s="33" t="s">
        <v>1160</v>
      </c>
      <c r="F205" s="34" t="s">
        <v>80</v>
      </c>
      <c r="G205" s="35">
        <v>1</v>
      </c>
      <c r="H205" s="36">
        <v>0</v>
      </c>
      <c r="I205" s="36">
        <f>ROUND(G205*H205,P4)</f>
        <v>0</v>
      </c>
      <c r="J205" s="34" t="s">
        <v>72</v>
      </c>
      <c r="O205" s="37">
        <f>I205*0.21</f>
        <v>0</v>
      </c>
      <c r="P205">
        <v>3</v>
      </c>
    </row>
    <row r="206" spans="1:16" x14ac:dyDescent="0.25">
      <c r="A206" s="31" t="s">
        <v>73</v>
      </c>
      <c r="B206" s="38"/>
      <c r="E206" s="39" t="s">
        <v>69</v>
      </c>
      <c r="J206" s="40"/>
    </row>
    <row r="207" spans="1:16" ht="30" x14ac:dyDescent="0.25">
      <c r="A207" s="31" t="s">
        <v>74</v>
      </c>
      <c r="B207" s="38"/>
      <c r="E207" s="41" t="s">
        <v>1111</v>
      </c>
      <c r="J207" s="40"/>
    </row>
    <row r="208" spans="1:16" ht="135" x14ac:dyDescent="0.25">
      <c r="A208" s="31" t="s">
        <v>76</v>
      </c>
      <c r="B208" s="38"/>
      <c r="E208" s="33" t="s">
        <v>1138</v>
      </c>
      <c r="J208" s="40"/>
    </row>
    <row r="209" spans="1:16" x14ac:dyDescent="0.25">
      <c r="A209" s="31" t="s">
        <v>67</v>
      </c>
      <c r="B209" s="31">
        <v>50</v>
      </c>
      <c r="C209" s="32" t="s">
        <v>1161</v>
      </c>
      <c r="D209" s="31" t="s">
        <v>69</v>
      </c>
      <c r="E209" s="33" t="s">
        <v>1162</v>
      </c>
      <c r="F209" s="34" t="s">
        <v>80</v>
      </c>
      <c r="G209" s="35">
        <v>4</v>
      </c>
      <c r="H209" s="36">
        <v>0</v>
      </c>
      <c r="I209" s="36">
        <f>ROUND(G209*H209,P4)</f>
        <v>0</v>
      </c>
      <c r="J209" s="34" t="s">
        <v>72</v>
      </c>
      <c r="O209" s="37">
        <f>I209*0.21</f>
        <v>0</v>
      </c>
      <c r="P209">
        <v>3</v>
      </c>
    </row>
    <row r="210" spans="1:16" x14ac:dyDescent="0.25">
      <c r="A210" s="31" t="s">
        <v>73</v>
      </c>
      <c r="B210" s="38"/>
      <c r="E210" s="39" t="s">
        <v>69</v>
      </c>
      <c r="J210" s="40"/>
    </row>
    <row r="211" spans="1:16" ht="30" x14ac:dyDescent="0.25">
      <c r="A211" s="31" t="s">
        <v>74</v>
      </c>
      <c r="B211" s="38"/>
      <c r="E211" s="41" t="s">
        <v>1128</v>
      </c>
      <c r="J211" s="40"/>
    </row>
    <row r="212" spans="1:16" ht="135" x14ac:dyDescent="0.25">
      <c r="A212" s="31" t="s">
        <v>76</v>
      </c>
      <c r="B212" s="38"/>
      <c r="E212" s="33" t="s">
        <v>1138</v>
      </c>
      <c r="J212" s="40"/>
    </row>
    <row r="213" spans="1:16" x14ac:dyDescent="0.25">
      <c r="A213" s="31" t="s">
        <v>67</v>
      </c>
      <c r="B213" s="31">
        <v>51</v>
      </c>
      <c r="C213" s="32" t="s">
        <v>1163</v>
      </c>
      <c r="D213" s="31" t="s">
        <v>69</v>
      </c>
      <c r="E213" s="33" t="s">
        <v>1164</v>
      </c>
      <c r="F213" s="34" t="s">
        <v>80</v>
      </c>
      <c r="G213" s="35">
        <v>4</v>
      </c>
      <c r="H213" s="36">
        <v>0</v>
      </c>
      <c r="I213" s="36">
        <f>ROUND(G213*H213,P4)</f>
        <v>0</v>
      </c>
      <c r="J213" s="34" t="s">
        <v>72</v>
      </c>
      <c r="O213" s="37">
        <f>I213*0.21</f>
        <v>0</v>
      </c>
      <c r="P213">
        <v>3</v>
      </c>
    </row>
    <row r="214" spans="1:16" x14ac:dyDescent="0.25">
      <c r="A214" s="31" t="s">
        <v>73</v>
      </c>
      <c r="B214" s="38"/>
      <c r="E214" s="39" t="s">
        <v>69</v>
      </c>
      <c r="J214" s="40"/>
    </row>
    <row r="215" spans="1:16" ht="30" x14ac:dyDescent="0.25">
      <c r="A215" s="31" t="s">
        <v>74</v>
      </c>
      <c r="B215" s="38"/>
      <c r="E215" s="41" t="s">
        <v>1128</v>
      </c>
      <c r="J215" s="40"/>
    </row>
    <row r="216" spans="1:16" ht="135" x14ac:dyDescent="0.25">
      <c r="A216" s="31" t="s">
        <v>76</v>
      </c>
      <c r="B216" s="38"/>
      <c r="E216" s="33" t="s">
        <v>1138</v>
      </c>
      <c r="J216" s="40"/>
    </row>
    <row r="217" spans="1:16" x14ac:dyDescent="0.25">
      <c r="A217" s="31" t="s">
        <v>67</v>
      </c>
      <c r="B217" s="31">
        <v>52</v>
      </c>
      <c r="C217" s="32" t="s">
        <v>1165</v>
      </c>
      <c r="D217" s="31" t="s">
        <v>69</v>
      </c>
      <c r="E217" s="33" t="s">
        <v>1166</v>
      </c>
      <c r="F217" s="34" t="s">
        <v>80</v>
      </c>
      <c r="G217" s="35">
        <v>4</v>
      </c>
      <c r="H217" s="36">
        <v>0</v>
      </c>
      <c r="I217" s="36">
        <f>ROUND(G217*H217,P4)</f>
        <v>0</v>
      </c>
      <c r="J217" s="34" t="s">
        <v>72</v>
      </c>
      <c r="O217" s="37">
        <f>I217*0.21</f>
        <v>0</v>
      </c>
      <c r="P217">
        <v>3</v>
      </c>
    </row>
    <row r="218" spans="1:16" x14ac:dyDescent="0.25">
      <c r="A218" s="31" t="s">
        <v>73</v>
      </c>
      <c r="B218" s="38"/>
      <c r="E218" s="39" t="s">
        <v>69</v>
      </c>
      <c r="J218" s="40"/>
    </row>
    <row r="219" spans="1:16" ht="30" x14ac:dyDescent="0.25">
      <c r="A219" s="31" t="s">
        <v>74</v>
      </c>
      <c r="B219" s="38"/>
      <c r="E219" s="41" t="s">
        <v>1128</v>
      </c>
      <c r="J219" s="40"/>
    </row>
    <row r="220" spans="1:16" ht="135" x14ac:dyDescent="0.25">
      <c r="A220" s="31" t="s">
        <v>76</v>
      </c>
      <c r="B220" s="38"/>
      <c r="E220" s="33" t="s">
        <v>1138</v>
      </c>
      <c r="J220" s="40"/>
    </row>
    <row r="221" spans="1:16" x14ac:dyDescent="0.25">
      <c r="A221" s="31" t="s">
        <v>67</v>
      </c>
      <c r="B221" s="31">
        <v>53</v>
      </c>
      <c r="C221" s="32" t="s">
        <v>1167</v>
      </c>
      <c r="D221" s="31" t="s">
        <v>69</v>
      </c>
      <c r="E221" s="33" t="s">
        <v>1168</v>
      </c>
      <c r="F221" s="34" t="s">
        <v>80</v>
      </c>
      <c r="G221" s="35">
        <v>2</v>
      </c>
      <c r="H221" s="36">
        <v>0</v>
      </c>
      <c r="I221" s="36">
        <f>ROUND(G221*H221,P4)</f>
        <v>0</v>
      </c>
      <c r="J221" s="34" t="s">
        <v>72</v>
      </c>
      <c r="O221" s="37">
        <f>I221*0.21</f>
        <v>0</v>
      </c>
      <c r="P221">
        <v>3</v>
      </c>
    </row>
    <row r="222" spans="1:16" x14ac:dyDescent="0.25">
      <c r="A222" s="31" t="s">
        <v>73</v>
      </c>
      <c r="B222" s="38"/>
      <c r="E222" s="39" t="s">
        <v>69</v>
      </c>
      <c r="J222" s="40"/>
    </row>
    <row r="223" spans="1:16" ht="30" x14ac:dyDescent="0.25">
      <c r="A223" s="31" t="s">
        <v>74</v>
      </c>
      <c r="B223" s="38"/>
      <c r="E223" s="41" t="s">
        <v>1107</v>
      </c>
      <c r="J223" s="40"/>
    </row>
    <row r="224" spans="1:16" ht="135" x14ac:dyDescent="0.25">
      <c r="A224" s="31" t="s">
        <v>76</v>
      </c>
      <c r="B224" s="38"/>
      <c r="E224" s="33" t="s">
        <v>1138</v>
      </c>
      <c r="J224" s="40"/>
    </row>
    <row r="225" spans="1:16" ht="30" x14ac:dyDescent="0.25">
      <c r="A225" s="31" t="s">
        <v>67</v>
      </c>
      <c r="B225" s="31">
        <v>54</v>
      </c>
      <c r="C225" s="32" t="s">
        <v>1169</v>
      </c>
      <c r="D225" s="31" t="s">
        <v>69</v>
      </c>
      <c r="E225" s="33" t="s">
        <v>1170</v>
      </c>
      <c r="F225" s="34" t="s">
        <v>80</v>
      </c>
      <c r="G225" s="35">
        <v>2</v>
      </c>
      <c r="H225" s="36">
        <v>0</v>
      </c>
      <c r="I225" s="36">
        <f>ROUND(G225*H225,P4)</f>
        <v>0</v>
      </c>
      <c r="J225" s="34" t="s">
        <v>72</v>
      </c>
      <c r="O225" s="37">
        <f>I225*0.21</f>
        <v>0</v>
      </c>
      <c r="P225">
        <v>3</v>
      </c>
    </row>
    <row r="226" spans="1:16" x14ac:dyDescent="0.25">
      <c r="A226" s="31" t="s">
        <v>73</v>
      </c>
      <c r="B226" s="38"/>
      <c r="E226" s="39" t="s">
        <v>69</v>
      </c>
      <c r="J226" s="40"/>
    </row>
    <row r="227" spans="1:16" ht="30" x14ac:dyDescent="0.25">
      <c r="A227" s="31" t="s">
        <v>74</v>
      </c>
      <c r="B227" s="38"/>
      <c r="E227" s="41" t="s">
        <v>1107</v>
      </c>
      <c r="J227" s="40"/>
    </row>
    <row r="228" spans="1:16" ht="135" x14ac:dyDescent="0.25">
      <c r="A228" s="31" t="s">
        <v>76</v>
      </c>
      <c r="B228" s="38"/>
      <c r="E228" s="33" t="s">
        <v>1138</v>
      </c>
      <c r="J228" s="40"/>
    </row>
    <row r="229" spans="1:16" x14ac:dyDescent="0.25">
      <c r="A229" s="31" t="s">
        <v>67</v>
      </c>
      <c r="B229" s="31">
        <v>55</v>
      </c>
      <c r="C229" s="32" t="s">
        <v>1171</v>
      </c>
      <c r="D229" s="31" t="s">
        <v>69</v>
      </c>
      <c r="E229" s="33" t="s">
        <v>1172</v>
      </c>
      <c r="F229" s="34" t="s">
        <v>80</v>
      </c>
      <c r="G229" s="35">
        <v>6</v>
      </c>
      <c r="H229" s="36">
        <v>0</v>
      </c>
      <c r="I229" s="36">
        <f>ROUND(G229*H229,P4)</f>
        <v>0</v>
      </c>
      <c r="J229" s="34" t="s">
        <v>72</v>
      </c>
      <c r="O229" s="37">
        <f>I229*0.21</f>
        <v>0</v>
      </c>
      <c r="P229">
        <v>3</v>
      </c>
    </row>
    <row r="230" spans="1:16" x14ac:dyDescent="0.25">
      <c r="A230" s="31" t="s">
        <v>73</v>
      </c>
      <c r="B230" s="38"/>
      <c r="E230" s="39" t="s">
        <v>69</v>
      </c>
      <c r="J230" s="40"/>
    </row>
    <row r="231" spans="1:16" ht="30" x14ac:dyDescent="0.25">
      <c r="A231" s="31" t="s">
        <v>74</v>
      </c>
      <c r="B231" s="38"/>
      <c r="E231" s="41" t="s">
        <v>1173</v>
      </c>
      <c r="J231" s="40"/>
    </row>
    <row r="232" spans="1:16" ht="135" x14ac:dyDescent="0.25">
      <c r="A232" s="31" t="s">
        <v>76</v>
      </c>
      <c r="B232" s="38"/>
      <c r="E232" s="33" t="s">
        <v>1138</v>
      </c>
      <c r="J232" s="40"/>
    </row>
    <row r="233" spans="1:16" x14ac:dyDescent="0.25">
      <c r="A233" s="31" t="s">
        <v>67</v>
      </c>
      <c r="B233" s="31">
        <v>56</v>
      </c>
      <c r="C233" s="32" t="s">
        <v>1174</v>
      </c>
      <c r="D233" s="31" t="s">
        <v>69</v>
      </c>
      <c r="E233" s="33" t="s">
        <v>1175</v>
      </c>
      <c r="F233" s="34" t="s">
        <v>71</v>
      </c>
      <c r="G233" s="35">
        <v>10</v>
      </c>
      <c r="H233" s="36">
        <v>0</v>
      </c>
      <c r="I233" s="36">
        <f>ROUND(G233*H233,P4)</f>
        <v>0</v>
      </c>
      <c r="J233" s="34" t="s">
        <v>72</v>
      </c>
      <c r="O233" s="37">
        <f>I233*0.21</f>
        <v>0</v>
      </c>
      <c r="P233">
        <v>3</v>
      </c>
    </row>
    <row r="234" spans="1:16" x14ac:dyDescent="0.25">
      <c r="A234" s="31" t="s">
        <v>73</v>
      </c>
      <c r="B234" s="38"/>
      <c r="E234" s="39" t="s">
        <v>69</v>
      </c>
      <c r="J234" s="40"/>
    </row>
    <row r="235" spans="1:16" ht="30" x14ac:dyDescent="0.25">
      <c r="A235" s="31" t="s">
        <v>74</v>
      </c>
      <c r="B235" s="38"/>
      <c r="E235" s="41" t="s">
        <v>1176</v>
      </c>
      <c r="J235" s="40"/>
    </row>
    <row r="236" spans="1:16" ht="135" x14ac:dyDescent="0.25">
      <c r="A236" s="31" t="s">
        <v>76</v>
      </c>
      <c r="B236" s="38"/>
      <c r="E236" s="33" t="s">
        <v>1177</v>
      </c>
      <c r="J236" s="40"/>
    </row>
    <row r="237" spans="1:16" x14ac:dyDescent="0.25">
      <c r="A237" s="31" t="s">
        <v>67</v>
      </c>
      <c r="B237" s="31">
        <v>57</v>
      </c>
      <c r="C237" s="32" t="s">
        <v>1178</v>
      </c>
      <c r="D237" s="31" t="s">
        <v>69</v>
      </c>
      <c r="E237" s="33" t="s">
        <v>1179</v>
      </c>
      <c r="F237" s="34" t="s">
        <v>71</v>
      </c>
      <c r="G237" s="35">
        <v>40</v>
      </c>
      <c r="H237" s="36">
        <v>0</v>
      </c>
      <c r="I237" s="36">
        <f>ROUND(G237*H237,P4)</f>
        <v>0</v>
      </c>
      <c r="J237" s="34" t="s">
        <v>72</v>
      </c>
      <c r="O237" s="37">
        <f>I237*0.21</f>
        <v>0</v>
      </c>
      <c r="P237">
        <v>3</v>
      </c>
    </row>
    <row r="238" spans="1:16" x14ac:dyDescent="0.25">
      <c r="A238" s="31" t="s">
        <v>73</v>
      </c>
      <c r="B238" s="38"/>
      <c r="E238" s="39" t="s">
        <v>69</v>
      </c>
      <c r="J238" s="40"/>
    </row>
    <row r="239" spans="1:16" ht="30" x14ac:dyDescent="0.25">
      <c r="A239" s="31" t="s">
        <v>74</v>
      </c>
      <c r="B239" s="38"/>
      <c r="E239" s="41" t="s">
        <v>1180</v>
      </c>
      <c r="J239" s="40"/>
    </row>
    <row r="240" spans="1:16" ht="135" x14ac:dyDescent="0.25">
      <c r="A240" s="31" t="s">
        <v>76</v>
      </c>
      <c r="B240" s="38"/>
      <c r="E240" s="33" t="s">
        <v>1177</v>
      </c>
      <c r="J240" s="40"/>
    </row>
    <row r="241" spans="1:16" x14ac:dyDescent="0.25">
      <c r="A241" s="31" t="s">
        <v>67</v>
      </c>
      <c r="B241" s="31">
        <v>58</v>
      </c>
      <c r="C241" s="32" t="s">
        <v>1181</v>
      </c>
      <c r="D241" s="31" t="s">
        <v>69</v>
      </c>
      <c r="E241" s="33" t="s">
        <v>1182</v>
      </c>
      <c r="F241" s="34" t="s">
        <v>80</v>
      </c>
      <c r="G241" s="35">
        <v>94</v>
      </c>
      <c r="H241" s="36">
        <v>0</v>
      </c>
      <c r="I241" s="36">
        <f>ROUND(G241*H241,P4)</f>
        <v>0</v>
      </c>
      <c r="J241" s="34" t="s">
        <v>72</v>
      </c>
      <c r="O241" s="37">
        <f>I241*0.21</f>
        <v>0</v>
      </c>
      <c r="P241">
        <v>3</v>
      </c>
    </row>
    <row r="242" spans="1:16" x14ac:dyDescent="0.25">
      <c r="A242" s="31" t="s">
        <v>73</v>
      </c>
      <c r="B242" s="38"/>
      <c r="E242" s="39" t="s">
        <v>69</v>
      </c>
      <c r="J242" s="40"/>
    </row>
    <row r="243" spans="1:16" ht="30" x14ac:dyDescent="0.25">
      <c r="A243" s="31" t="s">
        <v>74</v>
      </c>
      <c r="B243" s="38"/>
      <c r="E243" s="41" t="s">
        <v>1183</v>
      </c>
      <c r="J243" s="40"/>
    </row>
    <row r="244" spans="1:16" ht="135" x14ac:dyDescent="0.25">
      <c r="A244" s="31" t="s">
        <v>76</v>
      </c>
      <c r="B244" s="38"/>
      <c r="E244" s="33" t="s">
        <v>1138</v>
      </c>
      <c r="J244" s="40"/>
    </row>
    <row r="245" spans="1:16" x14ac:dyDescent="0.25">
      <c r="A245" s="31" t="s">
        <v>67</v>
      </c>
      <c r="B245" s="31">
        <v>59</v>
      </c>
      <c r="C245" s="32" t="s">
        <v>1184</v>
      </c>
      <c r="D245" s="31" t="s">
        <v>69</v>
      </c>
      <c r="E245" s="33" t="s">
        <v>1185</v>
      </c>
      <c r="F245" s="34" t="s">
        <v>80</v>
      </c>
      <c r="G245" s="35">
        <v>14</v>
      </c>
      <c r="H245" s="36">
        <v>0</v>
      </c>
      <c r="I245" s="36">
        <f>ROUND(G245*H245,P4)</f>
        <v>0</v>
      </c>
      <c r="J245" s="34" t="s">
        <v>72</v>
      </c>
      <c r="O245" s="37">
        <f>I245*0.21</f>
        <v>0</v>
      </c>
      <c r="P245">
        <v>3</v>
      </c>
    </row>
    <row r="246" spans="1:16" x14ac:dyDescent="0.25">
      <c r="A246" s="31" t="s">
        <v>73</v>
      </c>
      <c r="B246" s="38"/>
      <c r="E246" s="39" t="s">
        <v>69</v>
      </c>
      <c r="J246" s="40"/>
    </row>
    <row r="247" spans="1:16" ht="30" x14ac:dyDescent="0.25">
      <c r="A247" s="31" t="s">
        <v>74</v>
      </c>
      <c r="B247" s="38"/>
      <c r="E247" s="41" t="s">
        <v>1186</v>
      </c>
      <c r="J247" s="40"/>
    </row>
    <row r="248" spans="1:16" ht="135" x14ac:dyDescent="0.25">
      <c r="A248" s="31" t="s">
        <v>76</v>
      </c>
      <c r="B248" s="38"/>
      <c r="E248" s="33" t="s">
        <v>1138</v>
      </c>
      <c r="J248" s="40"/>
    </row>
    <row r="249" spans="1:16" x14ac:dyDescent="0.25">
      <c r="A249" s="31" t="s">
        <v>67</v>
      </c>
      <c r="B249" s="31">
        <v>60</v>
      </c>
      <c r="C249" s="32" t="s">
        <v>1187</v>
      </c>
      <c r="D249" s="31" t="s">
        <v>69</v>
      </c>
      <c r="E249" s="33" t="s">
        <v>1188</v>
      </c>
      <c r="F249" s="34" t="s">
        <v>80</v>
      </c>
      <c r="G249" s="35">
        <v>4</v>
      </c>
      <c r="H249" s="36">
        <v>0</v>
      </c>
      <c r="I249" s="36">
        <f>ROUND(G249*H249,P4)</f>
        <v>0</v>
      </c>
      <c r="J249" s="34" t="s">
        <v>72</v>
      </c>
      <c r="O249" s="37">
        <f>I249*0.21</f>
        <v>0</v>
      </c>
      <c r="P249">
        <v>3</v>
      </c>
    </row>
    <row r="250" spans="1:16" x14ac:dyDescent="0.25">
      <c r="A250" s="31" t="s">
        <v>73</v>
      </c>
      <c r="B250" s="38"/>
      <c r="E250" s="39" t="s">
        <v>69</v>
      </c>
      <c r="J250" s="40"/>
    </row>
    <row r="251" spans="1:16" ht="30" x14ac:dyDescent="0.25">
      <c r="A251" s="31" t="s">
        <v>74</v>
      </c>
      <c r="B251" s="38"/>
      <c r="E251" s="41" t="s">
        <v>1128</v>
      </c>
      <c r="J251" s="40"/>
    </row>
    <row r="252" spans="1:16" ht="135" x14ac:dyDescent="0.25">
      <c r="A252" s="31" t="s">
        <v>76</v>
      </c>
      <c r="B252" s="38"/>
      <c r="E252" s="33" t="s">
        <v>1138</v>
      </c>
      <c r="J252" s="40"/>
    </row>
    <row r="253" spans="1:16" x14ac:dyDescent="0.25">
      <c r="A253" s="31" t="s">
        <v>67</v>
      </c>
      <c r="B253" s="31">
        <v>61</v>
      </c>
      <c r="C253" s="32" t="s">
        <v>1189</v>
      </c>
      <c r="D253" s="31" t="s">
        <v>69</v>
      </c>
      <c r="E253" s="33" t="s">
        <v>1190</v>
      </c>
      <c r="F253" s="34" t="s">
        <v>80</v>
      </c>
      <c r="G253" s="35">
        <v>2</v>
      </c>
      <c r="H253" s="36">
        <v>0</v>
      </c>
      <c r="I253" s="36">
        <f>ROUND(G253*H253,P4)</f>
        <v>0</v>
      </c>
      <c r="J253" s="34" t="s">
        <v>72</v>
      </c>
      <c r="O253" s="37">
        <f>I253*0.21</f>
        <v>0</v>
      </c>
      <c r="P253">
        <v>3</v>
      </c>
    </row>
    <row r="254" spans="1:16" x14ac:dyDescent="0.25">
      <c r="A254" s="31" t="s">
        <v>73</v>
      </c>
      <c r="B254" s="38"/>
      <c r="E254" s="39" t="s">
        <v>69</v>
      </c>
      <c r="J254" s="40"/>
    </row>
    <row r="255" spans="1:16" ht="30" x14ac:dyDescent="0.25">
      <c r="A255" s="31" t="s">
        <v>74</v>
      </c>
      <c r="B255" s="38"/>
      <c r="E255" s="41" t="s">
        <v>1107</v>
      </c>
      <c r="J255" s="40"/>
    </row>
    <row r="256" spans="1:16" ht="135" x14ac:dyDescent="0.25">
      <c r="A256" s="31" t="s">
        <v>76</v>
      </c>
      <c r="B256" s="38"/>
      <c r="E256" s="33" t="s">
        <v>1138</v>
      </c>
      <c r="J256" s="40"/>
    </row>
    <row r="257" spans="1:16" x14ac:dyDescent="0.25">
      <c r="A257" s="31" t="s">
        <v>67</v>
      </c>
      <c r="B257" s="31">
        <v>62</v>
      </c>
      <c r="C257" s="32" t="s">
        <v>1191</v>
      </c>
      <c r="D257" s="31" t="s">
        <v>69</v>
      </c>
      <c r="E257" s="33" t="s">
        <v>1192</v>
      </c>
      <c r="F257" s="34" t="s">
        <v>80</v>
      </c>
      <c r="G257" s="35">
        <v>2</v>
      </c>
      <c r="H257" s="36">
        <v>0</v>
      </c>
      <c r="I257" s="36">
        <f>ROUND(G257*H257,P4)</f>
        <v>0</v>
      </c>
      <c r="J257" s="34" t="s">
        <v>72</v>
      </c>
      <c r="O257" s="37">
        <f>I257*0.21</f>
        <v>0</v>
      </c>
      <c r="P257">
        <v>3</v>
      </c>
    </row>
    <row r="258" spans="1:16" x14ac:dyDescent="0.25">
      <c r="A258" s="31" t="s">
        <v>73</v>
      </c>
      <c r="B258" s="38"/>
      <c r="E258" s="39" t="s">
        <v>69</v>
      </c>
      <c r="J258" s="40"/>
    </row>
    <row r="259" spans="1:16" ht="30" x14ac:dyDescent="0.25">
      <c r="A259" s="31" t="s">
        <v>74</v>
      </c>
      <c r="B259" s="38"/>
      <c r="E259" s="41" t="s">
        <v>1107</v>
      </c>
      <c r="J259" s="40"/>
    </row>
    <row r="260" spans="1:16" ht="135" x14ac:dyDescent="0.25">
      <c r="A260" s="31" t="s">
        <v>76</v>
      </c>
      <c r="B260" s="38"/>
      <c r="E260" s="33" t="s">
        <v>1138</v>
      </c>
      <c r="J260" s="40"/>
    </row>
    <row r="261" spans="1:16" x14ac:dyDescent="0.25">
      <c r="A261" s="31" t="s">
        <v>67</v>
      </c>
      <c r="B261" s="31">
        <v>63</v>
      </c>
      <c r="C261" s="32" t="s">
        <v>1193</v>
      </c>
      <c r="D261" s="31" t="s">
        <v>69</v>
      </c>
      <c r="E261" s="33" t="s">
        <v>1194</v>
      </c>
      <c r="F261" s="34" t="s">
        <v>80</v>
      </c>
      <c r="G261" s="35">
        <v>2</v>
      </c>
      <c r="H261" s="36">
        <v>0</v>
      </c>
      <c r="I261" s="36">
        <f>ROUND(G261*H261,P4)</f>
        <v>0</v>
      </c>
      <c r="J261" s="34" t="s">
        <v>72</v>
      </c>
      <c r="O261" s="37">
        <f>I261*0.21</f>
        <v>0</v>
      </c>
      <c r="P261">
        <v>3</v>
      </c>
    </row>
    <row r="262" spans="1:16" x14ac:dyDescent="0.25">
      <c r="A262" s="31" t="s">
        <v>73</v>
      </c>
      <c r="B262" s="38"/>
      <c r="E262" s="39" t="s">
        <v>69</v>
      </c>
      <c r="J262" s="40"/>
    </row>
    <row r="263" spans="1:16" ht="30" x14ac:dyDescent="0.25">
      <c r="A263" s="31" t="s">
        <v>74</v>
      </c>
      <c r="B263" s="38"/>
      <c r="E263" s="41" t="s">
        <v>1107</v>
      </c>
      <c r="J263" s="40"/>
    </row>
    <row r="264" spans="1:16" ht="135" x14ac:dyDescent="0.25">
      <c r="A264" s="31" t="s">
        <v>76</v>
      </c>
      <c r="B264" s="38"/>
      <c r="E264" s="33" t="s">
        <v>1138</v>
      </c>
      <c r="J264" s="40"/>
    </row>
    <row r="265" spans="1:16" x14ac:dyDescent="0.25">
      <c r="A265" s="31" t="s">
        <v>67</v>
      </c>
      <c r="B265" s="31">
        <v>64</v>
      </c>
      <c r="C265" s="32" t="s">
        <v>1195</v>
      </c>
      <c r="D265" s="31" t="s">
        <v>69</v>
      </c>
      <c r="E265" s="33" t="s">
        <v>1196</v>
      </c>
      <c r="F265" s="34" t="s">
        <v>80</v>
      </c>
      <c r="G265" s="35">
        <v>2</v>
      </c>
      <c r="H265" s="36">
        <v>0</v>
      </c>
      <c r="I265" s="36">
        <f>ROUND(G265*H265,P4)</f>
        <v>0</v>
      </c>
      <c r="J265" s="34" t="s">
        <v>72</v>
      </c>
      <c r="O265" s="37">
        <f>I265*0.21</f>
        <v>0</v>
      </c>
      <c r="P265">
        <v>3</v>
      </c>
    </row>
    <row r="266" spans="1:16" x14ac:dyDescent="0.25">
      <c r="A266" s="31" t="s">
        <v>73</v>
      </c>
      <c r="B266" s="38"/>
      <c r="E266" s="39" t="s">
        <v>69</v>
      </c>
      <c r="J266" s="40"/>
    </row>
    <row r="267" spans="1:16" ht="30" x14ac:dyDescent="0.25">
      <c r="A267" s="31" t="s">
        <v>74</v>
      </c>
      <c r="B267" s="38"/>
      <c r="E267" s="41" t="s">
        <v>1107</v>
      </c>
      <c r="J267" s="40"/>
    </row>
    <row r="268" spans="1:16" ht="135" x14ac:dyDescent="0.25">
      <c r="A268" s="31" t="s">
        <v>76</v>
      </c>
      <c r="B268" s="38"/>
      <c r="E268" s="33" t="s">
        <v>1138</v>
      </c>
      <c r="J268" s="40"/>
    </row>
    <row r="269" spans="1:16" x14ac:dyDescent="0.25">
      <c r="A269" s="31" t="s">
        <v>67</v>
      </c>
      <c r="B269" s="31">
        <v>65</v>
      </c>
      <c r="C269" s="32" t="s">
        <v>1197</v>
      </c>
      <c r="D269" s="31" t="s">
        <v>69</v>
      </c>
      <c r="E269" s="33" t="s">
        <v>1198</v>
      </c>
      <c r="F269" s="34" t="s">
        <v>80</v>
      </c>
      <c r="G269" s="35">
        <v>56</v>
      </c>
      <c r="H269" s="36">
        <v>0</v>
      </c>
      <c r="I269" s="36">
        <f>ROUND(G269*H269,P4)</f>
        <v>0</v>
      </c>
      <c r="J269" s="34" t="s">
        <v>72</v>
      </c>
      <c r="O269" s="37">
        <f>I269*0.21</f>
        <v>0</v>
      </c>
      <c r="P269">
        <v>3</v>
      </c>
    </row>
    <row r="270" spans="1:16" x14ac:dyDescent="0.25">
      <c r="A270" s="31" t="s">
        <v>73</v>
      </c>
      <c r="B270" s="38"/>
      <c r="E270" s="39" t="s">
        <v>69</v>
      </c>
      <c r="J270" s="40"/>
    </row>
    <row r="271" spans="1:16" ht="30" x14ac:dyDescent="0.25">
      <c r="A271" s="31" t="s">
        <v>74</v>
      </c>
      <c r="B271" s="38"/>
      <c r="E271" s="41" t="s">
        <v>1199</v>
      </c>
      <c r="J271" s="40"/>
    </row>
    <row r="272" spans="1:16" ht="135" x14ac:dyDescent="0.25">
      <c r="A272" s="31" t="s">
        <v>76</v>
      </c>
      <c r="B272" s="38"/>
      <c r="E272" s="33" t="s">
        <v>1138</v>
      </c>
      <c r="J272" s="40"/>
    </row>
    <row r="273" spans="1:16" x14ac:dyDescent="0.25">
      <c r="A273" s="31" t="s">
        <v>67</v>
      </c>
      <c r="B273" s="31">
        <v>66</v>
      </c>
      <c r="C273" s="32" t="s">
        <v>1200</v>
      </c>
      <c r="D273" s="31" t="s">
        <v>69</v>
      </c>
      <c r="E273" s="33" t="s">
        <v>1201</v>
      </c>
      <c r="F273" s="34" t="s">
        <v>80</v>
      </c>
      <c r="G273" s="35">
        <v>62</v>
      </c>
      <c r="H273" s="36">
        <v>0</v>
      </c>
      <c r="I273" s="36">
        <f>ROUND(G273*H273,P4)</f>
        <v>0</v>
      </c>
      <c r="J273" s="34" t="s">
        <v>72</v>
      </c>
      <c r="O273" s="37">
        <f>I273*0.21</f>
        <v>0</v>
      </c>
      <c r="P273">
        <v>3</v>
      </c>
    </row>
    <row r="274" spans="1:16" x14ac:dyDescent="0.25">
      <c r="A274" s="31" t="s">
        <v>73</v>
      </c>
      <c r="B274" s="38"/>
      <c r="E274" s="39" t="s">
        <v>69</v>
      </c>
      <c r="J274" s="40"/>
    </row>
    <row r="275" spans="1:16" ht="30" x14ac:dyDescent="0.25">
      <c r="A275" s="31" t="s">
        <v>74</v>
      </c>
      <c r="B275" s="38"/>
      <c r="E275" s="41" t="s">
        <v>1202</v>
      </c>
      <c r="J275" s="40"/>
    </row>
    <row r="276" spans="1:16" ht="135" x14ac:dyDescent="0.25">
      <c r="A276" s="31" t="s">
        <v>76</v>
      </c>
      <c r="B276" s="38"/>
      <c r="E276" s="33" t="s">
        <v>1138</v>
      </c>
      <c r="J276" s="40"/>
    </row>
    <row r="277" spans="1:16" ht="30" x14ac:dyDescent="0.25">
      <c r="A277" s="31" t="s">
        <v>67</v>
      </c>
      <c r="B277" s="31">
        <v>67</v>
      </c>
      <c r="C277" s="32" t="s">
        <v>1203</v>
      </c>
      <c r="D277" s="31" t="s">
        <v>69</v>
      </c>
      <c r="E277" s="33" t="s">
        <v>1204</v>
      </c>
      <c r="F277" s="34" t="s">
        <v>80</v>
      </c>
      <c r="G277" s="35">
        <v>18</v>
      </c>
      <c r="H277" s="36">
        <v>0</v>
      </c>
      <c r="I277" s="36">
        <f>ROUND(G277*H277,P4)</f>
        <v>0</v>
      </c>
      <c r="J277" s="34" t="s">
        <v>72</v>
      </c>
      <c r="O277" s="37">
        <f>I277*0.21</f>
        <v>0</v>
      </c>
      <c r="P277">
        <v>3</v>
      </c>
    </row>
    <row r="278" spans="1:16" x14ac:dyDescent="0.25">
      <c r="A278" s="31" t="s">
        <v>73</v>
      </c>
      <c r="B278" s="38"/>
      <c r="E278" s="39" t="s">
        <v>69</v>
      </c>
      <c r="J278" s="40"/>
    </row>
    <row r="279" spans="1:16" ht="30" x14ac:dyDescent="0.25">
      <c r="A279" s="31" t="s">
        <v>74</v>
      </c>
      <c r="B279" s="38"/>
      <c r="E279" s="41" t="s">
        <v>1205</v>
      </c>
      <c r="J279" s="40"/>
    </row>
    <row r="280" spans="1:16" ht="120" x14ac:dyDescent="0.25">
      <c r="A280" s="31" t="s">
        <v>76</v>
      </c>
      <c r="B280" s="38"/>
      <c r="E280" s="33" t="s">
        <v>1206</v>
      </c>
      <c r="J280" s="40"/>
    </row>
    <row r="281" spans="1:16" ht="30" x14ac:dyDescent="0.25">
      <c r="A281" s="31" t="s">
        <v>67</v>
      </c>
      <c r="B281" s="31">
        <v>68</v>
      </c>
      <c r="C281" s="32" t="s">
        <v>1207</v>
      </c>
      <c r="D281" s="31" t="s">
        <v>69</v>
      </c>
      <c r="E281" s="33" t="s">
        <v>1208</v>
      </c>
      <c r="F281" s="34" t="s">
        <v>80</v>
      </c>
      <c r="G281" s="35">
        <v>18</v>
      </c>
      <c r="H281" s="36">
        <v>0</v>
      </c>
      <c r="I281" s="36">
        <f>ROUND(G281*H281,P4)</f>
        <v>0</v>
      </c>
      <c r="J281" s="34" t="s">
        <v>72</v>
      </c>
      <c r="O281" s="37">
        <f>I281*0.21</f>
        <v>0</v>
      </c>
      <c r="P281">
        <v>3</v>
      </c>
    </row>
    <row r="282" spans="1:16" x14ac:dyDescent="0.25">
      <c r="A282" s="31" t="s">
        <v>73</v>
      </c>
      <c r="B282" s="38"/>
      <c r="E282" s="39" t="s">
        <v>69</v>
      </c>
      <c r="J282" s="40"/>
    </row>
    <row r="283" spans="1:16" ht="30" x14ac:dyDescent="0.25">
      <c r="A283" s="31" t="s">
        <v>74</v>
      </c>
      <c r="B283" s="38"/>
      <c r="E283" s="41" t="s">
        <v>1205</v>
      </c>
      <c r="J283" s="40"/>
    </row>
    <row r="284" spans="1:16" ht="105" x14ac:dyDescent="0.25">
      <c r="A284" s="31" t="s">
        <v>76</v>
      </c>
      <c r="B284" s="38"/>
      <c r="E284" s="33" t="s">
        <v>1209</v>
      </c>
      <c r="J284" s="40"/>
    </row>
    <row r="285" spans="1:16" ht="30" x14ac:dyDescent="0.25">
      <c r="A285" s="31" t="s">
        <v>67</v>
      </c>
      <c r="B285" s="31">
        <v>69</v>
      </c>
      <c r="C285" s="32" t="s">
        <v>1210</v>
      </c>
      <c r="D285" s="31" t="s">
        <v>69</v>
      </c>
      <c r="E285" s="33" t="s">
        <v>1211</v>
      </c>
      <c r="F285" s="34" t="s">
        <v>97</v>
      </c>
      <c r="G285" s="35">
        <v>406</v>
      </c>
      <c r="H285" s="36">
        <v>0</v>
      </c>
      <c r="I285" s="36">
        <f>ROUND(G285*H285,P4)</f>
        <v>0</v>
      </c>
      <c r="J285" s="34" t="s">
        <v>72</v>
      </c>
      <c r="O285" s="37">
        <f>I285*0.21</f>
        <v>0</v>
      </c>
      <c r="P285">
        <v>3</v>
      </c>
    </row>
    <row r="286" spans="1:16" x14ac:dyDescent="0.25">
      <c r="A286" s="31" t="s">
        <v>73</v>
      </c>
      <c r="B286" s="38"/>
      <c r="E286" s="39" t="s">
        <v>69</v>
      </c>
      <c r="J286" s="40"/>
    </row>
    <row r="287" spans="1:16" ht="30" x14ac:dyDescent="0.25">
      <c r="A287" s="31" t="s">
        <v>74</v>
      </c>
      <c r="B287" s="38"/>
      <c r="E287" s="41" t="s">
        <v>1212</v>
      </c>
      <c r="J287" s="40"/>
    </row>
    <row r="288" spans="1:16" ht="120" x14ac:dyDescent="0.25">
      <c r="A288" s="31" t="s">
        <v>76</v>
      </c>
      <c r="B288" s="38"/>
      <c r="E288" s="33" t="s">
        <v>1213</v>
      </c>
      <c r="J288" s="40"/>
    </row>
    <row r="289" spans="1:16" x14ac:dyDescent="0.25">
      <c r="A289" s="25" t="s">
        <v>64</v>
      </c>
      <c r="B289" s="26"/>
      <c r="C289" s="27" t="s">
        <v>1214</v>
      </c>
      <c r="D289" s="28"/>
      <c r="E289" s="25" t="s">
        <v>1215</v>
      </c>
      <c r="F289" s="28"/>
      <c r="G289" s="28"/>
      <c r="H289" s="28"/>
      <c r="I289" s="29">
        <f>SUMIFS(I290:I293,A290:A293,"P")</f>
        <v>0</v>
      </c>
      <c r="J289" s="30"/>
    </row>
    <row r="290" spans="1:16" x14ac:dyDescent="0.25">
      <c r="A290" s="31" t="s">
        <v>67</v>
      </c>
      <c r="B290" s="31">
        <v>70</v>
      </c>
      <c r="C290" s="32" t="s">
        <v>1216</v>
      </c>
      <c r="D290" s="31" t="s">
        <v>69</v>
      </c>
      <c r="E290" s="33" t="s">
        <v>1217</v>
      </c>
      <c r="F290" s="34" t="s">
        <v>80</v>
      </c>
      <c r="G290" s="35">
        <v>2</v>
      </c>
      <c r="H290" s="36">
        <v>0</v>
      </c>
      <c r="I290" s="36">
        <f>ROUND(G290*H290,P4)</f>
        <v>0</v>
      </c>
      <c r="J290" s="34" t="s">
        <v>72</v>
      </c>
      <c r="O290" s="37">
        <f>I290*0.21</f>
        <v>0</v>
      </c>
      <c r="P290">
        <v>3</v>
      </c>
    </row>
    <row r="291" spans="1:16" x14ac:dyDescent="0.25">
      <c r="A291" s="31" t="s">
        <v>73</v>
      </c>
      <c r="B291" s="38"/>
      <c r="E291" s="39" t="s">
        <v>69</v>
      </c>
      <c r="J291" s="40"/>
    </row>
    <row r="292" spans="1:16" ht="30" x14ac:dyDescent="0.25">
      <c r="A292" s="31" t="s">
        <v>74</v>
      </c>
      <c r="B292" s="38"/>
      <c r="E292" s="41" t="s">
        <v>1107</v>
      </c>
      <c r="J292" s="40"/>
    </row>
    <row r="293" spans="1:16" ht="105" x14ac:dyDescent="0.25">
      <c r="A293" s="31" t="s">
        <v>76</v>
      </c>
      <c r="B293" s="38"/>
      <c r="E293" s="33" t="s">
        <v>1218</v>
      </c>
      <c r="J293" s="40"/>
    </row>
    <row r="294" spans="1:16" x14ac:dyDescent="0.25">
      <c r="A294" s="25" t="s">
        <v>64</v>
      </c>
      <c r="B294" s="26"/>
      <c r="C294" s="27" t="s">
        <v>1219</v>
      </c>
      <c r="D294" s="28"/>
      <c r="E294" s="25" t="s">
        <v>1220</v>
      </c>
      <c r="F294" s="28"/>
      <c r="G294" s="28"/>
      <c r="H294" s="28"/>
      <c r="I294" s="29">
        <f>SUMIFS(I295:I410,A295:A410,"P")</f>
        <v>0</v>
      </c>
      <c r="J294" s="30"/>
    </row>
    <row r="295" spans="1:16" ht="30" x14ac:dyDescent="0.25">
      <c r="A295" s="31" t="s">
        <v>67</v>
      </c>
      <c r="B295" s="31">
        <v>71</v>
      </c>
      <c r="C295" s="32" t="s">
        <v>1221</v>
      </c>
      <c r="D295" s="31" t="s">
        <v>69</v>
      </c>
      <c r="E295" s="33" t="s">
        <v>1222</v>
      </c>
      <c r="F295" s="34" t="s">
        <v>97</v>
      </c>
      <c r="G295" s="35">
        <v>353</v>
      </c>
      <c r="H295" s="36">
        <v>0</v>
      </c>
      <c r="I295" s="36">
        <f>ROUND(G295*H295,P4)</f>
        <v>0</v>
      </c>
      <c r="J295" s="34" t="s">
        <v>72</v>
      </c>
      <c r="O295" s="37">
        <f>I295*0.21</f>
        <v>0</v>
      </c>
      <c r="P295">
        <v>3</v>
      </c>
    </row>
    <row r="296" spans="1:16" x14ac:dyDescent="0.25">
      <c r="A296" s="31" t="s">
        <v>73</v>
      </c>
      <c r="B296" s="38"/>
      <c r="E296" s="39" t="s">
        <v>69</v>
      </c>
      <c r="J296" s="40"/>
    </row>
    <row r="297" spans="1:16" ht="30" x14ac:dyDescent="0.25">
      <c r="A297" s="31" t="s">
        <v>74</v>
      </c>
      <c r="B297" s="38"/>
      <c r="E297" s="41" t="s">
        <v>1223</v>
      </c>
      <c r="J297" s="40"/>
    </row>
    <row r="298" spans="1:16" ht="120" x14ac:dyDescent="0.25">
      <c r="A298" s="31" t="s">
        <v>76</v>
      </c>
      <c r="B298" s="38"/>
      <c r="E298" s="33" t="s">
        <v>1224</v>
      </c>
      <c r="J298" s="40"/>
    </row>
    <row r="299" spans="1:16" x14ac:dyDescent="0.25">
      <c r="A299" s="31" t="s">
        <v>67</v>
      </c>
      <c r="B299" s="31">
        <v>72</v>
      </c>
      <c r="C299" s="32" t="s">
        <v>1225</v>
      </c>
      <c r="D299" s="31" t="s">
        <v>69</v>
      </c>
      <c r="E299" s="33" t="s">
        <v>1226</v>
      </c>
      <c r="F299" s="34" t="s">
        <v>159</v>
      </c>
      <c r="G299" s="35">
        <v>130</v>
      </c>
      <c r="H299" s="36">
        <v>0</v>
      </c>
      <c r="I299" s="36">
        <f>ROUND(G299*H299,P4)</f>
        <v>0</v>
      </c>
      <c r="J299" s="34" t="s">
        <v>72</v>
      </c>
      <c r="O299" s="37">
        <f>I299*0.21</f>
        <v>0</v>
      </c>
      <c r="P299">
        <v>3</v>
      </c>
    </row>
    <row r="300" spans="1:16" x14ac:dyDescent="0.25">
      <c r="A300" s="31" t="s">
        <v>73</v>
      </c>
      <c r="B300" s="38"/>
      <c r="E300" s="39" t="s">
        <v>69</v>
      </c>
      <c r="J300" s="40"/>
    </row>
    <row r="301" spans="1:16" ht="30" x14ac:dyDescent="0.25">
      <c r="A301" s="31" t="s">
        <v>74</v>
      </c>
      <c r="B301" s="38"/>
      <c r="E301" s="41" t="s">
        <v>1227</v>
      </c>
      <c r="J301" s="40"/>
    </row>
    <row r="302" spans="1:16" ht="150" x14ac:dyDescent="0.25">
      <c r="A302" s="31" t="s">
        <v>76</v>
      </c>
      <c r="B302" s="38"/>
      <c r="E302" s="33" t="s">
        <v>1228</v>
      </c>
      <c r="J302" s="40"/>
    </row>
    <row r="303" spans="1:16" x14ac:dyDescent="0.25">
      <c r="A303" s="31" t="s">
        <v>67</v>
      </c>
      <c r="B303" s="31">
        <v>73</v>
      </c>
      <c r="C303" s="32" t="s">
        <v>1229</v>
      </c>
      <c r="D303" s="31" t="s">
        <v>69</v>
      </c>
      <c r="E303" s="33" t="s">
        <v>1230</v>
      </c>
      <c r="F303" s="34" t="s">
        <v>80</v>
      </c>
      <c r="G303" s="35">
        <v>4</v>
      </c>
      <c r="H303" s="36">
        <v>0</v>
      </c>
      <c r="I303" s="36">
        <f>ROUND(G303*H303,P4)</f>
        <v>0</v>
      </c>
      <c r="J303" s="34" t="s">
        <v>72</v>
      </c>
      <c r="O303" s="37">
        <f>I303*0.21</f>
        <v>0</v>
      </c>
      <c r="P303">
        <v>3</v>
      </c>
    </row>
    <row r="304" spans="1:16" x14ac:dyDescent="0.25">
      <c r="A304" s="31" t="s">
        <v>73</v>
      </c>
      <c r="B304" s="38"/>
      <c r="E304" s="39" t="s">
        <v>69</v>
      </c>
      <c r="J304" s="40"/>
    </row>
    <row r="305" spans="1:16" ht="30" x14ac:dyDescent="0.25">
      <c r="A305" s="31" t="s">
        <v>74</v>
      </c>
      <c r="B305" s="38"/>
      <c r="E305" s="41" t="s">
        <v>1231</v>
      </c>
      <c r="J305" s="40"/>
    </row>
    <row r="306" spans="1:16" ht="135" x14ac:dyDescent="0.25">
      <c r="A306" s="31" t="s">
        <v>76</v>
      </c>
      <c r="B306" s="38"/>
      <c r="E306" s="33" t="s">
        <v>1232</v>
      </c>
      <c r="J306" s="40"/>
    </row>
    <row r="307" spans="1:16" x14ac:dyDescent="0.25">
      <c r="A307" s="31" t="s">
        <v>67</v>
      </c>
      <c r="B307" s="31">
        <v>74</v>
      </c>
      <c r="C307" s="32" t="s">
        <v>1233</v>
      </c>
      <c r="D307" s="31" t="s">
        <v>69</v>
      </c>
      <c r="E307" s="33" t="s">
        <v>1234</v>
      </c>
      <c r="F307" s="34" t="s">
        <v>80</v>
      </c>
      <c r="G307" s="35">
        <v>36</v>
      </c>
      <c r="H307" s="36">
        <v>0</v>
      </c>
      <c r="I307" s="36">
        <f>ROUND(G307*H307,P4)</f>
        <v>0</v>
      </c>
      <c r="J307" s="34" t="s">
        <v>72</v>
      </c>
      <c r="O307" s="37">
        <f>I307*0.21</f>
        <v>0</v>
      </c>
      <c r="P307">
        <v>3</v>
      </c>
    </row>
    <row r="308" spans="1:16" x14ac:dyDescent="0.25">
      <c r="A308" s="31" t="s">
        <v>73</v>
      </c>
      <c r="B308" s="38"/>
      <c r="E308" s="39" t="s">
        <v>69</v>
      </c>
      <c r="J308" s="40"/>
    </row>
    <row r="309" spans="1:16" ht="30" x14ac:dyDescent="0.25">
      <c r="A309" s="31" t="s">
        <v>74</v>
      </c>
      <c r="B309" s="38"/>
      <c r="E309" s="41" t="s">
        <v>1235</v>
      </c>
      <c r="J309" s="40"/>
    </row>
    <row r="310" spans="1:16" ht="120" x14ac:dyDescent="0.25">
      <c r="A310" s="31" t="s">
        <v>76</v>
      </c>
      <c r="B310" s="38"/>
      <c r="E310" s="33" t="s">
        <v>1236</v>
      </c>
      <c r="J310" s="40"/>
    </row>
    <row r="311" spans="1:16" x14ac:dyDescent="0.25">
      <c r="A311" s="31" t="s">
        <v>67</v>
      </c>
      <c r="B311" s="31">
        <v>75</v>
      </c>
      <c r="C311" s="32" t="s">
        <v>1237</v>
      </c>
      <c r="D311" s="31" t="s">
        <v>69</v>
      </c>
      <c r="E311" s="33" t="s">
        <v>1238</v>
      </c>
      <c r="F311" s="34" t="s">
        <v>80</v>
      </c>
      <c r="G311" s="35">
        <v>16</v>
      </c>
      <c r="H311" s="36">
        <v>0</v>
      </c>
      <c r="I311" s="36">
        <f>ROUND(G311*H311,P4)</f>
        <v>0</v>
      </c>
      <c r="J311" s="34" t="s">
        <v>72</v>
      </c>
      <c r="O311" s="37">
        <f>I311*0.21</f>
        <v>0</v>
      </c>
      <c r="P311">
        <v>3</v>
      </c>
    </row>
    <row r="312" spans="1:16" x14ac:dyDescent="0.25">
      <c r="A312" s="31" t="s">
        <v>73</v>
      </c>
      <c r="B312" s="38"/>
      <c r="E312" s="39" t="s">
        <v>69</v>
      </c>
      <c r="J312" s="40"/>
    </row>
    <row r="313" spans="1:16" ht="30" x14ac:dyDescent="0.25">
      <c r="A313" s="31" t="s">
        <v>74</v>
      </c>
      <c r="B313" s="38"/>
      <c r="E313" s="41" t="s">
        <v>1239</v>
      </c>
      <c r="J313" s="40"/>
    </row>
    <row r="314" spans="1:16" ht="120" x14ac:dyDescent="0.25">
      <c r="A314" s="31" t="s">
        <v>76</v>
      </c>
      <c r="B314" s="38"/>
      <c r="E314" s="33" t="s">
        <v>1236</v>
      </c>
      <c r="J314" s="40"/>
    </row>
    <row r="315" spans="1:16" x14ac:dyDescent="0.25">
      <c r="A315" s="31" t="s">
        <v>67</v>
      </c>
      <c r="B315" s="31">
        <v>76</v>
      </c>
      <c r="C315" s="32" t="s">
        <v>1240</v>
      </c>
      <c r="D315" s="31" t="s">
        <v>69</v>
      </c>
      <c r="E315" s="33" t="s">
        <v>1241</v>
      </c>
      <c r="F315" s="34" t="s">
        <v>80</v>
      </c>
      <c r="G315" s="35">
        <v>6</v>
      </c>
      <c r="H315" s="36">
        <v>0</v>
      </c>
      <c r="I315" s="36">
        <f>ROUND(G315*H315,P4)</f>
        <v>0</v>
      </c>
      <c r="J315" s="34" t="s">
        <v>72</v>
      </c>
      <c r="O315" s="37">
        <f>I315*0.21</f>
        <v>0</v>
      </c>
      <c r="P315">
        <v>3</v>
      </c>
    </row>
    <row r="316" spans="1:16" x14ac:dyDescent="0.25">
      <c r="A316" s="31" t="s">
        <v>73</v>
      </c>
      <c r="B316" s="38"/>
      <c r="E316" s="39" t="s">
        <v>69</v>
      </c>
      <c r="J316" s="40"/>
    </row>
    <row r="317" spans="1:16" ht="30" x14ac:dyDescent="0.25">
      <c r="A317" s="31" t="s">
        <v>74</v>
      </c>
      <c r="B317" s="38"/>
      <c r="E317" s="41" t="s">
        <v>1242</v>
      </c>
      <c r="J317" s="40"/>
    </row>
    <row r="318" spans="1:16" ht="120" x14ac:dyDescent="0.25">
      <c r="A318" s="31" t="s">
        <v>76</v>
      </c>
      <c r="B318" s="38"/>
      <c r="E318" s="33" t="s">
        <v>1236</v>
      </c>
      <c r="J318" s="40"/>
    </row>
    <row r="319" spans="1:16" x14ac:dyDescent="0.25">
      <c r="A319" s="31" t="s">
        <v>67</v>
      </c>
      <c r="B319" s="31">
        <v>77</v>
      </c>
      <c r="C319" s="32" t="s">
        <v>1243</v>
      </c>
      <c r="D319" s="31" t="s">
        <v>69</v>
      </c>
      <c r="E319" s="33" t="s">
        <v>1244</v>
      </c>
      <c r="F319" s="34" t="s">
        <v>80</v>
      </c>
      <c r="G319" s="35">
        <v>2</v>
      </c>
      <c r="H319" s="36">
        <v>0</v>
      </c>
      <c r="I319" s="36">
        <f>ROUND(G319*H319,P4)</f>
        <v>0</v>
      </c>
      <c r="J319" s="34" t="s">
        <v>72</v>
      </c>
      <c r="O319" s="37">
        <f>I319*0.21</f>
        <v>0</v>
      </c>
      <c r="P319">
        <v>3</v>
      </c>
    </row>
    <row r="320" spans="1:16" x14ac:dyDescent="0.25">
      <c r="A320" s="31" t="s">
        <v>73</v>
      </c>
      <c r="B320" s="38"/>
      <c r="E320" s="39" t="s">
        <v>69</v>
      </c>
      <c r="J320" s="40"/>
    </row>
    <row r="321" spans="1:16" ht="30" x14ac:dyDescent="0.25">
      <c r="A321" s="31" t="s">
        <v>74</v>
      </c>
      <c r="B321" s="38"/>
      <c r="E321" s="41" t="s">
        <v>1245</v>
      </c>
      <c r="J321" s="40"/>
    </row>
    <row r="322" spans="1:16" ht="120" x14ac:dyDescent="0.25">
      <c r="A322" s="31" t="s">
        <v>76</v>
      </c>
      <c r="B322" s="38"/>
      <c r="E322" s="33" t="s">
        <v>1236</v>
      </c>
      <c r="J322" s="40"/>
    </row>
    <row r="323" spans="1:16" x14ac:dyDescent="0.25">
      <c r="A323" s="31" t="s">
        <v>67</v>
      </c>
      <c r="B323" s="31">
        <v>78</v>
      </c>
      <c r="C323" s="32" t="s">
        <v>1246</v>
      </c>
      <c r="D323" s="31" t="s">
        <v>69</v>
      </c>
      <c r="E323" s="33" t="s">
        <v>1247</v>
      </c>
      <c r="F323" s="34" t="s">
        <v>80</v>
      </c>
      <c r="G323" s="35">
        <v>2</v>
      </c>
      <c r="H323" s="36">
        <v>0</v>
      </c>
      <c r="I323" s="36">
        <f>ROUND(G323*H323,P4)</f>
        <v>0</v>
      </c>
      <c r="J323" s="34" t="s">
        <v>72</v>
      </c>
      <c r="O323" s="37">
        <f>I323*0.21</f>
        <v>0</v>
      </c>
      <c r="P323">
        <v>3</v>
      </c>
    </row>
    <row r="324" spans="1:16" x14ac:dyDescent="0.25">
      <c r="A324" s="31" t="s">
        <v>73</v>
      </c>
      <c r="B324" s="38"/>
      <c r="E324" s="39" t="s">
        <v>69</v>
      </c>
      <c r="J324" s="40"/>
    </row>
    <row r="325" spans="1:16" ht="30" x14ac:dyDescent="0.25">
      <c r="A325" s="31" t="s">
        <v>74</v>
      </c>
      <c r="B325" s="38"/>
      <c r="E325" s="41" t="s">
        <v>1245</v>
      </c>
      <c r="J325" s="40"/>
    </row>
    <row r="326" spans="1:16" ht="120" x14ac:dyDescent="0.25">
      <c r="A326" s="31" t="s">
        <v>76</v>
      </c>
      <c r="B326" s="38"/>
      <c r="E326" s="33" t="s">
        <v>1236</v>
      </c>
      <c r="J326" s="40"/>
    </row>
    <row r="327" spans="1:16" x14ac:dyDescent="0.25">
      <c r="A327" s="31" t="s">
        <v>67</v>
      </c>
      <c r="B327" s="31">
        <v>79</v>
      </c>
      <c r="C327" s="32" t="s">
        <v>1248</v>
      </c>
      <c r="D327" s="31" t="s">
        <v>69</v>
      </c>
      <c r="E327" s="33" t="s">
        <v>1249</v>
      </c>
      <c r="F327" s="34" t="s">
        <v>80</v>
      </c>
      <c r="G327" s="35">
        <v>6</v>
      </c>
      <c r="H327" s="36">
        <v>0</v>
      </c>
      <c r="I327" s="36">
        <f>ROUND(G327*H327,P4)</f>
        <v>0</v>
      </c>
      <c r="J327" s="34" t="s">
        <v>72</v>
      </c>
      <c r="O327" s="37">
        <f>I327*0.21</f>
        <v>0</v>
      </c>
      <c r="P327">
        <v>3</v>
      </c>
    </row>
    <row r="328" spans="1:16" x14ac:dyDescent="0.25">
      <c r="A328" s="31" t="s">
        <v>73</v>
      </c>
      <c r="B328" s="38"/>
      <c r="E328" s="39" t="s">
        <v>69</v>
      </c>
      <c r="J328" s="40"/>
    </row>
    <row r="329" spans="1:16" ht="30" x14ac:dyDescent="0.25">
      <c r="A329" s="31" t="s">
        <v>74</v>
      </c>
      <c r="B329" s="38"/>
      <c r="E329" s="41" t="s">
        <v>1242</v>
      </c>
      <c r="J329" s="40"/>
    </row>
    <row r="330" spans="1:16" ht="135" x14ac:dyDescent="0.25">
      <c r="A330" s="31" t="s">
        <v>76</v>
      </c>
      <c r="B330" s="38"/>
      <c r="E330" s="33" t="s">
        <v>1250</v>
      </c>
      <c r="J330" s="40"/>
    </row>
    <row r="331" spans="1:16" x14ac:dyDescent="0.25">
      <c r="A331" s="31" t="s">
        <v>67</v>
      </c>
      <c r="B331" s="31">
        <v>80</v>
      </c>
      <c r="C331" s="32" t="s">
        <v>1251</v>
      </c>
      <c r="D331" s="31" t="s">
        <v>69</v>
      </c>
      <c r="E331" s="33" t="s">
        <v>1252</v>
      </c>
      <c r="F331" s="34" t="s">
        <v>80</v>
      </c>
      <c r="G331" s="35">
        <v>46</v>
      </c>
      <c r="H331" s="36">
        <v>0</v>
      </c>
      <c r="I331" s="36">
        <f>ROUND(G331*H331,P4)</f>
        <v>0</v>
      </c>
      <c r="J331" s="34" t="s">
        <v>72</v>
      </c>
      <c r="O331" s="37">
        <f>I331*0.21</f>
        <v>0</v>
      </c>
      <c r="P331">
        <v>3</v>
      </c>
    </row>
    <row r="332" spans="1:16" x14ac:dyDescent="0.25">
      <c r="A332" s="31" t="s">
        <v>73</v>
      </c>
      <c r="B332" s="38"/>
      <c r="E332" s="39" t="s">
        <v>69</v>
      </c>
      <c r="J332" s="40"/>
    </row>
    <row r="333" spans="1:16" ht="30" x14ac:dyDescent="0.25">
      <c r="A333" s="31" t="s">
        <v>74</v>
      </c>
      <c r="B333" s="38"/>
      <c r="E333" s="41" t="s">
        <v>1253</v>
      </c>
      <c r="J333" s="40"/>
    </row>
    <row r="334" spans="1:16" ht="135" x14ac:dyDescent="0.25">
      <c r="A334" s="31" t="s">
        <v>76</v>
      </c>
      <c r="B334" s="38"/>
      <c r="E334" s="33" t="s">
        <v>1250</v>
      </c>
      <c r="J334" s="40"/>
    </row>
    <row r="335" spans="1:16" x14ac:dyDescent="0.25">
      <c r="A335" s="31" t="s">
        <v>67</v>
      </c>
      <c r="B335" s="31">
        <v>81</v>
      </c>
      <c r="C335" s="32" t="s">
        <v>1254</v>
      </c>
      <c r="D335" s="31" t="s">
        <v>69</v>
      </c>
      <c r="E335" s="33" t="s">
        <v>1255</v>
      </c>
      <c r="F335" s="34" t="s">
        <v>80</v>
      </c>
      <c r="G335" s="35">
        <v>2</v>
      </c>
      <c r="H335" s="36">
        <v>0</v>
      </c>
      <c r="I335" s="36">
        <f>ROUND(G335*H335,P4)</f>
        <v>0</v>
      </c>
      <c r="J335" s="34" t="s">
        <v>72</v>
      </c>
      <c r="O335" s="37">
        <f>I335*0.21</f>
        <v>0</v>
      </c>
      <c r="P335">
        <v>3</v>
      </c>
    </row>
    <row r="336" spans="1:16" x14ac:dyDescent="0.25">
      <c r="A336" s="31" t="s">
        <v>73</v>
      </c>
      <c r="B336" s="38"/>
      <c r="E336" s="39" t="s">
        <v>69</v>
      </c>
      <c r="J336" s="40"/>
    </row>
    <row r="337" spans="1:16" ht="30" x14ac:dyDescent="0.25">
      <c r="A337" s="31" t="s">
        <v>74</v>
      </c>
      <c r="B337" s="38"/>
      <c r="E337" s="41" t="s">
        <v>1245</v>
      </c>
      <c r="J337" s="40"/>
    </row>
    <row r="338" spans="1:16" ht="135" x14ac:dyDescent="0.25">
      <c r="A338" s="31" t="s">
        <v>76</v>
      </c>
      <c r="B338" s="38"/>
      <c r="E338" s="33" t="s">
        <v>1250</v>
      </c>
      <c r="J338" s="40"/>
    </row>
    <row r="339" spans="1:16" x14ac:dyDescent="0.25">
      <c r="A339" s="31" t="s">
        <v>67</v>
      </c>
      <c r="B339" s="31">
        <v>82</v>
      </c>
      <c r="C339" s="32" t="s">
        <v>1256</v>
      </c>
      <c r="D339" s="31" t="s">
        <v>69</v>
      </c>
      <c r="E339" s="33" t="s">
        <v>1257</v>
      </c>
      <c r="F339" s="34" t="s">
        <v>80</v>
      </c>
      <c r="G339" s="35">
        <v>12</v>
      </c>
      <c r="H339" s="36">
        <v>0</v>
      </c>
      <c r="I339" s="36">
        <f>ROUND(G339*H339,P4)</f>
        <v>0</v>
      </c>
      <c r="J339" s="34" t="s">
        <v>72</v>
      </c>
      <c r="O339" s="37">
        <f>I339*0.21</f>
        <v>0</v>
      </c>
      <c r="P339">
        <v>3</v>
      </c>
    </row>
    <row r="340" spans="1:16" x14ac:dyDescent="0.25">
      <c r="A340" s="31" t="s">
        <v>73</v>
      </c>
      <c r="B340" s="38"/>
      <c r="E340" s="39" t="s">
        <v>69</v>
      </c>
      <c r="J340" s="40"/>
    </row>
    <row r="341" spans="1:16" ht="30" x14ac:dyDescent="0.25">
      <c r="A341" s="31" t="s">
        <v>74</v>
      </c>
      <c r="B341" s="38"/>
      <c r="E341" s="41" t="s">
        <v>1258</v>
      </c>
      <c r="J341" s="40"/>
    </row>
    <row r="342" spans="1:16" ht="135" x14ac:dyDescent="0.25">
      <c r="A342" s="31" t="s">
        <v>76</v>
      </c>
      <c r="B342" s="38"/>
      <c r="E342" s="33" t="s">
        <v>1250</v>
      </c>
      <c r="J342" s="40"/>
    </row>
    <row r="343" spans="1:16" x14ac:dyDescent="0.25">
      <c r="A343" s="31" t="s">
        <v>67</v>
      </c>
      <c r="B343" s="31">
        <v>83</v>
      </c>
      <c r="C343" s="32" t="s">
        <v>1259</v>
      </c>
      <c r="D343" s="31" t="s">
        <v>69</v>
      </c>
      <c r="E343" s="33" t="s">
        <v>1260</v>
      </c>
      <c r="F343" s="34" t="s">
        <v>80</v>
      </c>
      <c r="G343" s="35">
        <v>60</v>
      </c>
      <c r="H343" s="36">
        <v>0</v>
      </c>
      <c r="I343" s="36">
        <f>ROUND(G343*H343,P4)</f>
        <v>0</v>
      </c>
      <c r="J343" s="34" t="s">
        <v>72</v>
      </c>
      <c r="O343" s="37">
        <f>I343*0.21</f>
        <v>0</v>
      </c>
      <c r="P343">
        <v>3</v>
      </c>
    </row>
    <row r="344" spans="1:16" x14ac:dyDescent="0.25">
      <c r="A344" s="31" t="s">
        <v>73</v>
      </c>
      <c r="B344" s="38"/>
      <c r="E344" s="39" t="s">
        <v>69</v>
      </c>
      <c r="J344" s="40"/>
    </row>
    <row r="345" spans="1:16" ht="30" x14ac:dyDescent="0.25">
      <c r="A345" s="31" t="s">
        <v>74</v>
      </c>
      <c r="B345" s="38"/>
      <c r="E345" s="41" t="s">
        <v>1261</v>
      </c>
      <c r="J345" s="40"/>
    </row>
    <row r="346" spans="1:16" ht="135" x14ac:dyDescent="0.25">
      <c r="A346" s="31" t="s">
        <v>76</v>
      </c>
      <c r="B346" s="38"/>
      <c r="E346" s="33" t="s">
        <v>1250</v>
      </c>
      <c r="J346" s="40"/>
    </row>
    <row r="347" spans="1:16" x14ac:dyDescent="0.25">
      <c r="A347" s="31" t="s">
        <v>67</v>
      </c>
      <c r="B347" s="31">
        <v>84</v>
      </c>
      <c r="C347" s="32" t="s">
        <v>1262</v>
      </c>
      <c r="D347" s="31" t="s">
        <v>69</v>
      </c>
      <c r="E347" s="33" t="s">
        <v>1263</v>
      </c>
      <c r="F347" s="34" t="s">
        <v>80</v>
      </c>
      <c r="G347" s="35">
        <v>2</v>
      </c>
      <c r="H347" s="36">
        <v>0</v>
      </c>
      <c r="I347" s="36">
        <f>ROUND(G347*H347,P4)</f>
        <v>0</v>
      </c>
      <c r="J347" s="34" t="s">
        <v>72</v>
      </c>
      <c r="O347" s="37">
        <f>I347*0.21</f>
        <v>0</v>
      </c>
      <c r="P347">
        <v>3</v>
      </c>
    </row>
    <row r="348" spans="1:16" x14ac:dyDescent="0.25">
      <c r="A348" s="31" t="s">
        <v>73</v>
      </c>
      <c r="B348" s="38"/>
      <c r="E348" s="39" t="s">
        <v>69</v>
      </c>
      <c r="J348" s="40"/>
    </row>
    <row r="349" spans="1:16" ht="30" x14ac:dyDescent="0.25">
      <c r="A349" s="31" t="s">
        <v>74</v>
      </c>
      <c r="B349" s="38"/>
      <c r="E349" s="41" t="s">
        <v>1245</v>
      </c>
      <c r="J349" s="40"/>
    </row>
    <row r="350" spans="1:16" ht="135" x14ac:dyDescent="0.25">
      <c r="A350" s="31" t="s">
        <v>76</v>
      </c>
      <c r="B350" s="38"/>
      <c r="E350" s="33" t="s">
        <v>1250</v>
      </c>
      <c r="J350" s="40"/>
    </row>
    <row r="351" spans="1:16" x14ac:dyDescent="0.25">
      <c r="A351" s="31" t="s">
        <v>67</v>
      </c>
      <c r="B351" s="31">
        <v>85</v>
      </c>
      <c r="C351" s="32" t="s">
        <v>1264</v>
      </c>
      <c r="D351" s="31" t="s">
        <v>69</v>
      </c>
      <c r="E351" s="33" t="s">
        <v>1265</v>
      </c>
      <c r="F351" s="34" t="s">
        <v>80</v>
      </c>
      <c r="G351" s="35">
        <v>12</v>
      </c>
      <c r="H351" s="36">
        <v>0</v>
      </c>
      <c r="I351" s="36">
        <f>ROUND(G351*H351,P4)</f>
        <v>0</v>
      </c>
      <c r="J351" s="34" t="s">
        <v>72</v>
      </c>
      <c r="O351" s="37">
        <f>I351*0.21</f>
        <v>0</v>
      </c>
      <c r="P351">
        <v>3</v>
      </c>
    </row>
    <row r="352" spans="1:16" x14ac:dyDescent="0.25">
      <c r="A352" s="31" t="s">
        <v>73</v>
      </c>
      <c r="B352" s="38"/>
      <c r="E352" s="39" t="s">
        <v>69</v>
      </c>
      <c r="J352" s="40"/>
    </row>
    <row r="353" spans="1:16" ht="30" x14ac:dyDescent="0.25">
      <c r="A353" s="31" t="s">
        <v>74</v>
      </c>
      <c r="B353" s="38"/>
      <c r="E353" s="41" t="s">
        <v>1258</v>
      </c>
      <c r="J353" s="40"/>
    </row>
    <row r="354" spans="1:16" ht="135" x14ac:dyDescent="0.25">
      <c r="A354" s="31" t="s">
        <v>76</v>
      </c>
      <c r="B354" s="38"/>
      <c r="E354" s="33" t="s">
        <v>1250</v>
      </c>
      <c r="J354" s="40"/>
    </row>
    <row r="355" spans="1:16" x14ac:dyDescent="0.25">
      <c r="A355" s="31" t="s">
        <v>67</v>
      </c>
      <c r="B355" s="31">
        <v>86</v>
      </c>
      <c r="C355" s="32" t="s">
        <v>1266</v>
      </c>
      <c r="D355" s="31" t="s">
        <v>69</v>
      </c>
      <c r="E355" s="33" t="s">
        <v>1267</v>
      </c>
      <c r="F355" s="34" t="s">
        <v>80</v>
      </c>
      <c r="G355" s="35">
        <v>4</v>
      </c>
      <c r="H355" s="36">
        <v>0</v>
      </c>
      <c r="I355" s="36">
        <f>ROUND(G355*H355,P4)</f>
        <v>0</v>
      </c>
      <c r="J355" s="34" t="s">
        <v>72</v>
      </c>
      <c r="O355" s="37">
        <f>I355*0.21</f>
        <v>0</v>
      </c>
      <c r="P355">
        <v>3</v>
      </c>
    </row>
    <row r="356" spans="1:16" x14ac:dyDescent="0.25">
      <c r="A356" s="31" t="s">
        <v>73</v>
      </c>
      <c r="B356" s="38"/>
      <c r="E356" s="39" t="s">
        <v>69</v>
      </c>
      <c r="J356" s="40"/>
    </row>
    <row r="357" spans="1:16" ht="30" x14ac:dyDescent="0.25">
      <c r="A357" s="31" t="s">
        <v>74</v>
      </c>
      <c r="B357" s="38"/>
      <c r="E357" s="41" t="s">
        <v>1231</v>
      </c>
      <c r="J357" s="40"/>
    </row>
    <row r="358" spans="1:16" ht="135" x14ac:dyDescent="0.25">
      <c r="A358" s="31" t="s">
        <v>76</v>
      </c>
      <c r="B358" s="38"/>
      <c r="E358" s="33" t="s">
        <v>1250</v>
      </c>
      <c r="J358" s="40"/>
    </row>
    <row r="359" spans="1:16" ht="30" x14ac:dyDescent="0.25">
      <c r="A359" s="31" t="s">
        <v>67</v>
      </c>
      <c r="B359" s="31">
        <v>87</v>
      </c>
      <c r="C359" s="32" t="s">
        <v>1268</v>
      </c>
      <c r="D359" s="31" t="s">
        <v>69</v>
      </c>
      <c r="E359" s="33" t="s">
        <v>1269</v>
      </c>
      <c r="F359" s="34" t="s">
        <v>80</v>
      </c>
      <c r="G359" s="35">
        <v>2</v>
      </c>
      <c r="H359" s="36">
        <v>0</v>
      </c>
      <c r="I359" s="36">
        <f>ROUND(G359*H359,P4)</f>
        <v>0</v>
      </c>
      <c r="J359" s="34" t="s">
        <v>72</v>
      </c>
      <c r="O359" s="37">
        <f>I359*0.21</f>
        <v>0</v>
      </c>
      <c r="P359">
        <v>3</v>
      </c>
    </row>
    <row r="360" spans="1:16" x14ac:dyDescent="0.25">
      <c r="A360" s="31" t="s">
        <v>73</v>
      </c>
      <c r="B360" s="38"/>
      <c r="E360" s="39" t="s">
        <v>69</v>
      </c>
      <c r="J360" s="40"/>
    </row>
    <row r="361" spans="1:16" ht="30" x14ac:dyDescent="0.25">
      <c r="A361" s="31" t="s">
        <v>74</v>
      </c>
      <c r="B361" s="38"/>
      <c r="E361" s="41" t="s">
        <v>1245</v>
      </c>
      <c r="J361" s="40"/>
    </row>
    <row r="362" spans="1:16" ht="135" x14ac:dyDescent="0.25">
      <c r="A362" s="31" t="s">
        <v>76</v>
      </c>
      <c r="B362" s="38"/>
      <c r="E362" s="33" t="s">
        <v>1250</v>
      </c>
      <c r="J362" s="40"/>
    </row>
    <row r="363" spans="1:16" x14ac:dyDescent="0.25">
      <c r="A363" s="31" t="s">
        <v>67</v>
      </c>
      <c r="B363" s="31">
        <v>88</v>
      </c>
      <c r="C363" s="32" t="s">
        <v>1270</v>
      </c>
      <c r="D363" s="31" t="s">
        <v>69</v>
      </c>
      <c r="E363" s="33" t="s">
        <v>1271</v>
      </c>
      <c r="F363" s="34" t="s">
        <v>80</v>
      </c>
      <c r="G363" s="35">
        <v>2</v>
      </c>
      <c r="H363" s="36">
        <v>0</v>
      </c>
      <c r="I363" s="36">
        <f>ROUND(G363*H363,P4)</f>
        <v>0</v>
      </c>
      <c r="J363" s="34" t="s">
        <v>72</v>
      </c>
      <c r="O363" s="37">
        <f>I363*0.21</f>
        <v>0</v>
      </c>
      <c r="P363">
        <v>3</v>
      </c>
    </row>
    <row r="364" spans="1:16" x14ac:dyDescent="0.25">
      <c r="A364" s="31" t="s">
        <v>73</v>
      </c>
      <c r="B364" s="38"/>
      <c r="E364" s="39" t="s">
        <v>69</v>
      </c>
      <c r="J364" s="40"/>
    </row>
    <row r="365" spans="1:16" ht="30" x14ac:dyDescent="0.25">
      <c r="A365" s="31" t="s">
        <v>74</v>
      </c>
      <c r="B365" s="38"/>
      <c r="E365" s="41" t="s">
        <v>1245</v>
      </c>
      <c r="J365" s="40"/>
    </row>
    <row r="366" spans="1:16" ht="135" x14ac:dyDescent="0.25">
      <c r="A366" s="31" t="s">
        <v>76</v>
      </c>
      <c r="B366" s="38"/>
      <c r="E366" s="33" t="s">
        <v>1250</v>
      </c>
      <c r="J366" s="40"/>
    </row>
    <row r="367" spans="1:16" x14ac:dyDescent="0.25">
      <c r="A367" s="31" t="s">
        <v>67</v>
      </c>
      <c r="B367" s="31">
        <v>89</v>
      </c>
      <c r="C367" s="32" t="s">
        <v>1272</v>
      </c>
      <c r="D367" s="31" t="s">
        <v>69</v>
      </c>
      <c r="E367" s="33" t="s">
        <v>1273</v>
      </c>
      <c r="F367" s="34" t="s">
        <v>80</v>
      </c>
      <c r="G367" s="35">
        <v>2</v>
      </c>
      <c r="H367" s="36">
        <v>0</v>
      </c>
      <c r="I367" s="36">
        <f>ROUND(G367*H367,P4)</f>
        <v>0</v>
      </c>
      <c r="J367" s="34" t="s">
        <v>72</v>
      </c>
      <c r="O367" s="37">
        <f>I367*0.21</f>
        <v>0</v>
      </c>
      <c r="P367">
        <v>3</v>
      </c>
    </row>
    <row r="368" spans="1:16" x14ac:dyDescent="0.25">
      <c r="A368" s="31" t="s">
        <v>73</v>
      </c>
      <c r="B368" s="38"/>
      <c r="E368" s="39" t="s">
        <v>69</v>
      </c>
      <c r="J368" s="40"/>
    </row>
    <row r="369" spans="1:16" ht="30" x14ac:dyDescent="0.25">
      <c r="A369" s="31" t="s">
        <v>74</v>
      </c>
      <c r="B369" s="38"/>
      <c r="E369" s="41" t="s">
        <v>1245</v>
      </c>
      <c r="J369" s="40"/>
    </row>
    <row r="370" spans="1:16" ht="135" x14ac:dyDescent="0.25">
      <c r="A370" s="31" t="s">
        <v>76</v>
      </c>
      <c r="B370" s="38"/>
      <c r="E370" s="33" t="s">
        <v>1250</v>
      </c>
      <c r="J370" s="40"/>
    </row>
    <row r="371" spans="1:16" ht="30" x14ac:dyDescent="0.25">
      <c r="A371" s="31" t="s">
        <v>67</v>
      </c>
      <c r="B371" s="31">
        <v>90</v>
      </c>
      <c r="C371" s="32" t="s">
        <v>1274</v>
      </c>
      <c r="D371" s="31" t="s">
        <v>69</v>
      </c>
      <c r="E371" s="33" t="s">
        <v>1275</v>
      </c>
      <c r="F371" s="34" t="s">
        <v>80</v>
      </c>
      <c r="G371" s="35">
        <v>4</v>
      </c>
      <c r="H371" s="36">
        <v>0</v>
      </c>
      <c r="I371" s="36">
        <f>ROUND(G371*H371,P4)</f>
        <v>0</v>
      </c>
      <c r="J371" s="34" t="s">
        <v>72</v>
      </c>
      <c r="O371" s="37">
        <f>I371*0.21</f>
        <v>0</v>
      </c>
      <c r="P371">
        <v>3</v>
      </c>
    </row>
    <row r="372" spans="1:16" x14ac:dyDescent="0.25">
      <c r="A372" s="31" t="s">
        <v>73</v>
      </c>
      <c r="B372" s="38"/>
      <c r="E372" s="39" t="s">
        <v>69</v>
      </c>
      <c r="J372" s="40"/>
    </row>
    <row r="373" spans="1:16" ht="30" x14ac:dyDescent="0.25">
      <c r="A373" s="31" t="s">
        <v>74</v>
      </c>
      <c r="B373" s="38"/>
      <c r="E373" s="41" t="s">
        <v>1231</v>
      </c>
      <c r="J373" s="40"/>
    </row>
    <row r="374" spans="1:16" ht="135" x14ac:dyDescent="0.25">
      <c r="A374" s="31" t="s">
        <v>76</v>
      </c>
      <c r="B374" s="38"/>
      <c r="E374" s="33" t="s">
        <v>1250</v>
      </c>
      <c r="J374" s="40"/>
    </row>
    <row r="375" spans="1:16" x14ac:dyDescent="0.25">
      <c r="A375" s="31" t="s">
        <v>67</v>
      </c>
      <c r="B375" s="31">
        <v>91</v>
      </c>
      <c r="C375" s="32" t="s">
        <v>1276</v>
      </c>
      <c r="D375" s="31" t="s">
        <v>69</v>
      </c>
      <c r="E375" s="33" t="s">
        <v>1277</v>
      </c>
      <c r="F375" s="34" t="s">
        <v>80</v>
      </c>
      <c r="G375" s="35">
        <v>2</v>
      </c>
      <c r="H375" s="36">
        <v>0</v>
      </c>
      <c r="I375" s="36">
        <f>ROUND(G375*H375,P4)</f>
        <v>0</v>
      </c>
      <c r="J375" s="34" t="s">
        <v>72</v>
      </c>
      <c r="O375" s="37">
        <f>I375*0.21</f>
        <v>0</v>
      </c>
      <c r="P375">
        <v>3</v>
      </c>
    </row>
    <row r="376" spans="1:16" x14ac:dyDescent="0.25">
      <c r="A376" s="31" t="s">
        <v>73</v>
      </c>
      <c r="B376" s="38"/>
      <c r="E376" s="39" t="s">
        <v>69</v>
      </c>
      <c r="J376" s="40"/>
    </row>
    <row r="377" spans="1:16" ht="30" x14ac:dyDescent="0.25">
      <c r="A377" s="31" t="s">
        <v>74</v>
      </c>
      <c r="B377" s="38"/>
      <c r="E377" s="41" t="s">
        <v>1245</v>
      </c>
      <c r="J377" s="40"/>
    </row>
    <row r="378" spans="1:16" ht="135" x14ac:dyDescent="0.25">
      <c r="A378" s="31" t="s">
        <v>76</v>
      </c>
      <c r="B378" s="38"/>
      <c r="E378" s="33" t="s">
        <v>1250</v>
      </c>
      <c r="J378" s="40"/>
    </row>
    <row r="379" spans="1:16" x14ac:dyDescent="0.25">
      <c r="A379" s="31" t="s">
        <v>67</v>
      </c>
      <c r="B379" s="31">
        <v>92</v>
      </c>
      <c r="C379" s="32" t="s">
        <v>1278</v>
      </c>
      <c r="D379" s="31" t="s">
        <v>69</v>
      </c>
      <c r="E379" s="33" t="s">
        <v>1279</v>
      </c>
      <c r="F379" s="34" t="s">
        <v>80</v>
      </c>
      <c r="G379" s="35">
        <v>600</v>
      </c>
      <c r="H379" s="36">
        <v>0</v>
      </c>
      <c r="I379" s="36">
        <f>ROUND(G379*H379,P4)</f>
        <v>0</v>
      </c>
      <c r="J379" s="34" t="s">
        <v>72</v>
      </c>
      <c r="O379" s="37">
        <f>I379*0.21</f>
        <v>0</v>
      </c>
      <c r="P379">
        <v>3</v>
      </c>
    </row>
    <row r="380" spans="1:16" x14ac:dyDescent="0.25">
      <c r="A380" s="31" t="s">
        <v>73</v>
      </c>
      <c r="B380" s="38"/>
      <c r="E380" s="39" t="s">
        <v>69</v>
      </c>
      <c r="J380" s="40"/>
    </row>
    <row r="381" spans="1:16" ht="30" x14ac:dyDescent="0.25">
      <c r="A381" s="31" t="s">
        <v>74</v>
      </c>
      <c r="B381" s="38"/>
      <c r="E381" s="41" t="s">
        <v>1280</v>
      </c>
      <c r="J381" s="40"/>
    </row>
    <row r="382" spans="1:16" ht="135" x14ac:dyDescent="0.25">
      <c r="A382" s="31" t="s">
        <v>76</v>
      </c>
      <c r="B382" s="38"/>
      <c r="E382" s="33" t="s">
        <v>1250</v>
      </c>
      <c r="J382" s="40"/>
    </row>
    <row r="383" spans="1:16" x14ac:dyDescent="0.25">
      <c r="A383" s="31" t="s">
        <v>67</v>
      </c>
      <c r="B383" s="31">
        <v>93</v>
      </c>
      <c r="C383" s="32" t="s">
        <v>1281</v>
      </c>
      <c r="D383" s="31" t="s">
        <v>69</v>
      </c>
      <c r="E383" s="33" t="s">
        <v>1282</v>
      </c>
      <c r="F383" s="34" t="s">
        <v>80</v>
      </c>
      <c r="G383" s="35">
        <v>16</v>
      </c>
      <c r="H383" s="36">
        <v>0</v>
      </c>
      <c r="I383" s="36">
        <f>ROUND(G383*H383,P4)</f>
        <v>0</v>
      </c>
      <c r="J383" s="34" t="s">
        <v>72</v>
      </c>
      <c r="O383" s="37">
        <f>I383*0.21</f>
        <v>0</v>
      </c>
      <c r="P383">
        <v>3</v>
      </c>
    </row>
    <row r="384" spans="1:16" x14ac:dyDescent="0.25">
      <c r="A384" s="31" t="s">
        <v>73</v>
      </c>
      <c r="B384" s="38"/>
      <c r="E384" s="39" t="s">
        <v>69</v>
      </c>
      <c r="J384" s="40"/>
    </row>
    <row r="385" spans="1:16" ht="30" x14ac:dyDescent="0.25">
      <c r="A385" s="31" t="s">
        <v>74</v>
      </c>
      <c r="B385" s="38"/>
      <c r="E385" s="41" t="s">
        <v>1239</v>
      </c>
      <c r="J385" s="40"/>
    </row>
    <row r="386" spans="1:16" ht="135" x14ac:dyDescent="0.25">
      <c r="A386" s="31" t="s">
        <v>76</v>
      </c>
      <c r="B386" s="38"/>
      <c r="E386" s="33" t="s">
        <v>1250</v>
      </c>
      <c r="J386" s="40"/>
    </row>
    <row r="387" spans="1:16" x14ac:dyDescent="0.25">
      <c r="A387" s="31" t="s">
        <v>67</v>
      </c>
      <c r="B387" s="31">
        <v>94</v>
      </c>
      <c r="C387" s="32" t="s">
        <v>1283</v>
      </c>
      <c r="D387" s="31" t="s">
        <v>69</v>
      </c>
      <c r="E387" s="33" t="s">
        <v>1284</v>
      </c>
      <c r="F387" s="34" t="s">
        <v>80</v>
      </c>
      <c r="G387" s="35">
        <v>28</v>
      </c>
      <c r="H387" s="36">
        <v>0</v>
      </c>
      <c r="I387" s="36">
        <f>ROUND(G387*H387,P4)</f>
        <v>0</v>
      </c>
      <c r="J387" s="34" t="s">
        <v>72</v>
      </c>
      <c r="O387" s="37">
        <f>I387*0.21</f>
        <v>0</v>
      </c>
      <c r="P387">
        <v>3</v>
      </c>
    </row>
    <row r="388" spans="1:16" x14ac:dyDescent="0.25">
      <c r="A388" s="31" t="s">
        <v>73</v>
      </c>
      <c r="B388" s="38"/>
      <c r="E388" s="39" t="s">
        <v>69</v>
      </c>
      <c r="J388" s="40"/>
    </row>
    <row r="389" spans="1:16" ht="30" x14ac:dyDescent="0.25">
      <c r="A389" s="31" t="s">
        <v>74</v>
      </c>
      <c r="B389" s="38"/>
      <c r="E389" s="41" t="s">
        <v>1285</v>
      </c>
      <c r="J389" s="40"/>
    </row>
    <row r="390" spans="1:16" ht="135" x14ac:dyDescent="0.25">
      <c r="A390" s="31" t="s">
        <v>76</v>
      </c>
      <c r="B390" s="38"/>
      <c r="E390" s="33" t="s">
        <v>1250</v>
      </c>
      <c r="J390" s="40"/>
    </row>
    <row r="391" spans="1:16" ht="30" x14ac:dyDescent="0.25">
      <c r="A391" s="31" t="s">
        <v>67</v>
      </c>
      <c r="B391" s="31">
        <v>95</v>
      </c>
      <c r="C391" s="32" t="s">
        <v>1286</v>
      </c>
      <c r="D391" s="31" t="s">
        <v>69</v>
      </c>
      <c r="E391" s="33" t="s">
        <v>1287</v>
      </c>
      <c r="F391" s="34" t="s">
        <v>71</v>
      </c>
      <c r="G391" s="35">
        <v>3800</v>
      </c>
      <c r="H391" s="36">
        <v>0</v>
      </c>
      <c r="I391" s="36">
        <f>ROUND(G391*H391,P4)</f>
        <v>0</v>
      </c>
      <c r="J391" s="34" t="s">
        <v>72</v>
      </c>
      <c r="O391" s="37">
        <f>I391*0.21</f>
        <v>0</v>
      </c>
      <c r="P391">
        <v>3</v>
      </c>
    </row>
    <row r="392" spans="1:16" x14ac:dyDescent="0.25">
      <c r="A392" s="31" t="s">
        <v>73</v>
      </c>
      <c r="B392" s="38"/>
      <c r="E392" s="39" t="s">
        <v>69</v>
      </c>
      <c r="J392" s="40"/>
    </row>
    <row r="393" spans="1:16" ht="30" x14ac:dyDescent="0.25">
      <c r="A393" s="31" t="s">
        <v>74</v>
      </c>
      <c r="B393" s="38"/>
      <c r="E393" s="41" t="s">
        <v>1288</v>
      </c>
      <c r="J393" s="40"/>
    </row>
    <row r="394" spans="1:16" ht="135" x14ac:dyDescent="0.25">
      <c r="A394" s="31" t="s">
        <v>76</v>
      </c>
      <c r="B394" s="38"/>
      <c r="E394" s="33" t="s">
        <v>1289</v>
      </c>
      <c r="J394" s="40"/>
    </row>
    <row r="395" spans="1:16" ht="30" x14ac:dyDescent="0.25">
      <c r="A395" s="31" t="s">
        <v>67</v>
      </c>
      <c r="B395" s="31">
        <v>96</v>
      </c>
      <c r="C395" s="32" t="s">
        <v>1290</v>
      </c>
      <c r="D395" s="31" t="s">
        <v>69</v>
      </c>
      <c r="E395" s="33" t="s">
        <v>1291</v>
      </c>
      <c r="F395" s="34" t="s">
        <v>71</v>
      </c>
      <c r="G395" s="35">
        <v>3800</v>
      </c>
      <c r="H395" s="36">
        <v>0</v>
      </c>
      <c r="I395" s="36">
        <f>ROUND(G395*H395,P4)</f>
        <v>0</v>
      </c>
      <c r="J395" s="34" t="s">
        <v>72</v>
      </c>
      <c r="O395" s="37">
        <f>I395*0.21</f>
        <v>0</v>
      </c>
      <c r="P395">
        <v>3</v>
      </c>
    </row>
    <row r="396" spans="1:16" x14ac:dyDescent="0.25">
      <c r="A396" s="31" t="s">
        <v>73</v>
      </c>
      <c r="B396" s="38"/>
      <c r="E396" s="39" t="s">
        <v>69</v>
      </c>
      <c r="J396" s="40"/>
    </row>
    <row r="397" spans="1:16" ht="30" x14ac:dyDescent="0.25">
      <c r="A397" s="31" t="s">
        <v>74</v>
      </c>
      <c r="B397" s="38"/>
      <c r="E397" s="41" t="s">
        <v>1288</v>
      </c>
      <c r="J397" s="40"/>
    </row>
    <row r="398" spans="1:16" ht="135" x14ac:dyDescent="0.25">
      <c r="A398" s="31" t="s">
        <v>76</v>
      </c>
      <c r="B398" s="38"/>
      <c r="E398" s="33" t="s">
        <v>1289</v>
      </c>
      <c r="J398" s="40"/>
    </row>
    <row r="399" spans="1:16" x14ac:dyDescent="0.25">
      <c r="A399" s="31" t="s">
        <v>67</v>
      </c>
      <c r="B399" s="31">
        <v>97</v>
      </c>
      <c r="C399" s="32" t="s">
        <v>1292</v>
      </c>
      <c r="D399" s="31" t="s">
        <v>69</v>
      </c>
      <c r="E399" s="33" t="s">
        <v>1293</v>
      </c>
      <c r="F399" s="34" t="s">
        <v>71</v>
      </c>
      <c r="G399" s="35">
        <v>2400</v>
      </c>
      <c r="H399" s="36">
        <v>0</v>
      </c>
      <c r="I399" s="36">
        <f>ROUND(G399*H399,P4)</f>
        <v>0</v>
      </c>
      <c r="J399" s="34" t="s">
        <v>72</v>
      </c>
      <c r="O399" s="37">
        <f>I399*0.21</f>
        <v>0</v>
      </c>
      <c r="P399">
        <v>3</v>
      </c>
    </row>
    <row r="400" spans="1:16" x14ac:dyDescent="0.25">
      <c r="A400" s="31" t="s">
        <v>73</v>
      </c>
      <c r="B400" s="38"/>
      <c r="E400" s="39" t="s">
        <v>69</v>
      </c>
      <c r="J400" s="40"/>
    </row>
    <row r="401" spans="1:16" ht="30" x14ac:dyDescent="0.25">
      <c r="A401" s="31" t="s">
        <v>74</v>
      </c>
      <c r="B401" s="38"/>
      <c r="E401" s="41" t="s">
        <v>1294</v>
      </c>
      <c r="J401" s="40"/>
    </row>
    <row r="402" spans="1:16" ht="135" x14ac:dyDescent="0.25">
      <c r="A402" s="31" t="s">
        <v>76</v>
      </c>
      <c r="B402" s="38"/>
      <c r="E402" s="33" t="s">
        <v>1289</v>
      </c>
      <c r="J402" s="40"/>
    </row>
    <row r="403" spans="1:16" x14ac:dyDescent="0.25">
      <c r="A403" s="31" t="s">
        <v>67</v>
      </c>
      <c r="B403" s="31">
        <v>98</v>
      </c>
      <c r="C403" s="32" t="s">
        <v>1295</v>
      </c>
      <c r="D403" s="31" t="s">
        <v>69</v>
      </c>
      <c r="E403" s="33" t="s">
        <v>1296</v>
      </c>
      <c r="F403" s="34" t="s">
        <v>353</v>
      </c>
      <c r="G403" s="35">
        <v>1300</v>
      </c>
      <c r="H403" s="36">
        <v>0</v>
      </c>
      <c r="I403" s="36">
        <f>ROUND(G403*H403,P4)</f>
        <v>0</v>
      </c>
      <c r="J403" s="34" t="s">
        <v>72</v>
      </c>
      <c r="O403" s="37">
        <f>I403*0.21</f>
        <v>0</v>
      </c>
      <c r="P403">
        <v>3</v>
      </c>
    </row>
    <row r="404" spans="1:16" x14ac:dyDescent="0.25">
      <c r="A404" s="31" t="s">
        <v>73</v>
      </c>
      <c r="B404" s="38"/>
      <c r="E404" s="39" t="s">
        <v>69</v>
      </c>
      <c r="J404" s="40"/>
    </row>
    <row r="405" spans="1:16" ht="30" x14ac:dyDescent="0.25">
      <c r="A405" s="31" t="s">
        <v>74</v>
      </c>
      <c r="B405" s="38"/>
      <c r="E405" s="41" t="s">
        <v>1297</v>
      </c>
      <c r="J405" s="40"/>
    </row>
    <row r="406" spans="1:16" ht="165" x14ac:dyDescent="0.25">
      <c r="A406" s="31" t="s">
        <v>76</v>
      </c>
      <c r="B406" s="38"/>
      <c r="E406" s="33" t="s">
        <v>1298</v>
      </c>
      <c r="J406" s="40"/>
    </row>
    <row r="407" spans="1:16" x14ac:dyDescent="0.25">
      <c r="A407" s="31" t="s">
        <v>67</v>
      </c>
      <c r="B407" s="31">
        <v>99</v>
      </c>
      <c r="C407" s="32" t="s">
        <v>1299</v>
      </c>
      <c r="D407" s="31" t="s">
        <v>69</v>
      </c>
      <c r="E407" s="33" t="s">
        <v>1300</v>
      </c>
      <c r="F407" s="34" t="s">
        <v>210</v>
      </c>
      <c r="G407" s="35">
        <v>299</v>
      </c>
      <c r="H407" s="36">
        <v>0</v>
      </c>
      <c r="I407" s="36">
        <f>ROUND(G407*H407,P4)</f>
        <v>0</v>
      </c>
      <c r="J407" s="34" t="s">
        <v>72</v>
      </c>
      <c r="O407" s="37">
        <f>I407*0.21</f>
        <v>0</v>
      </c>
      <c r="P407">
        <v>3</v>
      </c>
    </row>
    <row r="408" spans="1:16" x14ac:dyDescent="0.25">
      <c r="A408" s="31" t="s">
        <v>73</v>
      </c>
      <c r="B408" s="38"/>
      <c r="E408" s="39" t="s">
        <v>69</v>
      </c>
      <c r="J408" s="40"/>
    </row>
    <row r="409" spans="1:16" ht="30" x14ac:dyDescent="0.25">
      <c r="A409" s="31" t="s">
        <v>74</v>
      </c>
      <c r="B409" s="38"/>
      <c r="E409" s="41" t="s">
        <v>1301</v>
      </c>
      <c r="J409" s="40"/>
    </row>
    <row r="410" spans="1:16" ht="120" x14ac:dyDescent="0.25">
      <c r="A410" s="31" t="s">
        <v>76</v>
      </c>
      <c r="B410" s="38"/>
      <c r="E410" s="33" t="s">
        <v>1302</v>
      </c>
      <c r="J410" s="40"/>
    </row>
    <row r="411" spans="1:16" x14ac:dyDescent="0.25">
      <c r="A411" s="25" t="s">
        <v>64</v>
      </c>
      <c r="B411" s="26"/>
      <c r="C411" s="27" t="s">
        <v>1303</v>
      </c>
      <c r="D411" s="28"/>
      <c r="E411" s="25" t="s">
        <v>1304</v>
      </c>
      <c r="F411" s="28"/>
      <c r="G411" s="28"/>
      <c r="H411" s="28"/>
      <c r="I411" s="29">
        <f>SUMIFS(I412:I431,A412:A431,"P")</f>
        <v>0</v>
      </c>
      <c r="J411" s="30"/>
    </row>
    <row r="412" spans="1:16" ht="45" x14ac:dyDescent="0.25">
      <c r="A412" s="31" t="s">
        <v>67</v>
      </c>
      <c r="B412" s="31">
        <v>100</v>
      </c>
      <c r="C412" s="32" t="s">
        <v>834</v>
      </c>
      <c r="D412" s="31" t="s">
        <v>835</v>
      </c>
      <c r="E412" s="33" t="s">
        <v>836</v>
      </c>
      <c r="F412" s="34" t="s">
        <v>210</v>
      </c>
      <c r="G412" s="35">
        <v>513</v>
      </c>
      <c r="H412" s="36">
        <v>0</v>
      </c>
      <c r="I412" s="36">
        <f>ROUND(G412*H412,P4)</f>
        <v>0</v>
      </c>
      <c r="J412" s="34" t="s">
        <v>211</v>
      </c>
      <c r="O412" s="37">
        <f>I412*0.21</f>
        <v>0</v>
      </c>
      <c r="P412">
        <v>3</v>
      </c>
    </row>
    <row r="413" spans="1:16" x14ac:dyDescent="0.25">
      <c r="A413" s="31" t="s">
        <v>73</v>
      </c>
      <c r="B413" s="38"/>
      <c r="E413" s="33" t="s">
        <v>212</v>
      </c>
      <c r="J413" s="40"/>
    </row>
    <row r="414" spans="1:16" ht="30" x14ac:dyDescent="0.25">
      <c r="A414" s="31" t="s">
        <v>74</v>
      </c>
      <c r="B414" s="38"/>
      <c r="E414" s="41" t="s">
        <v>1305</v>
      </c>
      <c r="J414" s="40"/>
    </row>
    <row r="415" spans="1:16" ht="135" x14ac:dyDescent="0.25">
      <c r="A415" s="31" t="s">
        <v>76</v>
      </c>
      <c r="B415" s="38"/>
      <c r="E415" s="33" t="s">
        <v>214</v>
      </c>
      <c r="J415" s="40"/>
    </row>
    <row r="416" spans="1:16" ht="60" x14ac:dyDescent="0.25">
      <c r="A416" s="31" t="s">
        <v>67</v>
      </c>
      <c r="B416" s="31">
        <v>101</v>
      </c>
      <c r="C416" s="32" t="s">
        <v>381</v>
      </c>
      <c r="D416" s="31" t="s">
        <v>382</v>
      </c>
      <c r="E416" s="33" t="s">
        <v>383</v>
      </c>
      <c r="F416" s="34" t="s">
        <v>210</v>
      </c>
      <c r="G416" s="35">
        <v>273</v>
      </c>
      <c r="H416" s="36">
        <v>0</v>
      </c>
      <c r="I416" s="36">
        <f>ROUND(G416*H416,P4)</f>
        <v>0</v>
      </c>
      <c r="J416" s="34" t="s">
        <v>211</v>
      </c>
      <c r="O416" s="37">
        <f>I416*0.21</f>
        <v>0</v>
      </c>
      <c r="P416">
        <v>3</v>
      </c>
    </row>
    <row r="417" spans="1:16" x14ac:dyDescent="0.25">
      <c r="A417" s="31" t="s">
        <v>73</v>
      </c>
      <c r="B417" s="38"/>
      <c r="E417" s="33" t="s">
        <v>212</v>
      </c>
      <c r="J417" s="40"/>
    </row>
    <row r="418" spans="1:16" ht="30" x14ac:dyDescent="0.25">
      <c r="A418" s="31" t="s">
        <v>74</v>
      </c>
      <c r="B418" s="38"/>
      <c r="E418" s="41" t="s">
        <v>1306</v>
      </c>
      <c r="J418" s="40"/>
    </row>
    <row r="419" spans="1:16" ht="135" x14ac:dyDescent="0.25">
      <c r="A419" s="31" t="s">
        <v>76</v>
      </c>
      <c r="B419" s="38"/>
      <c r="E419" s="33" t="s">
        <v>214</v>
      </c>
      <c r="J419" s="40"/>
    </row>
    <row r="420" spans="1:16" ht="45" x14ac:dyDescent="0.25">
      <c r="A420" s="31" t="s">
        <v>67</v>
      </c>
      <c r="B420" s="31">
        <v>102</v>
      </c>
      <c r="C420" s="32" t="s">
        <v>1307</v>
      </c>
      <c r="D420" s="31" t="s">
        <v>1308</v>
      </c>
      <c r="E420" s="33" t="s">
        <v>1309</v>
      </c>
      <c r="F420" s="34" t="s">
        <v>210</v>
      </c>
      <c r="G420" s="35">
        <v>6</v>
      </c>
      <c r="H420" s="36">
        <v>0</v>
      </c>
      <c r="I420" s="36">
        <f>ROUND(G420*H420,P4)</f>
        <v>0</v>
      </c>
      <c r="J420" s="34" t="s">
        <v>211</v>
      </c>
      <c r="O420" s="37">
        <f>I420*0.21</f>
        <v>0</v>
      </c>
      <c r="P420">
        <v>3</v>
      </c>
    </row>
    <row r="421" spans="1:16" x14ac:dyDescent="0.25">
      <c r="A421" s="31" t="s">
        <v>73</v>
      </c>
      <c r="B421" s="38"/>
      <c r="E421" s="33" t="s">
        <v>212</v>
      </c>
      <c r="J421" s="40"/>
    </row>
    <row r="422" spans="1:16" ht="30" x14ac:dyDescent="0.25">
      <c r="A422" s="31" t="s">
        <v>74</v>
      </c>
      <c r="B422" s="38"/>
      <c r="E422" s="41" t="s">
        <v>1310</v>
      </c>
      <c r="J422" s="40"/>
    </row>
    <row r="423" spans="1:16" ht="135" x14ac:dyDescent="0.25">
      <c r="A423" s="31" t="s">
        <v>76</v>
      </c>
      <c r="B423" s="38"/>
      <c r="E423" s="33" t="s">
        <v>214</v>
      </c>
      <c r="J423" s="40"/>
    </row>
    <row r="424" spans="1:16" ht="45" x14ac:dyDescent="0.25">
      <c r="A424" s="31" t="s">
        <v>67</v>
      </c>
      <c r="B424" s="31">
        <v>103</v>
      </c>
      <c r="C424" s="32" t="s">
        <v>1311</v>
      </c>
      <c r="D424" s="31" t="s">
        <v>1312</v>
      </c>
      <c r="E424" s="33" t="s">
        <v>1313</v>
      </c>
      <c r="F424" s="34" t="s">
        <v>210</v>
      </c>
      <c r="G424" s="35">
        <v>2.1560000000000001</v>
      </c>
      <c r="H424" s="36">
        <v>0</v>
      </c>
      <c r="I424" s="36">
        <f>ROUND(G424*H424,P4)</f>
        <v>0</v>
      </c>
      <c r="J424" s="34" t="s">
        <v>211</v>
      </c>
      <c r="O424" s="37">
        <f>I424*0.21</f>
        <v>0</v>
      </c>
      <c r="P424">
        <v>3</v>
      </c>
    </row>
    <row r="425" spans="1:16" x14ac:dyDescent="0.25">
      <c r="A425" s="31" t="s">
        <v>73</v>
      </c>
      <c r="B425" s="38"/>
      <c r="E425" s="33" t="s">
        <v>212</v>
      </c>
      <c r="J425" s="40"/>
    </row>
    <row r="426" spans="1:16" ht="30" x14ac:dyDescent="0.25">
      <c r="A426" s="31" t="s">
        <v>74</v>
      </c>
      <c r="B426" s="38"/>
      <c r="E426" s="41" t="s">
        <v>1314</v>
      </c>
      <c r="J426" s="40"/>
    </row>
    <row r="427" spans="1:16" ht="135" x14ac:dyDescent="0.25">
      <c r="A427" s="31" t="s">
        <v>76</v>
      </c>
      <c r="B427" s="38"/>
      <c r="E427" s="33" t="s">
        <v>214</v>
      </c>
      <c r="J427" s="40"/>
    </row>
    <row r="428" spans="1:16" ht="45" x14ac:dyDescent="0.25">
      <c r="A428" s="31" t="s">
        <v>67</v>
      </c>
      <c r="B428" s="31">
        <v>104</v>
      </c>
      <c r="C428" s="32" t="s">
        <v>1315</v>
      </c>
      <c r="D428" s="31" t="s">
        <v>1316</v>
      </c>
      <c r="E428" s="33" t="s">
        <v>1317</v>
      </c>
      <c r="F428" s="34" t="s">
        <v>210</v>
      </c>
      <c r="G428" s="35">
        <v>0.2</v>
      </c>
      <c r="H428" s="36">
        <v>0</v>
      </c>
      <c r="I428" s="36">
        <f>ROUND(G428*H428,P4)</f>
        <v>0</v>
      </c>
      <c r="J428" s="34" t="s">
        <v>211</v>
      </c>
      <c r="O428" s="37">
        <f>I428*0.21</f>
        <v>0</v>
      </c>
      <c r="P428">
        <v>3</v>
      </c>
    </row>
    <row r="429" spans="1:16" x14ac:dyDescent="0.25">
      <c r="A429" s="31" t="s">
        <v>73</v>
      </c>
      <c r="B429" s="38"/>
      <c r="E429" s="33" t="s">
        <v>212</v>
      </c>
      <c r="J429" s="40"/>
    </row>
    <row r="430" spans="1:16" ht="30" x14ac:dyDescent="0.25">
      <c r="A430" s="31" t="s">
        <v>74</v>
      </c>
      <c r="B430" s="38"/>
      <c r="E430" s="41" t="s">
        <v>1318</v>
      </c>
      <c r="J430" s="40"/>
    </row>
    <row r="431" spans="1:16" ht="135" x14ac:dyDescent="0.25">
      <c r="A431" s="31" t="s">
        <v>76</v>
      </c>
      <c r="B431" s="38"/>
      <c r="E431" s="33" t="s">
        <v>214</v>
      </c>
      <c r="J431" s="40"/>
    </row>
    <row r="432" spans="1:16" x14ac:dyDescent="0.25">
      <c r="A432" s="25" t="s">
        <v>64</v>
      </c>
      <c r="B432" s="26"/>
      <c r="C432" s="27" t="s">
        <v>1319</v>
      </c>
      <c r="D432" s="28"/>
      <c r="E432" s="25" t="s">
        <v>1320</v>
      </c>
      <c r="F432" s="28"/>
      <c r="G432" s="28"/>
      <c r="H432" s="28"/>
      <c r="I432" s="29">
        <f>SUMIFS(I433:I480,A433:A480,"P")</f>
        <v>0</v>
      </c>
      <c r="J432" s="30"/>
    </row>
    <row r="433" spans="1:16" x14ac:dyDescent="0.25">
      <c r="A433" s="31" t="s">
        <v>67</v>
      </c>
      <c r="B433" s="31">
        <v>105</v>
      </c>
      <c r="C433" s="32" t="s">
        <v>1321</v>
      </c>
      <c r="D433" s="31" t="s">
        <v>69</v>
      </c>
      <c r="E433" s="33" t="s">
        <v>1322</v>
      </c>
      <c r="F433" s="34" t="s">
        <v>80</v>
      </c>
      <c r="G433" s="35">
        <v>1</v>
      </c>
      <c r="H433" s="36">
        <v>0</v>
      </c>
      <c r="I433" s="36">
        <f>ROUND(G433*H433,P4)</f>
        <v>0</v>
      </c>
      <c r="J433" s="34" t="s">
        <v>72</v>
      </c>
      <c r="O433" s="37">
        <f>I433*0.21</f>
        <v>0</v>
      </c>
      <c r="P433">
        <v>3</v>
      </c>
    </row>
    <row r="434" spans="1:16" x14ac:dyDescent="0.25">
      <c r="A434" s="31" t="s">
        <v>73</v>
      </c>
      <c r="B434" s="38"/>
      <c r="E434" s="39" t="s">
        <v>69</v>
      </c>
      <c r="J434" s="40"/>
    </row>
    <row r="435" spans="1:16" ht="30" x14ac:dyDescent="0.25">
      <c r="A435" s="31" t="s">
        <v>74</v>
      </c>
      <c r="B435" s="38"/>
      <c r="E435" s="41" t="s">
        <v>1323</v>
      </c>
      <c r="J435" s="40"/>
    </row>
    <row r="436" spans="1:16" ht="105" x14ac:dyDescent="0.25">
      <c r="A436" s="31" t="s">
        <v>76</v>
      </c>
      <c r="B436" s="38"/>
      <c r="E436" s="33" t="s">
        <v>1324</v>
      </c>
      <c r="J436" s="40"/>
    </row>
    <row r="437" spans="1:16" x14ac:dyDescent="0.25">
      <c r="A437" s="31" t="s">
        <v>67</v>
      </c>
      <c r="B437" s="31">
        <v>106</v>
      </c>
      <c r="C437" s="32" t="s">
        <v>1325</v>
      </c>
      <c r="D437" s="31" t="s">
        <v>69</v>
      </c>
      <c r="E437" s="33" t="s">
        <v>1326</v>
      </c>
      <c r="F437" s="34" t="s">
        <v>314</v>
      </c>
      <c r="G437" s="35">
        <v>3.2440000000000002</v>
      </c>
      <c r="H437" s="36">
        <v>0</v>
      </c>
      <c r="I437" s="36">
        <f>ROUND(G437*H437,P4)</f>
        <v>0</v>
      </c>
      <c r="J437" s="34" t="s">
        <v>72</v>
      </c>
      <c r="O437" s="37">
        <f>I437*0.21</f>
        <v>0</v>
      </c>
      <c r="P437">
        <v>3</v>
      </c>
    </row>
    <row r="438" spans="1:16" x14ac:dyDescent="0.25">
      <c r="A438" s="31" t="s">
        <v>73</v>
      </c>
      <c r="B438" s="38"/>
      <c r="E438" s="39" t="s">
        <v>69</v>
      </c>
      <c r="J438" s="40"/>
    </row>
    <row r="439" spans="1:16" ht="30" x14ac:dyDescent="0.25">
      <c r="A439" s="31" t="s">
        <v>74</v>
      </c>
      <c r="B439" s="38"/>
      <c r="E439" s="41" t="s">
        <v>1327</v>
      </c>
      <c r="J439" s="40"/>
    </row>
    <row r="440" spans="1:16" ht="135" x14ac:dyDescent="0.25">
      <c r="A440" s="31" t="s">
        <v>76</v>
      </c>
      <c r="B440" s="38"/>
      <c r="E440" s="33" t="s">
        <v>1328</v>
      </c>
      <c r="J440" s="40"/>
    </row>
    <row r="441" spans="1:16" x14ac:dyDescent="0.25">
      <c r="A441" s="31" t="s">
        <v>67</v>
      </c>
      <c r="B441" s="31">
        <v>107</v>
      </c>
      <c r="C441" s="32" t="s">
        <v>1329</v>
      </c>
      <c r="D441" s="31" t="s">
        <v>69</v>
      </c>
      <c r="E441" s="33" t="s">
        <v>1330</v>
      </c>
      <c r="F441" s="34" t="s">
        <v>314</v>
      </c>
      <c r="G441" s="35">
        <v>3.2440000000000002</v>
      </c>
      <c r="H441" s="36">
        <v>0</v>
      </c>
      <c r="I441" s="36">
        <f>ROUND(G441*H441,P4)</f>
        <v>0</v>
      </c>
      <c r="J441" s="34" t="s">
        <v>72</v>
      </c>
      <c r="O441" s="37">
        <f>I441*0.21</f>
        <v>0</v>
      </c>
      <c r="P441">
        <v>3</v>
      </c>
    </row>
    <row r="442" spans="1:16" x14ac:dyDescent="0.25">
      <c r="A442" s="31" t="s">
        <v>73</v>
      </c>
      <c r="B442" s="38"/>
      <c r="E442" s="39" t="s">
        <v>69</v>
      </c>
      <c r="J442" s="40"/>
    </row>
    <row r="443" spans="1:16" ht="30" x14ac:dyDescent="0.25">
      <c r="A443" s="31" t="s">
        <v>74</v>
      </c>
      <c r="B443" s="38"/>
      <c r="E443" s="41" t="s">
        <v>1327</v>
      </c>
      <c r="J443" s="40"/>
    </row>
    <row r="444" spans="1:16" ht="135" x14ac:dyDescent="0.25">
      <c r="A444" s="31" t="s">
        <v>76</v>
      </c>
      <c r="B444" s="38"/>
      <c r="E444" s="33" t="s">
        <v>1331</v>
      </c>
      <c r="J444" s="40"/>
    </row>
    <row r="445" spans="1:16" x14ac:dyDescent="0.25">
      <c r="A445" s="31" t="s">
        <v>67</v>
      </c>
      <c r="B445" s="31">
        <v>108</v>
      </c>
      <c r="C445" s="32" t="s">
        <v>1332</v>
      </c>
      <c r="D445" s="31" t="s">
        <v>69</v>
      </c>
      <c r="E445" s="33" t="s">
        <v>1333</v>
      </c>
      <c r="F445" s="34" t="s">
        <v>80</v>
      </c>
      <c r="G445" s="35">
        <v>2</v>
      </c>
      <c r="H445" s="36">
        <v>0</v>
      </c>
      <c r="I445" s="36">
        <f>ROUND(G445*H445,P4)</f>
        <v>0</v>
      </c>
      <c r="J445" s="34" t="s">
        <v>72</v>
      </c>
      <c r="O445" s="37">
        <f>I445*0.21</f>
        <v>0</v>
      </c>
      <c r="P445">
        <v>3</v>
      </c>
    </row>
    <row r="446" spans="1:16" x14ac:dyDescent="0.25">
      <c r="A446" s="31" t="s">
        <v>73</v>
      </c>
      <c r="B446" s="38"/>
      <c r="E446" s="39" t="s">
        <v>69</v>
      </c>
      <c r="J446" s="40"/>
    </row>
    <row r="447" spans="1:16" ht="30" x14ac:dyDescent="0.25">
      <c r="A447" s="31" t="s">
        <v>74</v>
      </c>
      <c r="B447" s="38"/>
      <c r="E447" s="41" t="s">
        <v>1334</v>
      </c>
      <c r="J447" s="40"/>
    </row>
    <row r="448" spans="1:16" ht="120" x14ac:dyDescent="0.25">
      <c r="A448" s="31" t="s">
        <v>76</v>
      </c>
      <c r="B448" s="38"/>
      <c r="E448" s="33" t="s">
        <v>1335</v>
      </c>
      <c r="J448" s="40"/>
    </row>
    <row r="449" spans="1:16" ht="30" x14ac:dyDescent="0.25">
      <c r="A449" s="31" t="s">
        <v>67</v>
      </c>
      <c r="B449" s="31">
        <v>109</v>
      </c>
      <c r="C449" s="32" t="s">
        <v>1336</v>
      </c>
      <c r="D449" s="31" t="s">
        <v>69</v>
      </c>
      <c r="E449" s="33" t="s">
        <v>1337</v>
      </c>
      <c r="F449" s="34" t="s">
        <v>80</v>
      </c>
      <c r="G449" s="35">
        <v>8</v>
      </c>
      <c r="H449" s="36">
        <v>0</v>
      </c>
      <c r="I449" s="36">
        <f>ROUND(G449*H449,P4)</f>
        <v>0</v>
      </c>
      <c r="J449" s="34" t="s">
        <v>72</v>
      </c>
      <c r="O449" s="37">
        <f>I449*0.21</f>
        <v>0</v>
      </c>
      <c r="P449">
        <v>3</v>
      </c>
    </row>
    <row r="450" spans="1:16" x14ac:dyDescent="0.25">
      <c r="A450" s="31" t="s">
        <v>73</v>
      </c>
      <c r="B450" s="38"/>
      <c r="E450" s="39" t="s">
        <v>69</v>
      </c>
      <c r="J450" s="40"/>
    </row>
    <row r="451" spans="1:16" ht="30" x14ac:dyDescent="0.25">
      <c r="A451" s="31" t="s">
        <v>74</v>
      </c>
      <c r="B451" s="38"/>
      <c r="E451" s="41" t="s">
        <v>1338</v>
      </c>
      <c r="J451" s="40"/>
    </row>
    <row r="452" spans="1:16" ht="120" x14ac:dyDescent="0.25">
      <c r="A452" s="31" t="s">
        <v>76</v>
      </c>
      <c r="B452" s="38"/>
      <c r="E452" s="33" t="s">
        <v>1339</v>
      </c>
      <c r="J452" s="40"/>
    </row>
    <row r="453" spans="1:16" ht="30" x14ac:dyDescent="0.25">
      <c r="A453" s="31" t="s">
        <v>67</v>
      </c>
      <c r="B453" s="31">
        <v>110</v>
      </c>
      <c r="C453" s="32" t="s">
        <v>1340</v>
      </c>
      <c r="D453" s="31" t="s">
        <v>69</v>
      </c>
      <c r="E453" s="33" t="s">
        <v>1341</v>
      </c>
      <c r="F453" s="34" t="s">
        <v>80</v>
      </c>
      <c r="G453" s="35">
        <v>58</v>
      </c>
      <c r="H453" s="36">
        <v>0</v>
      </c>
      <c r="I453" s="36">
        <f>ROUND(G453*H453,P4)</f>
        <v>0</v>
      </c>
      <c r="J453" s="34" t="s">
        <v>72</v>
      </c>
      <c r="O453" s="37">
        <f>I453*0.21</f>
        <v>0</v>
      </c>
      <c r="P453">
        <v>3</v>
      </c>
    </row>
    <row r="454" spans="1:16" x14ac:dyDescent="0.25">
      <c r="A454" s="31" t="s">
        <v>73</v>
      </c>
      <c r="B454" s="38"/>
      <c r="E454" s="39" t="s">
        <v>69</v>
      </c>
      <c r="J454" s="40"/>
    </row>
    <row r="455" spans="1:16" ht="30" x14ac:dyDescent="0.25">
      <c r="A455" s="31" t="s">
        <v>74</v>
      </c>
      <c r="B455" s="38"/>
      <c r="E455" s="41" t="s">
        <v>1342</v>
      </c>
      <c r="J455" s="40"/>
    </row>
    <row r="456" spans="1:16" ht="120" x14ac:dyDescent="0.25">
      <c r="A456" s="31" t="s">
        <v>76</v>
      </c>
      <c r="B456" s="38"/>
      <c r="E456" s="33" t="s">
        <v>1343</v>
      </c>
      <c r="J456" s="40"/>
    </row>
    <row r="457" spans="1:16" ht="30" x14ac:dyDescent="0.25">
      <c r="A457" s="31" t="s">
        <v>67</v>
      </c>
      <c r="B457" s="31">
        <v>111</v>
      </c>
      <c r="C457" s="32" t="s">
        <v>1344</v>
      </c>
      <c r="D457" s="31" t="s">
        <v>69</v>
      </c>
      <c r="E457" s="33" t="s">
        <v>1345</v>
      </c>
      <c r="F457" s="34" t="s">
        <v>1346</v>
      </c>
      <c r="G457" s="35">
        <v>58</v>
      </c>
      <c r="H457" s="36">
        <v>0</v>
      </c>
      <c r="I457" s="36">
        <f>ROUND(G457*H457,P4)</f>
        <v>0</v>
      </c>
      <c r="J457" s="34" t="s">
        <v>72</v>
      </c>
      <c r="O457" s="37">
        <f>I457*0.21</f>
        <v>0</v>
      </c>
      <c r="P457">
        <v>3</v>
      </c>
    </row>
    <row r="458" spans="1:16" x14ac:dyDescent="0.25">
      <c r="A458" s="31" t="s">
        <v>73</v>
      </c>
      <c r="B458" s="38"/>
      <c r="E458" s="39" t="s">
        <v>69</v>
      </c>
      <c r="J458" s="40"/>
    </row>
    <row r="459" spans="1:16" ht="30" x14ac:dyDescent="0.25">
      <c r="A459" s="31" t="s">
        <v>74</v>
      </c>
      <c r="B459" s="38"/>
      <c r="E459" s="41" t="s">
        <v>1342</v>
      </c>
      <c r="J459" s="40"/>
    </row>
    <row r="460" spans="1:16" ht="120" x14ac:dyDescent="0.25">
      <c r="A460" s="31" t="s">
        <v>76</v>
      </c>
      <c r="B460" s="38"/>
      <c r="E460" s="33" t="s">
        <v>1347</v>
      </c>
      <c r="J460" s="40"/>
    </row>
    <row r="461" spans="1:16" x14ac:dyDescent="0.25">
      <c r="A461" s="31" t="s">
        <v>67</v>
      </c>
      <c r="B461" s="31">
        <v>112</v>
      </c>
      <c r="C461" s="32" t="s">
        <v>1348</v>
      </c>
      <c r="D461" s="31" t="s">
        <v>69</v>
      </c>
      <c r="E461" s="33" t="s">
        <v>1349</v>
      </c>
      <c r="F461" s="34" t="s">
        <v>80</v>
      </c>
      <c r="G461" s="35">
        <v>2</v>
      </c>
      <c r="H461" s="36">
        <v>0</v>
      </c>
      <c r="I461" s="36">
        <f>ROUND(G461*H461,P4)</f>
        <v>0</v>
      </c>
      <c r="J461" s="34" t="s">
        <v>72</v>
      </c>
      <c r="O461" s="37">
        <f>I461*0.21</f>
        <v>0</v>
      </c>
      <c r="P461">
        <v>3</v>
      </c>
    </row>
    <row r="462" spans="1:16" x14ac:dyDescent="0.25">
      <c r="A462" s="31" t="s">
        <v>73</v>
      </c>
      <c r="B462" s="38"/>
      <c r="E462" s="39" t="s">
        <v>69</v>
      </c>
      <c r="J462" s="40"/>
    </row>
    <row r="463" spans="1:16" ht="30" x14ac:dyDescent="0.25">
      <c r="A463" s="31" t="s">
        <v>74</v>
      </c>
      <c r="B463" s="38"/>
      <c r="E463" s="41" t="s">
        <v>1334</v>
      </c>
      <c r="J463" s="40"/>
    </row>
    <row r="464" spans="1:16" ht="105" x14ac:dyDescent="0.25">
      <c r="A464" s="31" t="s">
        <v>76</v>
      </c>
      <c r="B464" s="38"/>
      <c r="E464" s="33" t="s">
        <v>1350</v>
      </c>
      <c r="J464" s="40"/>
    </row>
    <row r="465" spans="1:16" x14ac:dyDescent="0.25">
      <c r="A465" s="31" t="s">
        <v>67</v>
      </c>
      <c r="B465" s="31">
        <v>113</v>
      </c>
      <c r="C465" s="32" t="s">
        <v>1351</v>
      </c>
      <c r="D465" s="31" t="s">
        <v>69</v>
      </c>
      <c r="E465" s="33" t="s">
        <v>1352</v>
      </c>
      <c r="F465" s="34" t="s">
        <v>80</v>
      </c>
      <c r="G465" s="35">
        <v>2</v>
      </c>
      <c r="H465" s="36">
        <v>0</v>
      </c>
      <c r="I465" s="36">
        <f>ROUND(G465*H465,P4)</f>
        <v>0</v>
      </c>
      <c r="J465" s="34" t="s">
        <v>72</v>
      </c>
      <c r="O465" s="37">
        <f>I465*0.21</f>
        <v>0</v>
      </c>
      <c r="P465">
        <v>3</v>
      </c>
    </row>
    <row r="466" spans="1:16" x14ac:dyDescent="0.25">
      <c r="A466" s="31" t="s">
        <v>73</v>
      </c>
      <c r="B466" s="38"/>
      <c r="E466" s="39" t="s">
        <v>69</v>
      </c>
      <c r="J466" s="40"/>
    </row>
    <row r="467" spans="1:16" ht="30" x14ac:dyDescent="0.25">
      <c r="A467" s="31" t="s">
        <v>74</v>
      </c>
      <c r="B467" s="38"/>
      <c r="E467" s="41" t="s">
        <v>1334</v>
      </c>
      <c r="J467" s="40"/>
    </row>
    <row r="468" spans="1:16" ht="120" x14ac:dyDescent="0.25">
      <c r="A468" s="31" t="s">
        <v>76</v>
      </c>
      <c r="B468" s="38"/>
      <c r="E468" s="33" t="s">
        <v>1353</v>
      </c>
      <c r="J468" s="40"/>
    </row>
    <row r="469" spans="1:16" x14ac:dyDescent="0.25">
      <c r="A469" s="31" t="s">
        <v>67</v>
      </c>
      <c r="B469" s="31">
        <v>114</v>
      </c>
      <c r="C469" s="32" t="s">
        <v>1354</v>
      </c>
      <c r="D469" s="31" t="s">
        <v>69</v>
      </c>
      <c r="E469" s="33" t="s">
        <v>1355</v>
      </c>
      <c r="F469" s="34" t="s">
        <v>80</v>
      </c>
      <c r="G469" s="35">
        <v>2</v>
      </c>
      <c r="H469" s="36">
        <v>0</v>
      </c>
      <c r="I469" s="36">
        <f>ROUND(G469*H469,P4)</f>
        <v>0</v>
      </c>
      <c r="J469" s="34" t="s">
        <v>72</v>
      </c>
      <c r="O469" s="37">
        <f>I469*0.21</f>
        <v>0</v>
      </c>
      <c r="P469">
        <v>3</v>
      </c>
    </row>
    <row r="470" spans="1:16" x14ac:dyDescent="0.25">
      <c r="A470" s="31" t="s">
        <v>73</v>
      </c>
      <c r="B470" s="38"/>
      <c r="E470" s="39" t="s">
        <v>69</v>
      </c>
      <c r="J470" s="40"/>
    </row>
    <row r="471" spans="1:16" ht="30" x14ac:dyDescent="0.25">
      <c r="A471" s="31" t="s">
        <v>74</v>
      </c>
      <c r="B471" s="38"/>
      <c r="E471" s="41" t="s">
        <v>1334</v>
      </c>
      <c r="J471" s="40"/>
    </row>
    <row r="472" spans="1:16" ht="105" x14ac:dyDescent="0.25">
      <c r="A472" s="31" t="s">
        <v>76</v>
      </c>
      <c r="B472" s="38"/>
      <c r="E472" s="33" t="s">
        <v>1356</v>
      </c>
      <c r="J472" s="40"/>
    </row>
    <row r="473" spans="1:16" x14ac:dyDescent="0.25">
      <c r="A473" s="31" t="s">
        <v>67</v>
      </c>
      <c r="B473" s="31">
        <v>115</v>
      </c>
      <c r="C473" s="32" t="s">
        <v>1357</v>
      </c>
      <c r="D473" s="31" t="s">
        <v>69</v>
      </c>
      <c r="E473" s="33" t="s">
        <v>1358</v>
      </c>
      <c r="F473" s="34" t="s">
        <v>97</v>
      </c>
      <c r="G473" s="35">
        <v>32</v>
      </c>
      <c r="H473" s="36">
        <v>0</v>
      </c>
      <c r="I473" s="36">
        <f>ROUND(G473*H473,P4)</f>
        <v>0</v>
      </c>
      <c r="J473" s="34" t="s">
        <v>72</v>
      </c>
      <c r="O473" s="37">
        <f>I473*0.21</f>
        <v>0</v>
      </c>
      <c r="P473">
        <v>3</v>
      </c>
    </row>
    <row r="474" spans="1:16" x14ac:dyDescent="0.25">
      <c r="A474" s="31" t="s">
        <v>73</v>
      </c>
      <c r="B474" s="38"/>
      <c r="E474" s="39" t="s">
        <v>69</v>
      </c>
      <c r="J474" s="40"/>
    </row>
    <row r="475" spans="1:16" ht="30" x14ac:dyDescent="0.25">
      <c r="A475" s="31" t="s">
        <v>74</v>
      </c>
      <c r="B475" s="38"/>
      <c r="E475" s="41" t="s">
        <v>1359</v>
      </c>
      <c r="J475" s="40"/>
    </row>
    <row r="476" spans="1:16" ht="120" x14ac:dyDescent="0.25">
      <c r="A476" s="31" t="s">
        <v>76</v>
      </c>
      <c r="B476" s="38"/>
      <c r="E476" s="33" t="s">
        <v>1360</v>
      </c>
      <c r="J476" s="40"/>
    </row>
    <row r="477" spans="1:16" x14ac:dyDescent="0.25">
      <c r="A477" s="31" t="s">
        <v>67</v>
      </c>
      <c r="B477" s="31">
        <v>116</v>
      </c>
      <c r="C477" s="32" t="s">
        <v>1361</v>
      </c>
      <c r="D477" s="31" t="s">
        <v>69</v>
      </c>
      <c r="E477" s="33" t="s">
        <v>1362</v>
      </c>
      <c r="F477" s="34" t="s">
        <v>97</v>
      </c>
      <c r="G477" s="35">
        <v>110</v>
      </c>
      <c r="H477" s="36">
        <v>0</v>
      </c>
      <c r="I477" s="36">
        <f>ROUND(G477*H477,P4)</f>
        <v>0</v>
      </c>
      <c r="J477" s="34" t="s">
        <v>72</v>
      </c>
      <c r="O477" s="37">
        <f>I477*0.21</f>
        <v>0</v>
      </c>
      <c r="P477">
        <v>3</v>
      </c>
    </row>
    <row r="478" spans="1:16" x14ac:dyDescent="0.25">
      <c r="A478" s="31" t="s">
        <v>73</v>
      </c>
      <c r="B478" s="38"/>
      <c r="E478" s="39" t="s">
        <v>69</v>
      </c>
      <c r="J478" s="40"/>
    </row>
    <row r="479" spans="1:16" ht="30" x14ac:dyDescent="0.25">
      <c r="A479" s="31" t="s">
        <v>74</v>
      </c>
      <c r="B479" s="38"/>
      <c r="E479" s="41" t="s">
        <v>1363</v>
      </c>
      <c r="J479" s="40"/>
    </row>
    <row r="480" spans="1:16" ht="120" x14ac:dyDescent="0.25">
      <c r="A480" s="31" t="s">
        <v>76</v>
      </c>
      <c r="B480" s="42"/>
      <c r="C480" s="43"/>
      <c r="D480" s="43"/>
      <c r="E480" s="33" t="s">
        <v>1364</v>
      </c>
      <c r="F480" s="43"/>
      <c r="G480" s="43"/>
      <c r="H480" s="43"/>
      <c r="I480" s="43"/>
      <c r="J480" s="44"/>
    </row>
  </sheetData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6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39</v>
      </c>
      <c r="F2" s="3"/>
      <c r="G2" s="3"/>
      <c r="H2" s="3"/>
      <c r="I2" s="3"/>
      <c r="J2" s="16"/>
    </row>
    <row r="3" spans="1:16" ht="30" x14ac:dyDescent="0.25">
      <c r="A3" s="3" t="s">
        <v>40</v>
      </c>
      <c r="B3" s="17" t="s">
        <v>41</v>
      </c>
      <c r="C3" s="47" t="s">
        <v>42</v>
      </c>
      <c r="D3" s="48"/>
      <c r="E3" s="18" t="s">
        <v>43</v>
      </c>
      <c r="F3" s="3"/>
      <c r="G3" s="3"/>
      <c r="H3" s="19" t="s">
        <v>25</v>
      </c>
      <c r="I3" s="20">
        <f>SUMIFS(I10:I63,A10:A63,"SD")</f>
        <v>0</v>
      </c>
      <c r="J3" s="16"/>
      <c r="O3">
        <v>0</v>
      </c>
      <c r="P3">
        <v>2</v>
      </c>
    </row>
    <row r="4" spans="1:16" x14ac:dyDescent="0.25">
      <c r="A4" s="3" t="s">
        <v>44</v>
      </c>
      <c r="B4" s="17" t="s">
        <v>45</v>
      </c>
      <c r="C4" s="47" t="s">
        <v>230</v>
      </c>
      <c r="D4" s="48"/>
      <c r="E4" s="18" t="s">
        <v>231</v>
      </c>
      <c r="F4" s="3"/>
      <c r="G4" s="3"/>
      <c r="H4" s="3"/>
      <c r="I4" s="3"/>
      <c r="J4" s="16"/>
      <c r="O4">
        <v>0.15</v>
      </c>
      <c r="P4">
        <v>2</v>
      </c>
    </row>
    <row r="5" spans="1:16" x14ac:dyDescent="0.25">
      <c r="A5" s="3" t="s">
        <v>48</v>
      </c>
      <c r="B5" s="17" t="s">
        <v>45</v>
      </c>
      <c r="C5" s="47" t="s">
        <v>996</v>
      </c>
      <c r="D5" s="48"/>
      <c r="E5" s="18" t="s">
        <v>997</v>
      </c>
      <c r="F5" s="3"/>
      <c r="G5" s="3"/>
      <c r="H5" s="3"/>
      <c r="I5" s="3"/>
      <c r="J5" s="16"/>
      <c r="O5">
        <v>0.21</v>
      </c>
    </row>
    <row r="6" spans="1:16" x14ac:dyDescent="0.25">
      <c r="A6" s="3" t="s">
        <v>51</v>
      </c>
      <c r="B6" s="17" t="s">
        <v>52</v>
      </c>
      <c r="C6" s="47" t="s">
        <v>25</v>
      </c>
      <c r="D6" s="48"/>
      <c r="E6" s="18" t="s">
        <v>26</v>
      </c>
      <c r="F6" s="3"/>
      <c r="G6" s="3"/>
      <c r="H6" s="3"/>
      <c r="I6" s="3"/>
      <c r="J6" s="16"/>
    </row>
    <row r="7" spans="1:16" x14ac:dyDescent="0.25">
      <c r="A7" s="49" t="s">
        <v>53</v>
      </c>
      <c r="B7" s="50" t="s">
        <v>54</v>
      </c>
      <c r="C7" s="51" t="s">
        <v>55</v>
      </c>
      <c r="D7" s="51" t="s">
        <v>56</v>
      </c>
      <c r="E7" s="51" t="s">
        <v>57</v>
      </c>
      <c r="F7" s="51" t="s">
        <v>58</v>
      </c>
      <c r="G7" s="51" t="s">
        <v>59</v>
      </c>
      <c r="H7" s="51" t="s">
        <v>60</v>
      </c>
      <c r="I7" s="51"/>
      <c r="J7" s="52" t="s">
        <v>61</v>
      </c>
    </row>
    <row r="8" spans="1:16" x14ac:dyDescent="0.25">
      <c r="A8" s="49"/>
      <c r="B8" s="50"/>
      <c r="C8" s="51"/>
      <c r="D8" s="51"/>
      <c r="E8" s="51"/>
      <c r="F8" s="51"/>
      <c r="G8" s="51"/>
      <c r="H8" s="7" t="s">
        <v>62</v>
      </c>
      <c r="I8" s="7" t="s">
        <v>63</v>
      </c>
      <c r="J8" s="52"/>
    </row>
    <row r="9" spans="1:16" x14ac:dyDescent="0.25">
      <c r="A9" s="23">
        <v>0</v>
      </c>
      <c r="B9" s="21">
        <v>1</v>
      </c>
      <c r="C9" s="24">
        <v>2</v>
      </c>
      <c r="D9" s="7">
        <v>3</v>
      </c>
      <c r="E9" s="24">
        <v>4</v>
      </c>
      <c r="F9" s="7">
        <v>5</v>
      </c>
      <c r="G9" s="7">
        <v>6</v>
      </c>
      <c r="H9" s="7">
        <v>7</v>
      </c>
      <c r="I9" s="24">
        <v>8</v>
      </c>
      <c r="J9" s="22">
        <v>9</v>
      </c>
    </row>
    <row r="10" spans="1:16" x14ac:dyDescent="0.25">
      <c r="A10" s="25" t="s">
        <v>64</v>
      </c>
      <c r="B10" s="26"/>
      <c r="C10" s="27" t="s">
        <v>1095</v>
      </c>
      <c r="D10" s="28"/>
      <c r="E10" s="25" t="s">
        <v>1096</v>
      </c>
      <c r="F10" s="28"/>
      <c r="G10" s="28"/>
      <c r="H10" s="28"/>
      <c r="I10" s="29">
        <f>SUMIFS(I11:I42,A11:A42,"P")</f>
        <v>0</v>
      </c>
      <c r="J10" s="30"/>
    </row>
    <row r="11" spans="1:16" x14ac:dyDescent="0.25">
      <c r="A11" s="31" t="s">
        <v>67</v>
      </c>
      <c r="B11" s="31">
        <v>1</v>
      </c>
      <c r="C11" s="32" t="s">
        <v>1153</v>
      </c>
      <c r="D11" s="31" t="s">
        <v>69</v>
      </c>
      <c r="E11" s="33" t="s">
        <v>1154</v>
      </c>
      <c r="F11" s="34" t="s">
        <v>80</v>
      </c>
      <c r="G11" s="35">
        <v>2</v>
      </c>
      <c r="H11" s="36">
        <v>0</v>
      </c>
      <c r="I11" s="36">
        <f>ROUND(G11*H11,P4)</f>
        <v>0</v>
      </c>
      <c r="J11" s="34" t="s">
        <v>72</v>
      </c>
      <c r="O11" s="37">
        <f>I11*0.21</f>
        <v>0</v>
      </c>
      <c r="P11">
        <v>3</v>
      </c>
    </row>
    <row r="12" spans="1:16" x14ac:dyDescent="0.25">
      <c r="A12" s="31" t="s">
        <v>73</v>
      </c>
      <c r="B12" s="38"/>
      <c r="E12" s="39" t="s">
        <v>69</v>
      </c>
      <c r="J12" s="40"/>
    </row>
    <row r="13" spans="1:16" ht="30" x14ac:dyDescent="0.25">
      <c r="A13" s="31" t="s">
        <v>74</v>
      </c>
      <c r="B13" s="38"/>
      <c r="E13" s="41" t="s">
        <v>1107</v>
      </c>
      <c r="J13" s="40"/>
    </row>
    <row r="14" spans="1:16" ht="135" x14ac:dyDescent="0.25">
      <c r="A14" s="31" t="s">
        <v>76</v>
      </c>
      <c r="B14" s="38"/>
      <c r="E14" s="33" t="s">
        <v>1138</v>
      </c>
      <c r="J14" s="40"/>
    </row>
    <row r="15" spans="1:16" x14ac:dyDescent="0.25">
      <c r="A15" s="31" t="s">
        <v>67</v>
      </c>
      <c r="B15" s="31">
        <v>2</v>
      </c>
      <c r="C15" s="32" t="s">
        <v>1365</v>
      </c>
      <c r="D15" s="31" t="s">
        <v>69</v>
      </c>
      <c r="E15" s="33" t="s">
        <v>1366</v>
      </c>
      <c r="F15" s="34" t="s">
        <v>80</v>
      </c>
      <c r="G15" s="35">
        <v>1</v>
      </c>
      <c r="H15" s="36">
        <v>0</v>
      </c>
      <c r="I15" s="36">
        <f>ROUND(G15*H15,P4)</f>
        <v>0</v>
      </c>
      <c r="J15" s="34" t="s">
        <v>72</v>
      </c>
      <c r="O15" s="37">
        <f>I15*0.21</f>
        <v>0</v>
      </c>
      <c r="P15">
        <v>3</v>
      </c>
    </row>
    <row r="16" spans="1:16" x14ac:dyDescent="0.25">
      <c r="A16" s="31" t="s">
        <v>73</v>
      </c>
      <c r="B16" s="38"/>
      <c r="E16" s="39" t="s">
        <v>69</v>
      </c>
      <c r="J16" s="40"/>
    </row>
    <row r="17" spans="1:16" ht="30" x14ac:dyDescent="0.25">
      <c r="A17" s="31" t="s">
        <v>74</v>
      </c>
      <c r="B17" s="38"/>
      <c r="E17" s="41" t="s">
        <v>1111</v>
      </c>
      <c r="J17" s="40"/>
    </row>
    <row r="18" spans="1:16" ht="135" x14ac:dyDescent="0.25">
      <c r="A18" s="31" t="s">
        <v>76</v>
      </c>
      <c r="B18" s="38"/>
      <c r="E18" s="33" t="s">
        <v>1138</v>
      </c>
      <c r="J18" s="40"/>
    </row>
    <row r="19" spans="1:16" x14ac:dyDescent="0.25">
      <c r="A19" s="31" t="s">
        <v>67</v>
      </c>
      <c r="B19" s="31">
        <v>3</v>
      </c>
      <c r="C19" s="32" t="s">
        <v>1155</v>
      </c>
      <c r="D19" s="31" t="s">
        <v>69</v>
      </c>
      <c r="E19" s="33" t="s">
        <v>1156</v>
      </c>
      <c r="F19" s="34" t="s">
        <v>80</v>
      </c>
      <c r="G19" s="35">
        <v>4</v>
      </c>
      <c r="H19" s="36">
        <v>0</v>
      </c>
      <c r="I19" s="36">
        <f>ROUND(G19*H19,P4)</f>
        <v>0</v>
      </c>
      <c r="J19" s="34" t="s">
        <v>72</v>
      </c>
      <c r="O19" s="37">
        <f>I19*0.21</f>
        <v>0</v>
      </c>
      <c r="P19">
        <v>3</v>
      </c>
    </row>
    <row r="20" spans="1:16" x14ac:dyDescent="0.25">
      <c r="A20" s="31" t="s">
        <v>73</v>
      </c>
      <c r="B20" s="38"/>
      <c r="E20" s="39" t="s">
        <v>69</v>
      </c>
      <c r="J20" s="40"/>
    </row>
    <row r="21" spans="1:16" ht="30" x14ac:dyDescent="0.25">
      <c r="A21" s="31" t="s">
        <v>74</v>
      </c>
      <c r="B21" s="38"/>
      <c r="E21" s="41" t="s">
        <v>1128</v>
      </c>
      <c r="J21" s="40"/>
    </row>
    <row r="22" spans="1:16" ht="135" x14ac:dyDescent="0.25">
      <c r="A22" s="31" t="s">
        <v>76</v>
      </c>
      <c r="B22" s="38"/>
      <c r="E22" s="33" t="s">
        <v>1138</v>
      </c>
      <c r="J22" s="40"/>
    </row>
    <row r="23" spans="1:16" x14ac:dyDescent="0.25">
      <c r="A23" s="31" t="s">
        <v>67</v>
      </c>
      <c r="B23" s="31">
        <v>4</v>
      </c>
      <c r="C23" s="32" t="s">
        <v>1157</v>
      </c>
      <c r="D23" s="31" t="s">
        <v>69</v>
      </c>
      <c r="E23" s="33" t="s">
        <v>1158</v>
      </c>
      <c r="F23" s="34" t="s">
        <v>80</v>
      </c>
      <c r="G23" s="35">
        <v>18</v>
      </c>
      <c r="H23" s="36">
        <v>0</v>
      </c>
      <c r="I23" s="36">
        <f>ROUND(G23*H23,P4)</f>
        <v>0</v>
      </c>
      <c r="J23" s="34" t="s">
        <v>72</v>
      </c>
      <c r="O23" s="37">
        <f>I23*0.21</f>
        <v>0</v>
      </c>
      <c r="P23">
        <v>3</v>
      </c>
    </row>
    <row r="24" spans="1:16" x14ac:dyDescent="0.25">
      <c r="A24" s="31" t="s">
        <v>73</v>
      </c>
      <c r="B24" s="38"/>
      <c r="E24" s="39" t="s">
        <v>69</v>
      </c>
      <c r="J24" s="40"/>
    </row>
    <row r="25" spans="1:16" ht="30" x14ac:dyDescent="0.25">
      <c r="A25" s="31" t="s">
        <v>74</v>
      </c>
      <c r="B25" s="38"/>
      <c r="E25" s="41" t="s">
        <v>1205</v>
      </c>
      <c r="J25" s="40"/>
    </row>
    <row r="26" spans="1:16" ht="135" x14ac:dyDescent="0.25">
      <c r="A26" s="31" t="s">
        <v>76</v>
      </c>
      <c r="B26" s="38"/>
      <c r="E26" s="33" t="s">
        <v>1138</v>
      </c>
      <c r="J26" s="40"/>
    </row>
    <row r="27" spans="1:16" x14ac:dyDescent="0.25">
      <c r="A27" s="31" t="s">
        <v>67</v>
      </c>
      <c r="B27" s="31">
        <v>5</v>
      </c>
      <c r="C27" s="32" t="s">
        <v>1159</v>
      </c>
      <c r="D27" s="31" t="s">
        <v>69</v>
      </c>
      <c r="E27" s="33" t="s">
        <v>1160</v>
      </c>
      <c r="F27" s="34" t="s">
        <v>80</v>
      </c>
      <c r="G27" s="35">
        <v>18</v>
      </c>
      <c r="H27" s="36">
        <v>0</v>
      </c>
      <c r="I27" s="36">
        <f>ROUND(G27*H27,P4)</f>
        <v>0</v>
      </c>
      <c r="J27" s="34" t="s">
        <v>72</v>
      </c>
      <c r="O27" s="37">
        <f>I27*0.21</f>
        <v>0</v>
      </c>
      <c r="P27">
        <v>3</v>
      </c>
    </row>
    <row r="28" spans="1:16" x14ac:dyDescent="0.25">
      <c r="A28" s="31" t="s">
        <v>73</v>
      </c>
      <c r="B28" s="38"/>
      <c r="E28" s="39" t="s">
        <v>69</v>
      </c>
      <c r="J28" s="40"/>
    </row>
    <row r="29" spans="1:16" ht="30" x14ac:dyDescent="0.25">
      <c r="A29" s="31" t="s">
        <v>74</v>
      </c>
      <c r="B29" s="38"/>
      <c r="E29" s="41" t="s">
        <v>1205</v>
      </c>
      <c r="J29" s="40"/>
    </row>
    <row r="30" spans="1:16" ht="135" x14ac:dyDescent="0.25">
      <c r="A30" s="31" t="s">
        <v>76</v>
      </c>
      <c r="B30" s="38"/>
      <c r="E30" s="33" t="s">
        <v>1138</v>
      </c>
      <c r="J30" s="40"/>
    </row>
    <row r="31" spans="1:16" x14ac:dyDescent="0.25">
      <c r="A31" s="31" t="s">
        <v>67</v>
      </c>
      <c r="B31" s="31">
        <v>6</v>
      </c>
      <c r="C31" s="32" t="s">
        <v>1367</v>
      </c>
      <c r="D31" s="31" t="s">
        <v>69</v>
      </c>
      <c r="E31" s="33" t="s">
        <v>1368</v>
      </c>
      <c r="F31" s="34" t="s">
        <v>80</v>
      </c>
      <c r="G31" s="35">
        <v>6</v>
      </c>
      <c r="H31" s="36">
        <v>0</v>
      </c>
      <c r="I31" s="36">
        <f>ROUND(G31*H31,P4)</f>
        <v>0</v>
      </c>
      <c r="J31" s="34" t="s">
        <v>72</v>
      </c>
      <c r="O31" s="37">
        <f>I31*0.21</f>
        <v>0</v>
      </c>
      <c r="P31">
        <v>3</v>
      </c>
    </row>
    <row r="32" spans="1:16" x14ac:dyDescent="0.25">
      <c r="A32" s="31" t="s">
        <v>73</v>
      </c>
      <c r="B32" s="38"/>
      <c r="E32" s="39" t="s">
        <v>69</v>
      </c>
      <c r="J32" s="40"/>
    </row>
    <row r="33" spans="1:16" ht="30" x14ac:dyDescent="0.25">
      <c r="A33" s="31" t="s">
        <v>74</v>
      </c>
      <c r="B33" s="38"/>
      <c r="E33" s="41" t="s">
        <v>1173</v>
      </c>
      <c r="J33" s="40"/>
    </row>
    <row r="34" spans="1:16" ht="135" x14ac:dyDescent="0.25">
      <c r="A34" s="31" t="s">
        <v>76</v>
      </c>
      <c r="B34" s="38"/>
      <c r="E34" s="33" t="s">
        <v>1138</v>
      </c>
      <c r="J34" s="40"/>
    </row>
    <row r="35" spans="1:16" x14ac:dyDescent="0.25">
      <c r="A35" s="31" t="s">
        <v>67</v>
      </c>
      <c r="B35" s="31">
        <v>7</v>
      </c>
      <c r="C35" s="32" t="s">
        <v>1369</v>
      </c>
      <c r="D35" s="31" t="s">
        <v>69</v>
      </c>
      <c r="E35" s="33" t="s">
        <v>1370</v>
      </c>
      <c r="F35" s="34" t="s">
        <v>80</v>
      </c>
      <c r="G35" s="35">
        <v>2</v>
      </c>
      <c r="H35" s="36">
        <v>0</v>
      </c>
      <c r="I35" s="36">
        <f>ROUND(G35*H35,P4)</f>
        <v>0</v>
      </c>
      <c r="J35" s="34" t="s">
        <v>72</v>
      </c>
      <c r="O35" s="37">
        <f>I35*0.21</f>
        <v>0</v>
      </c>
      <c r="P35">
        <v>3</v>
      </c>
    </row>
    <row r="36" spans="1:16" x14ac:dyDescent="0.25">
      <c r="A36" s="31" t="s">
        <v>73</v>
      </c>
      <c r="B36" s="38"/>
      <c r="E36" s="39" t="s">
        <v>69</v>
      </c>
      <c r="J36" s="40"/>
    </row>
    <row r="37" spans="1:16" ht="30" x14ac:dyDescent="0.25">
      <c r="A37" s="31" t="s">
        <v>74</v>
      </c>
      <c r="B37" s="38"/>
      <c r="E37" s="41" t="s">
        <v>1107</v>
      </c>
      <c r="J37" s="40"/>
    </row>
    <row r="38" spans="1:16" ht="135" x14ac:dyDescent="0.25">
      <c r="A38" s="31" t="s">
        <v>76</v>
      </c>
      <c r="B38" s="38"/>
      <c r="E38" s="33" t="s">
        <v>1138</v>
      </c>
      <c r="J38" s="40"/>
    </row>
    <row r="39" spans="1:16" ht="30" x14ac:dyDescent="0.25">
      <c r="A39" s="31" t="s">
        <v>67</v>
      </c>
      <c r="B39" s="31">
        <v>8</v>
      </c>
      <c r="C39" s="32" t="s">
        <v>1210</v>
      </c>
      <c r="D39" s="31" t="s">
        <v>69</v>
      </c>
      <c r="E39" s="33" t="s">
        <v>1211</v>
      </c>
      <c r="F39" s="34" t="s">
        <v>97</v>
      </c>
      <c r="G39" s="35">
        <v>11</v>
      </c>
      <c r="H39" s="36">
        <v>0</v>
      </c>
      <c r="I39" s="36">
        <f>ROUND(G39*H39,P4)</f>
        <v>0</v>
      </c>
      <c r="J39" s="34" t="s">
        <v>72</v>
      </c>
      <c r="O39" s="37">
        <f>I39*0.21</f>
        <v>0</v>
      </c>
      <c r="P39">
        <v>3</v>
      </c>
    </row>
    <row r="40" spans="1:16" x14ac:dyDescent="0.25">
      <c r="A40" s="31" t="s">
        <v>73</v>
      </c>
      <c r="B40" s="38"/>
      <c r="E40" s="39" t="s">
        <v>69</v>
      </c>
      <c r="J40" s="40"/>
    </row>
    <row r="41" spans="1:16" ht="30" x14ac:dyDescent="0.25">
      <c r="A41" s="31" t="s">
        <v>74</v>
      </c>
      <c r="B41" s="38"/>
      <c r="E41" s="41" t="s">
        <v>1371</v>
      </c>
      <c r="J41" s="40"/>
    </row>
    <row r="42" spans="1:16" ht="120" x14ac:dyDescent="0.25">
      <c r="A42" s="31" t="s">
        <v>76</v>
      </c>
      <c r="B42" s="38"/>
      <c r="E42" s="33" t="s">
        <v>1213</v>
      </c>
      <c r="J42" s="40"/>
    </row>
    <row r="43" spans="1:16" x14ac:dyDescent="0.25">
      <c r="A43" s="25" t="s">
        <v>64</v>
      </c>
      <c r="B43" s="26"/>
      <c r="C43" s="27" t="s">
        <v>1319</v>
      </c>
      <c r="D43" s="28"/>
      <c r="E43" s="25" t="s">
        <v>1320</v>
      </c>
      <c r="F43" s="28"/>
      <c r="G43" s="28"/>
      <c r="H43" s="28"/>
      <c r="I43" s="29">
        <f>SUMIFS(I44:I63,A44:A63,"P")</f>
        <v>0</v>
      </c>
      <c r="J43" s="30"/>
    </row>
    <row r="44" spans="1:16" x14ac:dyDescent="0.25">
      <c r="A44" s="31" t="s">
        <v>67</v>
      </c>
      <c r="B44" s="31">
        <v>9</v>
      </c>
      <c r="C44" s="32" t="s">
        <v>1348</v>
      </c>
      <c r="D44" s="31" t="s">
        <v>69</v>
      </c>
      <c r="E44" s="33" t="s">
        <v>1349</v>
      </c>
      <c r="F44" s="34" t="s">
        <v>80</v>
      </c>
      <c r="G44" s="35">
        <v>1</v>
      </c>
      <c r="H44" s="36">
        <v>0</v>
      </c>
      <c r="I44" s="36">
        <f>ROUND(G44*H44,P4)</f>
        <v>0</v>
      </c>
      <c r="J44" s="34" t="s">
        <v>72</v>
      </c>
      <c r="O44" s="37">
        <f>I44*0.21</f>
        <v>0</v>
      </c>
      <c r="P44">
        <v>3</v>
      </c>
    </row>
    <row r="45" spans="1:16" x14ac:dyDescent="0.25">
      <c r="A45" s="31" t="s">
        <v>73</v>
      </c>
      <c r="B45" s="38"/>
      <c r="E45" s="39" t="s">
        <v>69</v>
      </c>
      <c r="J45" s="40"/>
    </row>
    <row r="46" spans="1:16" ht="30" x14ac:dyDescent="0.25">
      <c r="A46" s="31" t="s">
        <v>74</v>
      </c>
      <c r="B46" s="38"/>
      <c r="E46" s="41" t="s">
        <v>1323</v>
      </c>
      <c r="J46" s="40"/>
    </row>
    <row r="47" spans="1:16" ht="105" x14ac:dyDescent="0.25">
      <c r="A47" s="31" t="s">
        <v>76</v>
      </c>
      <c r="B47" s="38"/>
      <c r="E47" s="33" t="s">
        <v>1350</v>
      </c>
      <c r="J47" s="40"/>
    </row>
    <row r="48" spans="1:16" x14ac:dyDescent="0.25">
      <c r="A48" s="31" t="s">
        <v>67</v>
      </c>
      <c r="B48" s="31">
        <v>10</v>
      </c>
      <c r="C48" s="32" t="s">
        <v>1351</v>
      </c>
      <c r="D48" s="31" t="s">
        <v>69</v>
      </c>
      <c r="E48" s="33" t="s">
        <v>1352</v>
      </c>
      <c r="F48" s="34" t="s">
        <v>80</v>
      </c>
      <c r="G48" s="35">
        <v>1</v>
      </c>
      <c r="H48" s="36">
        <v>0</v>
      </c>
      <c r="I48" s="36">
        <f>ROUND(G48*H48,P4)</f>
        <v>0</v>
      </c>
      <c r="J48" s="34" t="s">
        <v>72</v>
      </c>
      <c r="O48" s="37">
        <f>I48*0.21</f>
        <v>0</v>
      </c>
      <c r="P48">
        <v>3</v>
      </c>
    </row>
    <row r="49" spans="1:16" x14ac:dyDescent="0.25">
      <c r="A49" s="31" t="s">
        <v>73</v>
      </c>
      <c r="B49" s="38"/>
      <c r="E49" s="39" t="s">
        <v>69</v>
      </c>
      <c r="J49" s="40"/>
    </row>
    <row r="50" spans="1:16" ht="30" x14ac:dyDescent="0.25">
      <c r="A50" s="31" t="s">
        <v>74</v>
      </c>
      <c r="B50" s="38"/>
      <c r="E50" s="41" t="s">
        <v>1323</v>
      </c>
      <c r="J50" s="40"/>
    </row>
    <row r="51" spans="1:16" ht="120" x14ac:dyDescent="0.25">
      <c r="A51" s="31" t="s">
        <v>76</v>
      </c>
      <c r="B51" s="38"/>
      <c r="E51" s="33" t="s">
        <v>1353</v>
      </c>
      <c r="J51" s="40"/>
    </row>
    <row r="52" spans="1:16" x14ac:dyDescent="0.25">
      <c r="A52" s="31" t="s">
        <v>67</v>
      </c>
      <c r="B52" s="31">
        <v>11</v>
      </c>
      <c r="C52" s="32" t="s">
        <v>1354</v>
      </c>
      <c r="D52" s="31" t="s">
        <v>69</v>
      </c>
      <c r="E52" s="33" t="s">
        <v>1355</v>
      </c>
      <c r="F52" s="34" t="s">
        <v>80</v>
      </c>
      <c r="G52" s="35">
        <v>1</v>
      </c>
      <c r="H52" s="36">
        <v>0</v>
      </c>
      <c r="I52" s="36">
        <f>ROUND(G52*H52,P4)</f>
        <v>0</v>
      </c>
      <c r="J52" s="34" t="s">
        <v>72</v>
      </c>
      <c r="O52" s="37">
        <f>I52*0.21</f>
        <v>0</v>
      </c>
      <c r="P52">
        <v>3</v>
      </c>
    </row>
    <row r="53" spans="1:16" x14ac:dyDescent="0.25">
      <c r="A53" s="31" t="s">
        <v>73</v>
      </c>
      <c r="B53" s="38"/>
      <c r="E53" s="39" t="s">
        <v>69</v>
      </c>
      <c r="J53" s="40"/>
    </row>
    <row r="54" spans="1:16" ht="30" x14ac:dyDescent="0.25">
      <c r="A54" s="31" t="s">
        <v>74</v>
      </c>
      <c r="B54" s="38"/>
      <c r="E54" s="41" t="s">
        <v>1323</v>
      </c>
      <c r="J54" s="40"/>
    </row>
    <row r="55" spans="1:16" ht="105" x14ac:dyDescent="0.25">
      <c r="A55" s="31" t="s">
        <v>76</v>
      </c>
      <c r="B55" s="38"/>
      <c r="E55" s="33" t="s">
        <v>1356</v>
      </c>
      <c r="J55" s="40"/>
    </row>
    <row r="56" spans="1:16" x14ac:dyDescent="0.25">
      <c r="A56" s="31" t="s">
        <v>67</v>
      </c>
      <c r="B56" s="31">
        <v>12</v>
      </c>
      <c r="C56" s="32" t="s">
        <v>1357</v>
      </c>
      <c r="D56" s="31" t="s">
        <v>69</v>
      </c>
      <c r="E56" s="33" t="s">
        <v>1358</v>
      </c>
      <c r="F56" s="34" t="s">
        <v>97</v>
      </c>
      <c r="G56" s="35">
        <v>8</v>
      </c>
      <c r="H56" s="36">
        <v>0</v>
      </c>
      <c r="I56" s="36">
        <f>ROUND(G56*H56,P4)</f>
        <v>0</v>
      </c>
      <c r="J56" s="34" t="s">
        <v>72</v>
      </c>
      <c r="O56" s="37">
        <f>I56*0.21</f>
        <v>0</v>
      </c>
      <c r="P56">
        <v>3</v>
      </c>
    </row>
    <row r="57" spans="1:16" x14ac:dyDescent="0.25">
      <c r="A57" s="31" t="s">
        <v>73</v>
      </c>
      <c r="B57" s="38"/>
      <c r="E57" s="39" t="s">
        <v>69</v>
      </c>
      <c r="J57" s="40"/>
    </row>
    <row r="58" spans="1:16" ht="30" x14ac:dyDescent="0.25">
      <c r="A58" s="31" t="s">
        <v>74</v>
      </c>
      <c r="B58" s="38"/>
      <c r="E58" s="41" t="s">
        <v>1338</v>
      </c>
      <c r="J58" s="40"/>
    </row>
    <row r="59" spans="1:16" ht="120" x14ac:dyDescent="0.25">
      <c r="A59" s="31" t="s">
        <v>76</v>
      </c>
      <c r="B59" s="38"/>
      <c r="E59" s="33" t="s">
        <v>1360</v>
      </c>
      <c r="J59" s="40"/>
    </row>
    <row r="60" spans="1:16" x14ac:dyDescent="0.25">
      <c r="A60" s="31" t="s">
        <v>67</v>
      </c>
      <c r="B60" s="31">
        <v>13</v>
      </c>
      <c r="C60" s="32" t="s">
        <v>1361</v>
      </c>
      <c r="D60" s="31" t="s">
        <v>69</v>
      </c>
      <c r="E60" s="33" t="s">
        <v>1362</v>
      </c>
      <c r="F60" s="34" t="s">
        <v>97</v>
      </c>
      <c r="G60" s="35">
        <v>1</v>
      </c>
      <c r="H60" s="36">
        <v>0</v>
      </c>
      <c r="I60" s="36">
        <f>ROUND(G60*H60,P4)</f>
        <v>0</v>
      </c>
      <c r="J60" s="34" t="s">
        <v>72</v>
      </c>
      <c r="O60" s="37">
        <f>I60*0.21</f>
        <v>0</v>
      </c>
      <c r="P60">
        <v>3</v>
      </c>
    </row>
    <row r="61" spans="1:16" x14ac:dyDescent="0.25">
      <c r="A61" s="31" t="s">
        <v>73</v>
      </c>
      <c r="B61" s="38"/>
      <c r="E61" s="39" t="s">
        <v>69</v>
      </c>
      <c r="J61" s="40"/>
    </row>
    <row r="62" spans="1:16" ht="30" x14ac:dyDescent="0.25">
      <c r="A62" s="31" t="s">
        <v>74</v>
      </c>
      <c r="B62" s="38"/>
      <c r="E62" s="41" t="s">
        <v>1323</v>
      </c>
      <c r="J62" s="40"/>
    </row>
    <row r="63" spans="1:16" ht="120" x14ac:dyDescent="0.25">
      <c r="A63" s="31" t="s">
        <v>76</v>
      </c>
      <c r="B63" s="42"/>
      <c r="C63" s="43"/>
      <c r="D63" s="43"/>
      <c r="E63" s="33" t="s">
        <v>1364</v>
      </c>
      <c r="F63" s="43"/>
      <c r="G63" s="43"/>
      <c r="H63" s="43"/>
      <c r="I63" s="43"/>
      <c r="J63" s="44"/>
    </row>
  </sheetData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Rekapitulace</vt:lpstr>
      <vt:lpstr>D.1D.1.2PS 11-05-11</vt:lpstr>
      <vt:lpstr>D.2D.2.1SO 11-10-01</vt:lpstr>
      <vt:lpstr>D.2D.2.1SO 11-11-01</vt:lpstr>
      <vt:lpstr>D.2D.2.1SO 11-14-01</vt:lpstr>
      <vt:lpstr>D.2D.2.1SO 11-20-01</vt:lpstr>
      <vt:lpstr>D.2D.2.1SO 11-21-01</vt:lpstr>
      <vt:lpstr>D.2D.2.3SO 11-81-01</vt:lpstr>
      <vt:lpstr>D.2D.2.3SO 11-81-02</vt:lpstr>
      <vt:lpstr>D.2D.2.3SO 11-86-03</vt:lpstr>
      <vt:lpstr>D.2D.2.3SO 11-87-01</vt:lpstr>
      <vt:lpstr>D.2D.2.4SO 11-91-01</vt:lpstr>
      <vt:lpstr>D.2D.2.4SO 11-96-01</vt:lpstr>
      <vt:lpstr>SO 90-90</vt:lpstr>
      <vt:lpstr>SO 98-98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Přehnal Petr</dc:creator>
  <cp:lastModifiedBy>Kasaj Michal</cp:lastModifiedBy>
  <dcterms:created xsi:type="dcterms:W3CDTF">2025-06-12T12:03:17Z</dcterms:created>
  <dcterms:modified xsi:type="dcterms:W3CDTF">2025-06-12T12:08:42Z</dcterms:modified>
</cp:coreProperties>
</file>