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7689E52C-57E1-43BE-A03E-48D007F33032}" xr6:coauthVersionLast="47" xr6:coauthVersionMax="47" xr10:uidLastSave="{00000000-0000-0000-0000-000000000000}"/>
  <bookViews>
    <workbookView xWindow="-28920" yWindow="-120" windowWidth="29040" windowHeight="15840" xr2:uid="{FDDFB4E6-98AD-4701-A8F4-19098073A617}"/>
  </bookViews>
  <sheets>
    <sheet name="List1" sheetId="2" r:id="rId1"/>
  </sheets>
  <definedNames>
    <definedName name="_xlnm.Print_Area" localSheetId="0">List1!$B$1:$G$47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2" l="1"/>
  <c r="G49" i="2"/>
  <c r="G50" i="2"/>
  <c r="H47" i="2"/>
</calcChain>
</file>

<file path=xl/sharedStrings.xml><?xml version="1.0" encoding="utf-8"?>
<sst xmlns="http://schemas.openxmlformats.org/spreadsheetml/2006/main" count="106" uniqueCount="78">
  <si>
    <t>HW</t>
  </si>
  <si>
    <t>Centrální systémy</t>
  </si>
  <si>
    <t>Centrální 
C-ITS BO</t>
  </si>
  <si>
    <t>C-ITS jednotky / Koncová zařízení</t>
  </si>
  <si>
    <t>C-ITS OBU jednotky do drážních vozidel</t>
  </si>
  <si>
    <t>Testovací mobilní aplikace pro řidiče motorových vozidel</t>
  </si>
  <si>
    <t>Testování a dokumentace</t>
  </si>
  <si>
    <t>Implementační analýza</t>
  </si>
  <si>
    <t>Závěrečná zpráva</t>
  </si>
  <si>
    <t>Vypracování a dodání kompletní realizační dokumentace projektu</t>
  </si>
  <si>
    <t>Čtvrtletní zprávy</t>
  </si>
  <si>
    <t>Studie dopadu provozu C-ITS informačních služeb na účastníky silničního provozu</t>
  </si>
  <si>
    <t>V rámci psychologického posouzení požadujeme prověřit akceptaci varovných zpráv řidiči a uživateli systému a jejich reakcí na tyto varovné zprávy. Pro jednotlivé navrhnuté use case bude zapotřebí navrhnout teoretické předpoklady, vytvořit scénáře a provést reálné a teoretické měření a testy reakcí řidičů a uživatelů na varovné zprávy zasílané jednotlivým uživatelům, dále identifikovat rizika a navrhnout jejich usměrnění. Současně musí být také posouzeny rizika návyku na předávání zpráv systémem. Výstupem by měly být požadavky na formu a znění varovných zpráv, v jaký okamžik mají být zaslány a jak často mají být tyto varovné zprávy zasílány. V rámci studie musí být prověřeny i varianty, kdy například u systému dojde k výpadku systému, zpoždění v doručení zprávy nebo systém nezobrazí řidiči, či uživateli, správné nebo validní informace.
Výstupy psychologického posouzení akceptace systému C-ITS:
1)	Teoretická část
2)	Scénáře testování
3)	Reálné a simulované testy
4)	Posouzení akceptace varovných zpráv řidiči a uživateli systémů
5)	Posouzení reakcí na varované zprávy řidičů a uživatelů systémů (včetně identifikace návyků)
6)	Analýza rizik a jejich usměrnění
7)	Shrnutí a doporučení</t>
  </si>
  <si>
    <t>- Univerzální standardizované API rozhraní C-ITS Back-office pro načítání a poskytování poloh vozidel, mechanismů a zařízení
- Univerzální standardizované API rozhraní C-ITS Back-office pro distribuci varovných a dalších standardizovaných zpráv</t>
  </si>
  <si>
    <t>API</t>
  </si>
  <si>
    <t>Vypracování kompletní před implementační dokumentace k projektu</t>
  </si>
  <si>
    <t>Vypracování souhrnné závěrečné zprávy z realizace projektu</t>
  </si>
  <si>
    <t>Podklady pro čtvrtletních zpráv v souladu s podmínkami výzvy</t>
  </si>
  <si>
    <t>Testovací C-ITS OBU jednotky do silničních vozidel včetně tabletu</t>
  </si>
  <si>
    <t>Mobilní aplikace pro personál pohybující se v kolejišti včetně mobilního telefonu</t>
  </si>
  <si>
    <t>Realizační dokumentace včetně technického návrhu integrace na vybrané stávající systémy SŽ nebo systémy třetích stran</t>
  </si>
  <si>
    <t>Paměť</t>
  </si>
  <si>
    <t>Procesor</t>
  </si>
  <si>
    <t>Počet jader a vláken:</t>
  </si>
  <si>
    <t xml:space="preserve">Typ procesoru (např. Intel Xeon, AMD EPYC):
</t>
  </si>
  <si>
    <t>Frekvence procesoru:</t>
  </si>
  <si>
    <t>Celková kapacita RAM:</t>
  </si>
  <si>
    <t>Možnost rozšíření paměti:</t>
  </si>
  <si>
    <t xml:space="preserve">Typ paměti (např. DDR4):
</t>
  </si>
  <si>
    <t>[doplnit]</t>
  </si>
  <si>
    <t>Úložiště</t>
  </si>
  <si>
    <t>Typ úložiště (HDD, SSD, hybrid):</t>
  </si>
  <si>
    <t>Konfigurace RAID pro zajištění datové redundancy</t>
  </si>
  <si>
    <t>Celková kapacita a možnost rozšíření:</t>
  </si>
  <si>
    <t>Síťové připojení</t>
  </si>
  <si>
    <t>Rychlost síťového rozhraní:</t>
  </si>
  <si>
    <t>Podpora Ethernetu (např. 10 GbE):</t>
  </si>
  <si>
    <t>Možnosti redundantního připojení:</t>
  </si>
  <si>
    <t>Operační systém</t>
  </si>
  <si>
    <t>Zálohování a obnova dat</t>
  </si>
  <si>
    <t>Návrh řešení v souladu s přílohou č. 5  a přílohou č. 8</t>
  </si>
  <si>
    <t>Licence na virtualizaci</t>
  </si>
  <si>
    <t>DB systémy</t>
  </si>
  <si>
    <t>Hardware Security model</t>
  </si>
  <si>
    <t>Přejezd P4903</t>
  </si>
  <si>
    <t>Přejezd P4893</t>
  </si>
  <si>
    <t>Přejezd P4897</t>
  </si>
  <si>
    <t>Přejezd P5013</t>
  </si>
  <si>
    <t>Přejezd P5328</t>
  </si>
  <si>
    <t>Jedná se o elektronická PZS, u kterých budou výstupy o výstraze a poruchovém stavu směrem k zařízení C-ITS vytvořeny přímo elektronickým výstupem PZS nebo doplněným reléovým opakovačem takového výstupu. Konkrétní způsob provedení musí být v souladu s požadavky navazujícího zařízení C-ITS.</t>
  </si>
  <si>
    <t>Jedná se o reléová PZS, u kterých budou výstupy o výstraze a poruchovém stavu směrem k zařízení C-ITS dostupné formou jednoho (volného) přepínacího kontaktu příslušného relé. V případě potřeby je u uvedených technologii možno vždy doplnit dvě relé pro zřízení reléových opakovačů příslušných relé, v případě výstupu o poruchovém stavu případně vytvoření nového relé ze sériového zapojení několika kontaktů použitých pro výstup o pohotovostním stavu PZS (samotný opakovač relé KZ nestačí). Konkrétní způsob provedení musí být v souladu s požadavky navazujícího zařízení C-ITS.</t>
  </si>
  <si>
    <t>C-ITS HW přejezdových zabezpečovacích zařízeních včetně stavebních úprav</t>
  </si>
  <si>
    <t>Souhrnná cena za: 1. Realizační dokumentace včetně technického návrhu integrace na vybrané stávající systémy SŽ nebo systémy třetích stran, 2. Čtvrtlení zprávy a 3. Závěrečnou zprávu je stanovena na max. cenu 2 500 000,00Kč bez DPH</t>
  </si>
  <si>
    <t>Cena za zpracování Studie dopadu provozu C-ITS informačních služeb na účastníky silničního provozu je stanovena na max. 3 000 000,00Kč bez DPH</t>
  </si>
  <si>
    <t>Paušální služby</t>
  </si>
  <si>
    <t>Dílo</t>
  </si>
  <si>
    <t>Realizace testování včetně penetračních testů</t>
  </si>
  <si>
    <t>cena za 1 měsíc Paušálních služeb</t>
  </si>
  <si>
    <t>Celková nabídková cena</t>
  </si>
  <si>
    <t>cena za 60 měsíců Paušálních služeb</t>
  </si>
  <si>
    <t>Cena v Kč bez DPH</t>
  </si>
  <si>
    <t>Hodnotící kritérium</t>
  </si>
  <si>
    <r>
      <rPr>
        <b/>
        <sz val="11"/>
        <rFont val="Verdana"/>
        <family val="2"/>
        <charset val="238"/>
      </rPr>
      <t>Perpetuální licence na centrální C-ITS BO - základní funkcionality</t>
    </r>
    <r>
      <rPr>
        <sz val="11"/>
        <rFont val="Verdana"/>
        <family val="2"/>
        <charset val="238"/>
      </rPr>
      <t xml:space="preserve">
Perpetuální licence na základní C-ITS jádro pro příjem, zpracování a generování C-ITS zpráv (Centrální C-ITS jednotka), napojení na testovací PKI, správa uživatelů, správa zařízení, jednotné rozhraní pro C-ITS jednotky, GUI;</t>
    </r>
    <r>
      <rPr>
        <i/>
        <sz val="11"/>
        <rFont val="Verdana"/>
        <family val="2"/>
        <charset val="238"/>
      </rPr>
      <t xml:space="preserve">
</t>
    </r>
  </si>
  <si>
    <r>
      <rPr>
        <b/>
        <sz val="11"/>
        <rFont val="Verdana"/>
        <family val="2"/>
        <charset val="238"/>
      </rPr>
      <t>Funkcionalita upozornění na železniční přejezd - max. 900 přejezdů</t>
    </r>
    <r>
      <rPr>
        <sz val="11"/>
        <rFont val="Verdana"/>
        <family val="2"/>
        <charset val="238"/>
      </rPr>
      <t xml:space="preserve">
- Integrace databáze žel. přejezdů
- Tvorba a distribuce standardních C-ITS zpráv o přítomnosti přejezdu
- Dodavateli bude poskytnuta databáze v otevřeném formátu
</t>
    </r>
  </si>
  <si>
    <r>
      <rPr>
        <b/>
        <sz val="11"/>
        <rFont val="Verdana"/>
        <family val="2"/>
        <charset val="238"/>
      </rPr>
      <t>Funkcionalita upozornění na žel. přejezd ve výstraze a v poruše - max. 5 přejezdů</t>
    </r>
    <r>
      <rPr>
        <sz val="11"/>
        <rFont val="Verdana"/>
        <family val="2"/>
        <charset val="238"/>
      </rPr>
      <t xml:space="preserve">
- Vyčítání a integrace dynamických dat o stavu žel. přejezdů
- Tvorba a distribuce standardních C-ITS zpráv o žel. přejezdu ve výstraze
- Tvorba a distribuce standardních C-ITS zpráv o žel. přejezdu v poruše</t>
    </r>
  </si>
  <si>
    <r>
      <rPr>
        <b/>
        <sz val="11"/>
        <color theme="1"/>
        <rFont val="Verdana"/>
        <family val="2"/>
        <charset val="238"/>
      </rPr>
      <t>Integrace stávajících RSU</t>
    </r>
    <r>
      <rPr>
        <sz val="11"/>
        <color theme="1"/>
        <rFont val="Verdana"/>
        <family val="2"/>
        <charset val="238"/>
      </rPr>
      <t xml:space="preserve"> na testovacích přejezdech do C-ITS BO
- Příjem stavových informací
- Příjem generovaných C-ITS zpráv
- Odesílání zpráv generovaných na C-ITS BO</t>
    </r>
  </si>
  <si>
    <r>
      <rPr>
        <b/>
        <sz val="11"/>
        <rFont val="Verdana"/>
        <family val="2"/>
        <charset val="238"/>
      </rPr>
      <t>Funkcionalita upozornění na blížící se vlak k žel. přejezdu - max. 300 vlaků</t>
    </r>
    <r>
      <rPr>
        <sz val="11"/>
        <rFont val="Verdana"/>
        <family val="2"/>
        <charset val="238"/>
      </rPr>
      <t xml:space="preserve">
- Integrace polohových informací o vlacích (SŽ disponuje API s rozhraním s polohou vlaků SŽ)
- Tvorba a distribuce standardních C-ITS zpráv o blížícím se vlaku k nechráněnému žel. přejezdu</t>
    </r>
  </si>
  <si>
    <r>
      <rPr>
        <b/>
        <sz val="11"/>
        <rFont val="Verdana"/>
        <family val="2"/>
        <charset val="238"/>
      </rPr>
      <t>Funkcionalita virtuální koridor IZS a dojezdové doby</t>
    </r>
    <r>
      <rPr>
        <sz val="11"/>
        <rFont val="Verdana"/>
        <family val="2"/>
        <charset val="238"/>
      </rPr>
      <t xml:space="preserve">
- Vyčítání a integrace dat o poloze vozidel (simulace vozidel IZS) a místě zásahu 
- Tvorba varovných C-ITS zpráv 
- Výpočet dojezdových dob k žel. přejezdům
- Analýza scénářů a návrh činností, vazeb a procesů pro implementaci a příp. další rozvoj tohoto scénáře</t>
    </r>
  </si>
  <si>
    <r>
      <rPr>
        <b/>
        <sz val="11"/>
        <rFont val="Verdana"/>
        <family val="2"/>
        <charset val="238"/>
      </rPr>
      <t>Funkcionalita varování personálu pohybujícího se v obvodu dráhy - max. 50 uživatelů (koncových stanic)</t>
    </r>
    <r>
      <rPr>
        <sz val="11"/>
        <rFont val="Verdana"/>
        <family val="2"/>
        <charset val="238"/>
      </rPr>
      <t xml:space="preserve">
- Integrace polohových informací o vlacích
- Integrace polohových informací o pohybu personálu
- Tvorba a distribuce varovných zpráv do koncových zařízení (mob. aplikace viz níže)</t>
    </r>
  </si>
  <si>
    <r>
      <rPr>
        <b/>
        <sz val="11"/>
        <rFont val="Verdana"/>
        <family val="2"/>
        <charset val="238"/>
      </rPr>
      <t xml:space="preserve">C-ITS OBU jednotky do testovacích silničních vozidel - 5ks
</t>
    </r>
    <r>
      <rPr>
        <sz val="11"/>
        <rFont val="Verdana"/>
        <family val="2"/>
        <charset val="238"/>
      </rPr>
      <t>- Podpora hybridní 5G/ITS-G5 komunikace vč. ITS-G5, GNSS, 5G antén</t>
    </r>
    <r>
      <rPr>
        <b/>
        <sz val="11"/>
        <rFont val="Verdana"/>
        <family val="2"/>
        <charset val="238"/>
      </rPr>
      <t xml:space="preserve"> 
</t>
    </r>
    <r>
      <rPr>
        <sz val="11"/>
        <rFont val="Verdana"/>
        <family val="2"/>
        <charset val="238"/>
      </rPr>
      <t xml:space="preserve">
- Integrace na C-ITS BO 
-</t>
    </r>
    <r>
      <rPr>
        <b/>
        <sz val="11"/>
        <rFont val="Verdana"/>
        <family val="2"/>
        <charset val="238"/>
      </rPr>
      <t xml:space="preserve"> </t>
    </r>
    <r>
      <rPr>
        <sz val="11"/>
        <rFont val="Verdana"/>
        <family val="2"/>
        <charset val="238"/>
      </rPr>
      <t xml:space="preserve">dočasná/přenosná instalace
</t>
    </r>
    <r>
      <rPr>
        <b/>
        <sz val="11"/>
        <rFont val="Verdana"/>
        <family val="2"/>
        <charset val="238"/>
      </rPr>
      <t>Tablet pro řidiče
- jedná se o HMI zařízení (tablet) komunikující bezdrátovou technologií (Wi-Fi nebo BT) s OBU</t>
    </r>
    <r>
      <rPr>
        <sz val="11"/>
        <rFont val="Verdana"/>
        <family val="2"/>
        <charset val="238"/>
      </rPr>
      <t xml:space="preserve">
- 5x tablet pro testování mobilní aplikace pro řidiče silničních vozidel s operačním systémem Android, minimálním jasem displeje minimálně 400 nits</t>
    </r>
  </si>
  <si>
    <r>
      <t xml:space="preserve">SW pro zobrazení informací ze C-ITS zpráv řidiči - licence pro 5ks HMI
</t>
    </r>
    <r>
      <rPr>
        <sz val="11"/>
        <rFont val="Verdana"/>
        <family val="2"/>
        <charset val="238"/>
      </rPr>
      <t>- Mobilní aplikace pro Android
- Zobrazení informací v rámci HLN-RLX use cases realizovaných v rámci projektu (</t>
    </r>
    <r>
      <rPr>
        <b/>
        <sz val="11"/>
        <rFont val="Verdana"/>
        <family val="2"/>
        <charset val="238"/>
      </rPr>
      <t xml:space="preserve">
</t>
    </r>
    <r>
      <rPr>
        <sz val="11"/>
        <rFont val="Verdana"/>
        <family val="2"/>
        <charset val="238"/>
      </rPr>
      <t>- Mobilní aplikace pro řidiče bude obsahovat funkci vyslání zprávy typu "řidič v nesnázích" při uváznutí vozidla na přejezdu (obsahující minimálně informaci o poloze GPS a číslu přejezdu) do C-ITS backoffice</t>
    </r>
  </si>
  <si>
    <r>
      <rPr>
        <b/>
        <sz val="11"/>
        <rFont val="Verdana"/>
        <family val="2"/>
        <charset val="238"/>
      </rPr>
      <t xml:space="preserve">C-ITS OBU jednotky do testovacích drážních vozidel - 3ks
</t>
    </r>
    <r>
      <rPr>
        <sz val="11"/>
        <rFont val="Verdana"/>
        <family val="2"/>
        <charset val="238"/>
      </rPr>
      <t>- Podpora hybridní 5G/ITS-G5 komunikace vč. ITS-G5, GNSS, 5G antén</t>
    </r>
    <r>
      <rPr>
        <b/>
        <sz val="11"/>
        <rFont val="Verdana"/>
        <family val="2"/>
        <charset val="238"/>
      </rPr>
      <t xml:space="preserve"> </t>
    </r>
    <r>
      <rPr>
        <sz val="11"/>
        <rFont val="Verdana"/>
        <family val="2"/>
        <charset val="238"/>
      </rPr>
      <t xml:space="preserve">
-</t>
    </r>
    <r>
      <rPr>
        <b/>
        <sz val="11"/>
        <rFont val="Verdana"/>
        <family val="2"/>
        <charset val="238"/>
      </rPr>
      <t xml:space="preserve"> </t>
    </r>
    <r>
      <rPr>
        <sz val="11"/>
        <rFont val="Verdana"/>
        <family val="2"/>
        <charset val="238"/>
      </rPr>
      <t>Certifikace pro instalace do drážních vozidel
- Integrace na C-ITS BO
- Včetně pevné instalace do vlaků</t>
    </r>
  </si>
  <si>
    <r>
      <rPr>
        <b/>
        <sz val="11"/>
        <rFont val="Verdana"/>
        <family val="2"/>
        <charset val="238"/>
      </rPr>
      <t>Vývoj SW pro zobrazení informací personálu pohybujícímu se v kolejišti - licence pro 50 uživatelů</t>
    </r>
    <r>
      <rPr>
        <sz val="11"/>
        <rFont val="Verdana"/>
        <family val="2"/>
        <charset val="238"/>
      </rPr>
      <t xml:space="preserve">
- mobilní aplikace v prostředí iOS a Android
- poskytování polohových informací do C-ITS BO
- příjem varovných zpráv z C-ITS BO o blížícím se vlaku a zobrazení uživateli
- Mobilní aplikace pro varování personálu pohybujícího se v obvodu dráhy musí být schopna běžet na mobilním telefonu/zařízení souběžně s jinými aplikacemi. (Předpoklad, že v klidovém stavu poběží na pozadí s možností přednostní signalizace v případě potřeby).
</t>
    </r>
    <r>
      <rPr>
        <b/>
        <sz val="11"/>
        <rFont val="Verdana"/>
        <family val="2"/>
        <charset val="238"/>
      </rPr>
      <t xml:space="preserve">Mobilní telefon
</t>
    </r>
    <r>
      <rPr>
        <sz val="11"/>
        <rFont val="Verdana"/>
        <family val="2"/>
        <charset val="238"/>
      </rPr>
      <t>- 2x mobilní telefon s úrovní ochrany proti vniknutí prachu a vody IP68 a jasem displeje alespoň 1400 nits při vystavení venkovnímu světlu (přímé sluneční světlo) pro testování s operačním systémem iOS
- 5x mobilní telefon pro testování mobilní aplikace, s úrovní ochrany proti vniknutí prachu a vody minimálně IP67, jasem displeje alespoň 700 nits s operačním systémem Android</t>
    </r>
  </si>
  <si>
    <r>
      <rPr>
        <b/>
        <sz val="11"/>
        <rFont val="Verdana"/>
        <family val="2"/>
        <charset val="238"/>
      </rPr>
      <t>Realizace testů všech use cases</t>
    </r>
    <r>
      <rPr>
        <sz val="11"/>
        <rFont val="Verdana"/>
        <family val="2"/>
        <charset val="238"/>
      </rPr>
      <t xml:space="preserve"> v rámci projektu na 5 žel. Přejezdech
</t>
    </r>
  </si>
  <si>
    <t>Bližší informace ke způsobu HW provedení (ve sloupci G se uvede cena za HW):</t>
  </si>
  <si>
    <t>Popis stavebních úprav/činností (zejm. vyplývajících z přílohy č. 1 Smlouvy) nezbytných ke splnění účelu dle Smlouvy a jejích příloh (ukáže-li se z provedené Implementační analýzy jejich nepotřebnost, aplikuje se čl.  8 Smlouvy)</t>
  </si>
  <si>
    <t>HW pro centrální prvek
Účastník je povinen zajistit soulad HW s přílohou č. 3  a přílohou č. 6 Smlouvy
Ke všem HW prvkům, licencím, zálohování a obnově dat žádáme doplnit bližší specifikaci do sloupce F</t>
  </si>
  <si>
    <t>Příloha č. 4 Zadávací dokumentace (Příloha č. 2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</si>
</sst>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8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0" xfId="0" applyFont="1"/>
    <xf numFmtId="164" fontId="2" fillId="2" borderId="41" xfId="1" applyNumberFormat="1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3" fillId="2" borderId="2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vertical="top" wrapText="1"/>
    </xf>
    <xf numFmtId="0" fontId="8" fillId="2" borderId="20" xfId="0" applyFont="1" applyFill="1" applyBorder="1" applyAlignment="1">
      <alignment horizontal="center" vertical="center" wrapText="1"/>
    </xf>
    <xf numFmtId="164" fontId="2" fillId="3" borderId="14" xfId="0" applyNumberFormat="1" applyFont="1" applyFill="1" applyBorder="1"/>
    <xf numFmtId="0" fontId="3" fillId="3" borderId="0" xfId="0" applyFont="1" applyFill="1"/>
    <xf numFmtId="164" fontId="2" fillId="0" borderId="0" xfId="0" applyNumberFormat="1" applyFont="1"/>
    <xf numFmtId="0" fontId="4" fillId="0" borderId="0" xfId="0" applyFont="1" applyAlignment="1">
      <alignment horizontal="left" vertical="center" wrapText="1"/>
    </xf>
    <xf numFmtId="0" fontId="6" fillId="0" borderId="26" xfId="0" applyFont="1" applyBorder="1" applyAlignment="1">
      <alignment vertical="top" wrapText="1"/>
    </xf>
    <xf numFmtId="164" fontId="2" fillId="4" borderId="9" xfId="1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44" fontId="2" fillId="4" borderId="9" xfId="0" applyNumberFormat="1" applyFont="1" applyFill="1" applyBorder="1" applyAlignment="1">
      <alignment horizontal="center" vertical="center" wrapText="1"/>
    </xf>
    <xf numFmtId="44" fontId="2" fillId="4" borderId="9" xfId="0" applyNumberFormat="1" applyFont="1" applyFill="1" applyBorder="1" applyAlignment="1">
      <alignment horizontal="center" vertical="top" wrapText="1"/>
    </xf>
    <xf numFmtId="44" fontId="2" fillId="4" borderId="10" xfId="0" applyNumberFormat="1" applyFont="1" applyFill="1" applyBorder="1" applyAlignment="1">
      <alignment horizontal="center" vertical="top" wrapText="1"/>
    </xf>
    <xf numFmtId="164" fontId="2" fillId="4" borderId="27" xfId="1" applyNumberFormat="1" applyFont="1" applyFill="1" applyBorder="1" applyAlignment="1">
      <alignment horizontal="center" vertical="center" wrapText="1"/>
    </xf>
    <xf numFmtId="44" fontId="2" fillId="4" borderId="27" xfId="0" applyNumberFormat="1" applyFont="1" applyFill="1" applyBorder="1" applyAlignment="1">
      <alignment horizontal="center" vertical="center" wrapText="1"/>
    </xf>
    <xf numFmtId="44" fontId="2" fillId="4" borderId="10" xfId="0" applyNumberFormat="1" applyFont="1" applyFill="1" applyBorder="1" applyAlignment="1">
      <alignment horizontal="center" vertical="center" wrapText="1"/>
    </xf>
    <xf numFmtId="164" fontId="5" fillId="4" borderId="7" xfId="1" applyNumberFormat="1" applyFont="1" applyFill="1" applyBorder="1" applyAlignment="1">
      <alignment horizontal="center" vertical="center" wrapText="1"/>
    </xf>
    <xf numFmtId="164" fontId="5" fillId="4" borderId="9" xfId="1" applyNumberFormat="1" applyFont="1" applyFill="1" applyBorder="1" applyAlignment="1">
      <alignment horizontal="center" vertical="center" wrapText="1"/>
    </xf>
    <xf numFmtId="164" fontId="5" fillId="4" borderId="24" xfId="1" applyNumberFormat="1" applyFont="1" applyFill="1" applyBorder="1" applyAlignment="1">
      <alignment horizontal="center" vertical="center" wrapText="1"/>
    </xf>
    <xf numFmtId="164" fontId="2" fillId="4" borderId="16" xfId="1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center" vertical="center"/>
    </xf>
    <xf numFmtId="164" fontId="2" fillId="4" borderId="1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/>
    </xf>
    <xf numFmtId="0" fontId="2" fillId="2" borderId="40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wrapText="1"/>
    </xf>
    <xf numFmtId="0" fontId="6" fillId="0" borderId="36" xfId="0" applyFont="1" applyBorder="1" applyAlignment="1">
      <alignment horizontal="left" wrapText="1"/>
    </xf>
    <xf numFmtId="0" fontId="5" fillId="0" borderId="20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/>
    </xf>
    <xf numFmtId="0" fontId="9" fillId="0" borderId="45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left" vertical="top" wrapText="1"/>
    </xf>
    <xf numFmtId="0" fontId="5" fillId="2" borderId="25" xfId="0" applyFont="1" applyFill="1" applyBorder="1" applyAlignment="1">
      <alignment horizontal="left" vertical="top" wrapText="1"/>
    </xf>
    <xf numFmtId="0" fontId="5" fillId="2" borderId="31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0" fontId="6" fillId="2" borderId="32" xfId="0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0" fontId="5" fillId="2" borderId="32" xfId="0" applyFont="1" applyFill="1" applyBorder="1" applyAlignment="1">
      <alignment horizontal="left" vertical="top" wrapText="1"/>
    </xf>
    <xf numFmtId="0" fontId="5" fillId="2" borderId="33" xfId="0" applyFont="1" applyFill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vertical="top" wrapText="1"/>
    </xf>
    <xf numFmtId="0" fontId="5" fillId="2" borderId="35" xfId="0" applyFont="1" applyFill="1" applyBorder="1" applyAlignment="1">
      <alignment horizontal="left" vertical="top" wrapText="1"/>
    </xf>
    <xf numFmtId="0" fontId="5" fillId="2" borderId="36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left" vertical="top" wrapText="1"/>
    </xf>
    <xf numFmtId="49" fontId="5" fillId="0" borderId="15" xfId="0" applyNumberFormat="1" applyFont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2" fillId="4" borderId="9" xfId="1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33" xfId="0" applyFont="1" applyFill="1" applyBorder="1" applyAlignment="1">
      <alignment horizontal="left" vertical="top" wrapText="1"/>
    </xf>
    <xf numFmtId="0" fontId="2" fillId="0" borderId="48" xfId="0" applyFont="1" applyBorder="1" applyAlignment="1">
      <alignment horizontal="left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FBC5D-B178-455D-B567-BCA8F5A04D7D}">
  <sheetPr>
    <pageSetUpPr fitToPage="1"/>
  </sheetPr>
  <dimension ref="A1:H50"/>
  <sheetViews>
    <sheetView tabSelected="1" topLeftCell="A46" zoomScale="85" zoomScaleNormal="85" workbookViewId="0">
      <selection activeCell="E57" sqref="E57"/>
    </sheetView>
  </sheetViews>
  <sheetFormatPr defaultColWidth="9.140625" defaultRowHeight="14.25" x14ac:dyDescent="0.2"/>
  <cols>
    <col min="1" max="1" width="22.5703125" style="1" bestFit="1" customWidth="1"/>
    <col min="2" max="2" width="16" style="1" bestFit="1" customWidth="1"/>
    <col min="3" max="3" width="29.85546875" style="1" customWidth="1"/>
    <col min="4" max="4" width="40.5703125" style="1" customWidth="1"/>
    <col min="5" max="5" width="80.5703125" style="1" customWidth="1"/>
    <col min="6" max="6" width="65.7109375" style="1" customWidth="1"/>
    <col min="7" max="7" width="27.7109375" style="22" customWidth="1"/>
    <col min="8" max="8" width="23.5703125" style="1" customWidth="1"/>
    <col min="9" max="16384" width="9.140625" style="1"/>
  </cols>
  <sheetData>
    <row r="1" spans="1:8" ht="15" thickBot="1" x14ac:dyDescent="0.25">
      <c r="A1" s="101" t="s">
        <v>77</v>
      </c>
      <c r="B1" s="101"/>
      <c r="C1" s="101"/>
      <c r="D1" s="101"/>
      <c r="G1" s="2" t="s">
        <v>60</v>
      </c>
      <c r="H1" s="3"/>
    </row>
    <row r="2" spans="1:8" ht="102.75" customHeight="1" x14ac:dyDescent="0.2">
      <c r="A2" s="68" t="s">
        <v>55</v>
      </c>
      <c r="B2" s="110" t="s">
        <v>1</v>
      </c>
      <c r="C2" s="88" t="s">
        <v>0</v>
      </c>
      <c r="D2" s="42" t="s">
        <v>76</v>
      </c>
      <c r="E2" s="43"/>
      <c r="F2" s="43"/>
      <c r="G2" s="4"/>
      <c r="H2" s="5"/>
    </row>
    <row r="3" spans="1:8" ht="17.25" customHeight="1" x14ac:dyDescent="0.2">
      <c r="A3" s="69"/>
      <c r="B3" s="111"/>
      <c r="C3" s="89"/>
      <c r="D3" s="119" t="s">
        <v>22</v>
      </c>
      <c r="E3" s="7" t="s">
        <v>24</v>
      </c>
      <c r="F3" s="26" t="s">
        <v>29</v>
      </c>
      <c r="G3" s="98"/>
      <c r="H3" s="5"/>
    </row>
    <row r="4" spans="1:8" ht="15" customHeight="1" x14ac:dyDescent="0.2">
      <c r="A4" s="69"/>
      <c r="B4" s="111"/>
      <c r="C4" s="89"/>
      <c r="D4" s="119"/>
      <c r="E4" s="7" t="s">
        <v>23</v>
      </c>
      <c r="F4" s="26" t="s">
        <v>29</v>
      </c>
      <c r="G4" s="98"/>
      <c r="H4" s="5"/>
    </row>
    <row r="5" spans="1:8" ht="15" customHeight="1" x14ac:dyDescent="0.2">
      <c r="A5" s="69"/>
      <c r="B5" s="111"/>
      <c r="C5" s="89"/>
      <c r="D5" s="119"/>
      <c r="E5" s="7" t="s">
        <v>25</v>
      </c>
      <c r="F5" s="26" t="s">
        <v>29</v>
      </c>
      <c r="G5" s="98"/>
      <c r="H5" s="5"/>
    </row>
    <row r="6" spans="1:8" ht="15" customHeight="1" x14ac:dyDescent="0.2">
      <c r="A6" s="69"/>
      <c r="B6" s="111"/>
      <c r="C6" s="89"/>
      <c r="D6" s="119" t="s">
        <v>21</v>
      </c>
      <c r="E6" s="7" t="s">
        <v>26</v>
      </c>
      <c r="F6" s="26" t="s">
        <v>29</v>
      </c>
      <c r="G6" s="98"/>
      <c r="H6" s="5"/>
    </row>
    <row r="7" spans="1:8" ht="15.75" customHeight="1" x14ac:dyDescent="0.2">
      <c r="A7" s="69"/>
      <c r="B7" s="111"/>
      <c r="C7" s="89"/>
      <c r="D7" s="119"/>
      <c r="E7" s="7" t="s">
        <v>28</v>
      </c>
      <c r="F7" s="26" t="s">
        <v>29</v>
      </c>
      <c r="G7" s="98"/>
      <c r="H7" s="5"/>
    </row>
    <row r="8" spans="1:8" ht="15" customHeight="1" x14ac:dyDescent="0.2">
      <c r="A8" s="69"/>
      <c r="B8" s="111"/>
      <c r="C8" s="89"/>
      <c r="D8" s="119"/>
      <c r="E8" s="7" t="s">
        <v>27</v>
      </c>
      <c r="F8" s="26" t="s">
        <v>29</v>
      </c>
      <c r="G8" s="98"/>
      <c r="H8" s="5"/>
    </row>
    <row r="9" spans="1:8" ht="15" customHeight="1" x14ac:dyDescent="0.2">
      <c r="A9" s="69"/>
      <c r="B9" s="111"/>
      <c r="C9" s="89"/>
      <c r="D9" s="119" t="s">
        <v>30</v>
      </c>
      <c r="E9" s="7" t="s">
        <v>31</v>
      </c>
      <c r="F9" s="26" t="s">
        <v>29</v>
      </c>
      <c r="G9" s="98"/>
      <c r="H9" s="5"/>
    </row>
    <row r="10" spans="1:8" ht="15" customHeight="1" x14ac:dyDescent="0.2">
      <c r="A10" s="69"/>
      <c r="B10" s="111"/>
      <c r="C10" s="89"/>
      <c r="D10" s="119"/>
      <c r="E10" s="7" t="s">
        <v>33</v>
      </c>
      <c r="F10" s="26" t="s">
        <v>29</v>
      </c>
      <c r="G10" s="98"/>
      <c r="H10" s="5"/>
    </row>
    <row r="11" spans="1:8" ht="15" customHeight="1" x14ac:dyDescent="0.2">
      <c r="A11" s="69"/>
      <c r="B11" s="111"/>
      <c r="C11" s="89"/>
      <c r="D11" s="119"/>
      <c r="E11" s="7" t="s">
        <v>32</v>
      </c>
      <c r="F11" s="26" t="s">
        <v>29</v>
      </c>
      <c r="G11" s="98"/>
      <c r="H11" s="5"/>
    </row>
    <row r="12" spans="1:8" ht="15" customHeight="1" x14ac:dyDescent="0.2">
      <c r="A12" s="69"/>
      <c r="B12" s="111"/>
      <c r="C12" s="89"/>
      <c r="D12" s="119" t="s">
        <v>34</v>
      </c>
      <c r="E12" s="7" t="s">
        <v>35</v>
      </c>
      <c r="F12" s="26" t="s">
        <v>29</v>
      </c>
      <c r="G12" s="98"/>
      <c r="H12" s="5"/>
    </row>
    <row r="13" spans="1:8" ht="15" customHeight="1" x14ac:dyDescent="0.2">
      <c r="A13" s="69"/>
      <c r="B13" s="111"/>
      <c r="C13" s="89"/>
      <c r="D13" s="119"/>
      <c r="E13" s="7" t="s">
        <v>36</v>
      </c>
      <c r="F13" s="26" t="s">
        <v>29</v>
      </c>
      <c r="G13" s="98"/>
      <c r="H13" s="5"/>
    </row>
    <row r="14" spans="1:8" ht="15" customHeight="1" x14ac:dyDescent="0.2">
      <c r="A14" s="69"/>
      <c r="B14" s="111"/>
      <c r="C14" s="89"/>
      <c r="D14" s="119"/>
      <c r="E14" s="7" t="s">
        <v>37</v>
      </c>
      <c r="F14" s="26" t="s">
        <v>29</v>
      </c>
      <c r="G14" s="98"/>
      <c r="H14" s="5"/>
    </row>
    <row r="15" spans="1:8" x14ac:dyDescent="0.2">
      <c r="A15" s="69"/>
      <c r="B15" s="111"/>
      <c r="C15" s="89"/>
      <c r="D15" s="6" t="s">
        <v>38</v>
      </c>
      <c r="E15" s="7" t="s">
        <v>40</v>
      </c>
      <c r="F15" s="26" t="s">
        <v>29</v>
      </c>
      <c r="G15" s="28"/>
      <c r="H15" s="5"/>
    </row>
    <row r="16" spans="1:8" x14ac:dyDescent="0.2">
      <c r="A16" s="69"/>
      <c r="B16" s="111"/>
      <c r="C16" s="89"/>
      <c r="D16" s="6" t="s">
        <v>39</v>
      </c>
      <c r="E16" s="7" t="s">
        <v>40</v>
      </c>
      <c r="F16" s="26" t="s">
        <v>29</v>
      </c>
      <c r="G16" s="29"/>
      <c r="H16" s="5"/>
    </row>
    <row r="17" spans="1:8" x14ac:dyDescent="0.2">
      <c r="A17" s="69"/>
      <c r="B17" s="111"/>
      <c r="C17" s="89"/>
      <c r="D17" s="6" t="s">
        <v>41</v>
      </c>
      <c r="E17" s="7" t="s">
        <v>40</v>
      </c>
      <c r="F17" s="26" t="s">
        <v>29</v>
      </c>
      <c r="G17" s="29"/>
      <c r="H17" s="5"/>
    </row>
    <row r="18" spans="1:8" x14ac:dyDescent="0.2">
      <c r="A18" s="69"/>
      <c r="B18" s="111"/>
      <c r="C18" s="89"/>
      <c r="D18" s="6" t="s">
        <v>42</v>
      </c>
      <c r="E18" s="7" t="s">
        <v>40</v>
      </c>
      <c r="F18" s="26" t="s">
        <v>29</v>
      </c>
      <c r="G18" s="29"/>
      <c r="H18" s="5"/>
    </row>
    <row r="19" spans="1:8" ht="15" thickBot="1" x14ac:dyDescent="0.25">
      <c r="A19" s="69"/>
      <c r="B19" s="111"/>
      <c r="C19" s="89"/>
      <c r="D19" s="8" t="s">
        <v>43</v>
      </c>
      <c r="E19" s="9" t="s">
        <v>40</v>
      </c>
      <c r="F19" s="27" t="s">
        <v>29</v>
      </c>
      <c r="G19" s="30"/>
      <c r="H19" s="5"/>
    </row>
    <row r="20" spans="1:8" ht="72.75" customHeight="1" thickBot="1" x14ac:dyDescent="0.25">
      <c r="A20" s="69"/>
      <c r="B20" s="111"/>
      <c r="C20" s="90" t="s">
        <v>14</v>
      </c>
      <c r="D20" s="91"/>
      <c r="E20" s="86" t="s">
        <v>13</v>
      </c>
      <c r="F20" s="87"/>
      <c r="G20" s="31"/>
      <c r="H20" s="5"/>
    </row>
    <row r="21" spans="1:8" ht="115.5" customHeight="1" x14ac:dyDescent="0.2">
      <c r="A21" s="69"/>
      <c r="B21" s="112"/>
      <c r="C21" s="92" t="s">
        <v>2</v>
      </c>
      <c r="D21" s="93"/>
      <c r="E21" s="73" t="s">
        <v>62</v>
      </c>
      <c r="F21" s="75"/>
      <c r="G21" s="32"/>
      <c r="H21" s="5"/>
    </row>
    <row r="22" spans="1:8" ht="101.25" customHeight="1" x14ac:dyDescent="0.2">
      <c r="A22" s="69"/>
      <c r="B22" s="112"/>
      <c r="C22" s="94"/>
      <c r="D22" s="95"/>
      <c r="E22" s="79" t="s">
        <v>63</v>
      </c>
      <c r="F22" s="81"/>
      <c r="G22" s="33"/>
      <c r="H22" s="5"/>
    </row>
    <row r="23" spans="1:8" ht="101.25" customHeight="1" x14ac:dyDescent="0.2">
      <c r="A23" s="69"/>
      <c r="B23" s="112"/>
      <c r="C23" s="94"/>
      <c r="D23" s="95"/>
      <c r="E23" s="79" t="s">
        <v>64</v>
      </c>
      <c r="F23" s="81"/>
      <c r="G23" s="33"/>
      <c r="H23" s="5"/>
    </row>
    <row r="24" spans="1:8" ht="72" customHeight="1" x14ac:dyDescent="0.2">
      <c r="A24" s="69"/>
      <c r="B24" s="112"/>
      <c r="C24" s="94"/>
      <c r="D24" s="95"/>
      <c r="E24" s="99" t="s">
        <v>65</v>
      </c>
      <c r="F24" s="100"/>
      <c r="G24" s="33"/>
      <c r="H24" s="5"/>
    </row>
    <row r="25" spans="1:8" ht="87" customHeight="1" x14ac:dyDescent="0.2">
      <c r="A25" s="69"/>
      <c r="B25" s="112"/>
      <c r="C25" s="94"/>
      <c r="D25" s="95"/>
      <c r="E25" s="79" t="s">
        <v>66</v>
      </c>
      <c r="F25" s="81"/>
      <c r="G25" s="33"/>
      <c r="H25" s="5"/>
    </row>
    <row r="26" spans="1:8" ht="100.5" customHeight="1" x14ac:dyDescent="0.2">
      <c r="A26" s="69"/>
      <c r="B26" s="113"/>
      <c r="C26" s="94"/>
      <c r="D26" s="95"/>
      <c r="E26" s="79" t="s">
        <v>67</v>
      </c>
      <c r="F26" s="81"/>
      <c r="G26" s="33"/>
      <c r="H26" s="5"/>
    </row>
    <row r="27" spans="1:8" ht="87.75" customHeight="1" thickBot="1" x14ac:dyDescent="0.25">
      <c r="A27" s="69"/>
      <c r="B27" s="113"/>
      <c r="C27" s="96"/>
      <c r="D27" s="97"/>
      <c r="E27" s="82" t="s">
        <v>68</v>
      </c>
      <c r="F27" s="84"/>
      <c r="G27" s="33"/>
      <c r="H27" s="5"/>
    </row>
    <row r="28" spans="1:8" ht="90" customHeight="1" x14ac:dyDescent="0.2">
      <c r="A28" s="69"/>
      <c r="B28" s="116" t="s">
        <v>51</v>
      </c>
      <c r="C28" s="85" t="s">
        <v>44</v>
      </c>
      <c r="D28" s="58" t="s">
        <v>49</v>
      </c>
      <c r="E28" s="11" t="s">
        <v>74</v>
      </c>
      <c r="F28" s="11"/>
      <c r="G28" s="34"/>
      <c r="H28" s="5"/>
    </row>
    <row r="29" spans="1:8" ht="90" customHeight="1" x14ac:dyDescent="0.2">
      <c r="A29" s="69"/>
      <c r="B29" s="117"/>
      <c r="C29" s="41"/>
      <c r="D29" s="59"/>
      <c r="E29" s="12" t="s">
        <v>75</v>
      </c>
      <c r="F29" s="18"/>
      <c r="G29" s="35"/>
      <c r="H29" s="5"/>
    </row>
    <row r="30" spans="1:8" ht="90" customHeight="1" x14ac:dyDescent="0.2">
      <c r="A30" s="69"/>
      <c r="B30" s="117"/>
      <c r="C30" s="41" t="s">
        <v>45</v>
      </c>
      <c r="D30" s="59"/>
      <c r="E30" s="24" t="s">
        <v>74</v>
      </c>
      <c r="F30" s="12"/>
      <c r="G30" s="35"/>
      <c r="H30" s="5"/>
    </row>
    <row r="31" spans="1:8" ht="90" customHeight="1" x14ac:dyDescent="0.2">
      <c r="A31" s="69"/>
      <c r="B31" s="117"/>
      <c r="C31" s="41"/>
      <c r="D31" s="60"/>
      <c r="E31" s="12" t="s">
        <v>75</v>
      </c>
      <c r="F31" s="12"/>
      <c r="G31" s="35"/>
      <c r="H31" s="5"/>
    </row>
    <row r="32" spans="1:8" ht="90" customHeight="1" x14ac:dyDescent="0.2">
      <c r="A32" s="69"/>
      <c r="B32" s="117"/>
      <c r="C32" s="41" t="s">
        <v>46</v>
      </c>
      <c r="D32" s="61" t="s">
        <v>50</v>
      </c>
      <c r="E32" s="24" t="s">
        <v>74</v>
      </c>
      <c r="F32" s="24"/>
      <c r="G32" s="35"/>
      <c r="H32" s="5"/>
    </row>
    <row r="33" spans="1:8" ht="90" customHeight="1" x14ac:dyDescent="0.2">
      <c r="A33" s="69"/>
      <c r="B33" s="117"/>
      <c r="C33" s="41"/>
      <c r="D33" s="62"/>
      <c r="E33" s="18" t="s">
        <v>75</v>
      </c>
      <c r="F33" s="12"/>
      <c r="G33" s="35"/>
      <c r="H33" s="5"/>
    </row>
    <row r="34" spans="1:8" ht="90" customHeight="1" x14ac:dyDescent="0.2">
      <c r="A34" s="69"/>
      <c r="B34" s="117"/>
      <c r="C34" s="41" t="s">
        <v>47</v>
      </c>
      <c r="D34" s="62"/>
      <c r="E34" s="12" t="s">
        <v>74</v>
      </c>
      <c r="F34" s="24"/>
      <c r="G34" s="35"/>
      <c r="H34" s="5"/>
    </row>
    <row r="35" spans="1:8" ht="90" customHeight="1" x14ac:dyDescent="0.2">
      <c r="A35" s="69"/>
      <c r="B35" s="117"/>
      <c r="C35" s="41"/>
      <c r="D35" s="62"/>
      <c r="E35" s="18" t="s">
        <v>75</v>
      </c>
      <c r="F35" s="12"/>
      <c r="G35" s="35"/>
      <c r="H35" s="5"/>
    </row>
    <row r="36" spans="1:8" ht="90" customHeight="1" x14ac:dyDescent="0.2">
      <c r="A36" s="69"/>
      <c r="B36" s="117"/>
      <c r="C36" s="41" t="s">
        <v>48</v>
      </c>
      <c r="D36" s="62"/>
      <c r="E36" s="12" t="s">
        <v>74</v>
      </c>
      <c r="F36" s="24"/>
      <c r="G36" s="35"/>
      <c r="H36" s="5"/>
    </row>
    <row r="37" spans="1:8" ht="90" customHeight="1" thickBot="1" x14ac:dyDescent="0.25">
      <c r="A37" s="69"/>
      <c r="B37" s="118"/>
      <c r="C37" s="115"/>
      <c r="D37" s="63"/>
      <c r="E37" s="12" t="s">
        <v>75</v>
      </c>
      <c r="F37" s="12"/>
      <c r="G37" s="36"/>
      <c r="H37" s="5"/>
    </row>
    <row r="38" spans="1:8" ht="143.25" customHeight="1" x14ac:dyDescent="0.2">
      <c r="A38" s="69"/>
      <c r="B38" s="114" t="s">
        <v>3</v>
      </c>
      <c r="C38" s="13" t="s">
        <v>18</v>
      </c>
      <c r="D38" s="73" t="s">
        <v>69</v>
      </c>
      <c r="E38" s="74"/>
      <c r="F38" s="75"/>
      <c r="G38" s="37"/>
      <c r="H38" s="5"/>
    </row>
    <row r="39" spans="1:8" ht="86.25" customHeight="1" x14ac:dyDescent="0.2">
      <c r="A39" s="69"/>
      <c r="B39" s="114"/>
      <c r="C39" s="10" t="s">
        <v>5</v>
      </c>
      <c r="D39" s="76" t="s">
        <v>70</v>
      </c>
      <c r="E39" s="77"/>
      <c r="F39" s="78"/>
      <c r="G39" s="25"/>
      <c r="H39" s="5"/>
    </row>
    <row r="40" spans="1:8" ht="76.5" customHeight="1" x14ac:dyDescent="0.2">
      <c r="A40" s="69"/>
      <c r="B40" s="114"/>
      <c r="C40" s="10" t="s">
        <v>4</v>
      </c>
      <c r="D40" s="79" t="s">
        <v>71</v>
      </c>
      <c r="E40" s="80"/>
      <c r="F40" s="81"/>
      <c r="G40" s="25"/>
      <c r="H40" s="5"/>
    </row>
    <row r="41" spans="1:8" ht="182.25" customHeight="1" thickBot="1" x14ac:dyDescent="0.25">
      <c r="A41" s="69"/>
      <c r="B41" s="114"/>
      <c r="C41" s="10" t="s">
        <v>19</v>
      </c>
      <c r="D41" s="82" t="s">
        <v>72</v>
      </c>
      <c r="E41" s="83"/>
      <c r="F41" s="84"/>
      <c r="G41" s="25"/>
      <c r="H41" s="5"/>
    </row>
    <row r="42" spans="1:8" ht="71.25" customHeight="1" x14ac:dyDescent="0.2">
      <c r="A42" s="69"/>
      <c r="B42" s="107" t="s">
        <v>6</v>
      </c>
      <c r="C42" s="14" t="s">
        <v>7</v>
      </c>
      <c r="D42" s="46" t="s">
        <v>15</v>
      </c>
      <c r="E42" s="47"/>
      <c r="F42" s="48"/>
      <c r="G42" s="38"/>
      <c r="H42" s="5"/>
    </row>
    <row r="43" spans="1:8" ht="43.5" customHeight="1" x14ac:dyDescent="0.2">
      <c r="A43" s="69"/>
      <c r="B43" s="108"/>
      <c r="C43" s="15" t="s">
        <v>56</v>
      </c>
      <c r="D43" s="49" t="s">
        <v>73</v>
      </c>
      <c r="E43" s="50"/>
      <c r="F43" s="51"/>
      <c r="G43" s="39"/>
      <c r="H43" s="5"/>
    </row>
    <row r="44" spans="1:8" ht="117.75" customHeight="1" x14ac:dyDescent="0.2">
      <c r="A44" s="69"/>
      <c r="B44" s="108"/>
      <c r="C44" s="16" t="s">
        <v>20</v>
      </c>
      <c r="D44" s="52" t="s">
        <v>9</v>
      </c>
      <c r="E44" s="53"/>
      <c r="F44" s="70" t="s">
        <v>52</v>
      </c>
      <c r="G44" s="39"/>
      <c r="H44" s="104" t="str">
        <f>IF(SUM(G44:G46)&gt;2500000,"Souhrnná cena za 1) realizační dokumentace včetně technického návrhu integrace na vybrané stávající systémy SŽ nebo systémy třetích stran, 2) čtvrtletní zprávy a 3) závěrečnou zprávu nesmí překročit 2500 000 Kč","")</f>
        <v/>
      </c>
    </row>
    <row r="45" spans="1:8" ht="71.25" customHeight="1" x14ac:dyDescent="0.2">
      <c r="A45" s="69"/>
      <c r="B45" s="109"/>
      <c r="C45" s="17" t="s">
        <v>10</v>
      </c>
      <c r="D45" s="54" t="s">
        <v>17</v>
      </c>
      <c r="E45" s="55"/>
      <c r="F45" s="71"/>
      <c r="G45" s="39"/>
      <c r="H45" s="104"/>
    </row>
    <row r="46" spans="1:8" ht="54" customHeight="1" thickBot="1" x14ac:dyDescent="0.25">
      <c r="A46" s="69"/>
      <c r="B46" s="109"/>
      <c r="C46" s="2" t="s">
        <v>8</v>
      </c>
      <c r="D46" s="56" t="s">
        <v>16</v>
      </c>
      <c r="E46" s="57"/>
      <c r="F46" s="72"/>
      <c r="G46" s="39"/>
      <c r="H46" s="104"/>
    </row>
    <row r="47" spans="1:8" ht="329.25" customHeight="1" thickBot="1" x14ac:dyDescent="0.25">
      <c r="A47" s="69"/>
      <c r="B47" s="105" t="s">
        <v>11</v>
      </c>
      <c r="C47" s="106"/>
      <c r="D47" s="44" t="s">
        <v>12</v>
      </c>
      <c r="E47" s="45"/>
      <c r="F47" s="19" t="s">
        <v>53</v>
      </c>
      <c r="G47" s="39"/>
      <c r="H47" s="23" t="str">
        <f>IF(G47&gt;3000000,"Cena za zpracování Studie dopadu provozu C-ITS informačních služeb na účastníky silničního provozu nesmí překročit 3000 000 Kč","")</f>
        <v/>
      </c>
    </row>
    <row r="48" spans="1:8" ht="18.75" customHeight="1" thickBot="1" x14ac:dyDescent="0.25">
      <c r="A48" s="64" t="s">
        <v>54</v>
      </c>
      <c r="B48" s="66" t="s">
        <v>57</v>
      </c>
      <c r="C48" s="66"/>
      <c r="D48" s="66"/>
      <c r="E48" s="66"/>
      <c r="F48" s="67"/>
      <c r="G48" s="40"/>
    </row>
    <row r="49" spans="1:8" ht="15.75" customHeight="1" thickBot="1" x14ac:dyDescent="0.25">
      <c r="A49" s="65"/>
      <c r="B49" s="66" t="s">
        <v>59</v>
      </c>
      <c r="C49" s="66"/>
      <c r="D49" s="66"/>
      <c r="E49" s="66"/>
      <c r="F49" s="67"/>
      <c r="G49" s="40">
        <f>60*G48</f>
        <v>0</v>
      </c>
    </row>
    <row r="50" spans="1:8" ht="23.25" thickBot="1" x14ac:dyDescent="0.35">
      <c r="A50" s="102" t="s">
        <v>58</v>
      </c>
      <c r="B50" s="103"/>
      <c r="C50" s="103"/>
      <c r="D50" s="103"/>
      <c r="E50" s="103"/>
      <c r="F50" s="103"/>
      <c r="G50" s="20">
        <f>SUM(G3:G47,G49)</f>
        <v>0</v>
      </c>
      <c r="H50" s="21" t="s">
        <v>61</v>
      </c>
    </row>
  </sheetData>
  <mergeCells count="50">
    <mergeCell ref="A1:D1"/>
    <mergeCell ref="E27:F27"/>
    <mergeCell ref="A50:F50"/>
    <mergeCell ref="H44:H46"/>
    <mergeCell ref="B47:C47"/>
    <mergeCell ref="B42:B46"/>
    <mergeCell ref="B2:B27"/>
    <mergeCell ref="B38:B41"/>
    <mergeCell ref="C36:C37"/>
    <mergeCell ref="B28:B37"/>
    <mergeCell ref="G12:G14"/>
    <mergeCell ref="D3:D5"/>
    <mergeCell ref="D6:D8"/>
    <mergeCell ref="D9:D11"/>
    <mergeCell ref="D12:D14"/>
    <mergeCell ref="G3:G5"/>
    <mergeCell ref="G6:G8"/>
    <mergeCell ref="E22:F22"/>
    <mergeCell ref="E23:F23"/>
    <mergeCell ref="E24:F24"/>
    <mergeCell ref="G9:G11"/>
    <mergeCell ref="A48:A49"/>
    <mergeCell ref="B49:F49"/>
    <mergeCell ref="A2:A47"/>
    <mergeCell ref="F44:F46"/>
    <mergeCell ref="B48:F48"/>
    <mergeCell ref="D38:F38"/>
    <mergeCell ref="D39:F39"/>
    <mergeCell ref="D40:F40"/>
    <mergeCell ref="D41:F41"/>
    <mergeCell ref="C28:C29"/>
    <mergeCell ref="C30:C31"/>
    <mergeCell ref="C32:C33"/>
    <mergeCell ref="E20:F20"/>
    <mergeCell ref="E21:F21"/>
    <mergeCell ref="E25:F25"/>
    <mergeCell ref="E26:F26"/>
    <mergeCell ref="C34:C35"/>
    <mergeCell ref="D2:F2"/>
    <mergeCell ref="D47:E47"/>
    <mergeCell ref="D42:F42"/>
    <mergeCell ref="D43:F43"/>
    <mergeCell ref="D44:E44"/>
    <mergeCell ref="D45:E45"/>
    <mergeCell ref="D46:E46"/>
    <mergeCell ref="D28:D31"/>
    <mergeCell ref="D32:D37"/>
    <mergeCell ref="C2:C19"/>
    <mergeCell ref="C20:D20"/>
    <mergeCell ref="C21:D27"/>
  </mergeCells>
  <conditionalFormatting sqref="H44:H46">
    <cfRule type="containsText" dxfId="1" priority="3" operator="containsText" text="Souhrnná cena za 1) realizační dokumentace včetně technického návrhu integrace na vybrané stávající systémy SŽ nebo systémy třetích stran, 2) čtvrtletní zprávy a 3) závěrečnou zprávu nesmí překročit 2500 000 Kč">
      <formula>NOT(ISERROR(SEARCH("Souhrnná cena za 1) realizační dokumentace včetně technického návrhu integrace na vybrané stávající systémy SŽ nebo systémy třetích stran, 2) čtvrtletní zprávy a 3) závěrečnou zprávu nesmí překročit 2500 000 Kč",H44)))</formula>
    </cfRule>
  </conditionalFormatting>
  <conditionalFormatting sqref="H47">
    <cfRule type="containsText" dxfId="0" priority="4" operator="containsText" text="Cena za zpracování Studie dopadu provozu C-ITS informačních služeb na účastníky silničního provozu nesmí překročit 3000 000 Kč">
      <formula>NOT(ISERROR(SEARCH("Cena za zpracování Studie dopadu provozu C-ITS informačních služeb na účastníky silničního provozu nesmí překročit 3000 000 Kč",H47)))</formula>
    </cfRule>
  </conditionalFormatting>
  <pageMargins left="0.51181102362204722" right="0.51181102362204722" top="0.78740157480314965" bottom="0.78740157480314965" header="0.31496062992125984" footer="0.31496062992125984"/>
  <pageSetup paperSize="8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6ca285e-b54d-45d1-9638-87e569b4d789">
      <Terms xmlns="http://schemas.microsoft.com/office/infopath/2007/PartnerControls"/>
    </lcf76f155ced4ddcb4097134ff3c332f>
    <TaxCatchAll xmlns="d833e60a-66a8-458d-a8eb-3f862436ec4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2AD450318FED4E9F62DEEBDE2DEAD0" ma:contentTypeVersion="11" ma:contentTypeDescription="Vytvoří nový dokument" ma:contentTypeScope="" ma:versionID="1a07d2c36a337be20d00b66c9862910f">
  <xsd:schema xmlns:xsd="http://www.w3.org/2001/XMLSchema" xmlns:xs="http://www.w3.org/2001/XMLSchema" xmlns:p="http://schemas.microsoft.com/office/2006/metadata/properties" xmlns:ns2="76ca285e-b54d-45d1-9638-87e569b4d789" xmlns:ns3="d833e60a-66a8-458d-a8eb-3f862436ec4e" targetNamespace="http://schemas.microsoft.com/office/2006/metadata/properties" ma:root="true" ma:fieldsID="1f8a82af4c3a6429176ffa36c10cfeb2" ns2:_="" ns3:_="">
    <xsd:import namespace="76ca285e-b54d-45d1-9638-87e569b4d789"/>
    <xsd:import namespace="d833e60a-66a8-458d-a8eb-3f862436ec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ca285e-b54d-45d1-9638-87e569b4d7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33e60a-66a8-458d-a8eb-3f862436ec4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906e0bbf-cb3f-40e5-bfe4-df8d05055ee3}" ma:internalName="TaxCatchAll" ma:showField="CatchAllData" ma:web="d833e60a-66a8-458d-a8eb-3f862436ec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0B980-8005-4D21-A1B4-F9AD670FA984}">
  <ds:schemaRefs>
    <ds:schemaRef ds:uri="http://schemas.microsoft.com/office/2006/metadata/properties"/>
    <ds:schemaRef ds:uri="http://schemas.microsoft.com/office/infopath/2007/PartnerControls"/>
    <ds:schemaRef ds:uri="76ca285e-b54d-45d1-9638-87e569b4d789"/>
    <ds:schemaRef ds:uri="d833e60a-66a8-458d-a8eb-3f862436ec4e"/>
  </ds:schemaRefs>
</ds:datastoreItem>
</file>

<file path=customXml/itemProps2.xml><?xml version="1.0" encoding="utf-8"?>
<ds:datastoreItem xmlns:ds="http://schemas.openxmlformats.org/officeDocument/2006/customXml" ds:itemID="{1253ED59-5F2F-43A0-8791-280DE7C45B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ca285e-b54d-45d1-9638-87e569b4d789"/>
    <ds:schemaRef ds:uri="d833e60a-66a8-458d-a8eb-3f862436ec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8F44F3-B805-4803-ACC6-4E5561A488C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f8a142f-f8e1-47f5-bdab-718b4b85da93}" enabled="1" method="Standard" siteId="{b287c0b1-6968-4dc8-9732-8d00f2760e89}" removed="0"/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2024-04-26T11:44:23Z</dcterms:created>
  <dcterms:modified xsi:type="dcterms:W3CDTF">2025-05-22T07:47:32Z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0x0101004B2AD450318FED4E9F62DEEBDE2DEAD0</vt:lpwstr>
  </property>
  <property fmtid="{D5CDD505-2E9C-101B-9397-08002B2CF9AE}" pid="3" name="MediaServiceImageTags">
    <vt:lpwstr/>
  </property>
</Properties>
</file>