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rehnal\Desktop\_ZAKAZKY AKTUÁLNÍ\24-004-232 - Horní Lideč Vsetín\__exit kasaj 24.1.25\SP\"/>
    </mc:Choice>
  </mc:AlternateContent>
  <xr:revisionPtr revIDLastSave="0" documentId="8_{67BD999E-7D91-4D3E-9032-600274BF8E87}" xr6:coauthVersionLast="47" xr6:coauthVersionMax="47" xr10:uidLastSave="{00000000-0000-0000-0000-000000000000}"/>
  <bookViews>
    <workbookView xWindow="1515" yWindow="1515" windowWidth="21600" windowHeight="11295" xr2:uid="{E8768C90-221D-4D59-ADC3-94FE37BD1DCF}"/>
  </bookViews>
  <sheets>
    <sheet name="SO 11-10-0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8" i="1" l="1"/>
  <c r="O178" i="1" s="1"/>
  <c r="I174" i="1"/>
  <c r="O174" i="1" s="1"/>
  <c r="I170" i="1"/>
  <c r="O170" i="1" s="1"/>
  <c r="I166" i="1"/>
  <c r="O166" i="1" s="1"/>
  <c r="I162" i="1"/>
  <c r="O162" i="1" s="1"/>
  <c r="I158" i="1"/>
  <c r="O158" i="1" s="1"/>
  <c r="I154" i="1"/>
  <c r="O154" i="1" s="1"/>
  <c r="I153" i="1"/>
  <c r="O149" i="1"/>
  <c r="I149" i="1"/>
  <c r="O145" i="1"/>
  <c r="I145" i="1"/>
  <c r="I141" i="1"/>
  <c r="O141" i="1" s="1"/>
  <c r="I137" i="1"/>
  <c r="O137" i="1" s="1"/>
  <c r="O133" i="1"/>
  <c r="I133" i="1"/>
  <c r="I129" i="1"/>
  <c r="O129" i="1" s="1"/>
  <c r="O125" i="1"/>
  <c r="I125" i="1"/>
  <c r="O121" i="1"/>
  <c r="I121" i="1"/>
  <c r="I120" i="1"/>
  <c r="I116" i="1"/>
  <c r="O116" i="1" s="1"/>
  <c r="I112" i="1"/>
  <c r="O112" i="1" s="1"/>
  <c r="I108" i="1"/>
  <c r="O108" i="1" s="1"/>
  <c r="O104" i="1"/>
  <c r="I104" i="1"/>
  <c r="I100" i="1"/>
  <c r="O100" i="1" s="1"/>
  <c r="I96" i="1"/>
  <c r="O96" i="1" s="1"/>
  <c r="I95" i="1"/>
  <c r="I91" i="1"/>
  <c r="O91" i="1" s="1"/>
  <c r="O87" i="1"/>
  <c r="I87" i="1"/>
  <c r="I86" i="1"/>
  <c r="O82" i="1"/>
  <c r="I82" i="1"/>
  <c r="I78" i="1"/>
  <c r="O78" i="1" s="1"/>
  <c r="I74" i="1"/>
  <c r="O74" i="1" s="1"/>
  <c r="O70" i="1"/>
  <c r="I70" i="1"/>
  <c r="I69" i="1"/>
  <c r="O65" i="1"/>
  <c r="I65" i="1"/>
  <c r="I61" i="1"/>
  <c r="O61" i="1" s="1"/>
  <c r="O57" i="1"/>
  <c r="I57" i="1"/>
  <c r="O53" i="1"/>
  <c r="I53" i="1"/>
  <c r="I49" i="1"/>
  <c r="O49" i="1" s="1"/>
  <c r="I45" i="1"/>
  <c r="O45" i="1" s="1"/>
  <c r="O41" i="1"/>
  <c r="I41" i="1"/>
  <c r="I37" i="1"/>
  <c r="O37" i="1" s="1"/>
  <c r="I33" i="1"/>
  <c r="O33" i="1" s="1"/>
  <c r="O29" i="1"/>
  <c r="I29" i="1"/>
  <c r="I25" i="1"/>
  <c r="O25" i="1" s="1"/>
  <c r="I21" i="1"/>
  <c r="O21" i="1" s="1"/>
  <c r="O17" i="1"/>
  <c r="I17" i="1"/>
  <c r="I13" i="1"/>
  <c r="O13" i="1" s="1"/>
  <c r="O9" i="1"/>
  <c r="I9" i="1"/>
  <c r="I8" i="1"/>
  <c r="I3" i="1" s="1"/>
</calcChain>
</file>

<file path=xl/sharedStrings.xml><?xml version="1.0" encoding="utf-8"?>
<sst xmlns="http://schemas.openxmlformats.org/spreadsheetml/2006/main" count="545" uniqueCount="212">
  <si>
    <t>EstiCon</t>
  </si>
  <si>
    <t xml:space="preserve">Firma: </t>
  </si>
  <si>
    <t>Soupis prací objektu</t>
  </si>
  <si>
    <t>S</t>
  </si>
  <si>
    <t>Stavba:</t>
  </si>
  <si>
    <t>24-004-232</t>
  </si>
  <si>
    <t>Sanace nestabilního úseku Valašská Polanka – Horní Lideč v km 20,019-21,248</t>
  </si>
  <si>
    <t>SO 11-10-01</t>
  </si>
  <si>
    <t>O</t>
  </si>
  <si>
    <t>Rozpočet:</t>
  </si>
  <si>
    <t>Horní Lideč - Vsetín, žel. svršek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</si>
  <si>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</si>
  <si>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</si>
  <si>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</si>
  <si>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</si>
  <si>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</si>
  <si>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</si>
  <si>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</si>
  <si>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</si>
  <si>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</si>
  <si>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</si>
  <si>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</si>
  <si>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</si>
  <si>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52</t>
  </si>
  <si>
    <t>Kolej</t>
  </si>
  <si>
    <t>P</t>
  </si>
  <si>
    <t>512550</t>
  </si>
  <si>
    <t/>
  </si>
  <si>
    <t>KOLEJOVÉ LOŽE - ZŘÍZENÍ Z KAMENIVA HRUBÉHO DRCENÉHO (ŠTĚRK)</t>
  </si>
  <si>
    <t>M3</t>
  </si>
  <si>
    <t>OTSKP ~ 2024</t>
  </si>
  <si>
    <t>PP</t>
  </si>
  <si>
    <t>VV</t>
  </si>
  <si>
    <t>"`Dle technické zprávy, výkresových příloh projektové dokumentace. Dle výkazů materiálu projektu. Dle tabulky kubatur projektanta.`"_x000D_
 "Nové štěrkové lože  31,5/63 mm tř. BII"_x000D_
 3850 = 3850,000 [A]_x000D_
 _x000D_
 "Stavební postupy – provizorní stavy"_x000D_
 "Nové štěrkové lože  31,5/63 mm tř. BII"_x000D_
 4730 = 4730,000 [C]_x000D_
 Celkem: A+B+C = 0,000 [D]</t>
  </si>
  <si>
    <t>TS</t>
  </si>
  <si>
    <t>1. Položka obsahuje:  – dodávku, dopravu a uložení kameniva předepsané specifikace a frakce v požadované míře zhutnění 2. Položka neobsahuje:  X 3. Způsob měření: Měří se objem kolejového lože v projektovaném profilu.</t>
  </si>
  <si>
    <t>512560</t>
  </si>
  <si>
    <t>KOLEJOVÉ LOŽE - ZŘÍZENÍ Z KAMENIVA HRUBÉHO RECYKLOVANÉHO</t>
  </si>
  <si>
    <t>"`Dle technické zprávy, výkresových příloh projektové dokumentace. Dle výkazů materiálu projektu. Dle tabulky kubatur projektanta.`"_x000D_
 "Stavební postupy – provizorní stavy"_x000D_
 "Recyklované štěrkové lože 31,5/63 mm tř. BII"_x000D_
 270 = 270,000 [A]</t>
  </si>
  <si>
    <t>513550</t>
  </si>
  <si>
    <t>KOLEJOVÉ LOŽE - DOPLNĚNÍ Z KAMENIVA HRUBÉHO DRCENÉHO (ŠTĚRK)</t>
  </si>
  <si>
    <t>"`Dle technické zprávy, výkresových příloh projektové dokumentace. Dle výkazů materiálu projektu. Dle tabulky kubatur projektanta.`"_x000D_
 "3. podbití na bet. pražcích s dosypáním ŠL (0,1 m3 na bm)"_x000D_
 1390*0.1 = 139,000 [A]_x000D_
 "Směrová a výšková úprava koleje S49 na betonových pražcích provedená strojně ASP"_x000D_
 "s dosypáním ŠL (0,25 m3 na m) "_x000D_
 1000*0.25 = 250,000 [B]_x000D_
 _x000D_
 "Stavební postupy – provizorní stavy"_x000D_
 "3. podbití na bet. pražcích s dosypáním ŠL (0,1 m3 na bm)"_x000D_
 2305*0.1 = 230,500 [D]_x000D_
 Celkem: A+B+C+D = 0,000 [E]</t>
  </si>
  <si>
    <t>524352</t>
  </si>
  <si>
    <t>KOLEJ 60 E2 DLOUHÉ PASY, ROZD. "U", BEZSTYKOVÁ, PR. BET. BEZPODKLADNICOVÝ, UP. PRUŽNÉ</t>
  </si>
  <si>
    <t>M</t>
  </si>
  <si>
    <t>"`Dle technické zprávy, výkresových příloh projektové dokumentace. Dle výkazů materiálu projektu. Dle tabulky kubatur projektanta.`"_x000D_
 "kolej 60 E2 (ocel jakosti R260), pruž. bezpodkl. upev.,  nové bet. pr. dl. 2,6 m s úklonem úložné plochy 1:40"_x000D_
 "rozdělení pražců „u“, dlouhé kolejnicové pásy dl. 75 m svařené do BK"_x000D_
 310 = 310,000 [A]_x000D_
 _x000D_
 "Stavební postupy – provizorní stavy"_x000D_
 "kolej 60 E2 (ocel jakosti R260), pruž. bezpodkl. upev.,  nové bet. pr. dl. 2,6 m s úklonem úložné plochy 1:40"_x000D_
 "rozdělení pražců „u“, dlouhé kolejnicové pásy dl. 75 m svařené do BK"_x000D_
 620 = 620,000 [C]_x000D_
 Celkem: A+B+C = 0,000 [D]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</si>
  <si>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dopravu dlouhých kolejnicových pasů na místo určení  – následnou výměnu inventárních kolejnic dlouhými kolejnicovými pasy pomocí vhodného zařízení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</t>
  </si>
  <si>
    <t>527352</t>
  </si>
  <si>
    <t>KOLEJ 60 E2 DLOUHÉ PASY TEPELNĚ OPRACOVANÉ, ROZD. "U", BEZSTYKOVÁ, PR. BET. BEZPODKLADNICOVÝ, UP. PRUŽNÉ</t>
  </si>
  <si>
    <t>"`Dle technické zprávy, výkresových příloh projektové dokumentace. Dle výkazů materiálu projektu. Dle tabulky kubatur projektanta.`"_x000D_
 "kolej 60 E2 (ocel jakosti R350HT), pruž. bezpodkl. upev.,  nové bet. pr. dl. 2,6 m s úklonem úložné plochy 1:40"_x000D_
 "rozdělení pražců „u“, dlouhé kolejnicové pásy dl. 120 m svařené do BK"_x000D_
 1080 = 1080,000 [A]_x000D_
 _x000D_
 "Stavební postupy – provizorní stavy"_x000D_
 "kolej 60 E2 (ocel jakosti R350HT), pruž. bezpodkl. upev.,  nové bet. pr. dl. 2,6 m s úklonem úložné plochy 1:40"_x000D_
 "rozdělení pražců „u“, dlouhé kolejnicové pásy dl. 120 m svařené do BK"_x000D_
 1200 = 1200,000 [C]_x000D_
 Celkem: A+B+C = 0,000 [D]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</si>
  <si>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dopravu dlouhých kolejnicových pasů na místo určení  – následnou výměnu inventárních kolejnic dlouhými kolejnicovými pasy pomocí vhodného zařízení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</si>
  <si>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52X000</t>
  </si>
  <si>
    <t>KOLEJ ZPĚTNĚ NAMONTOVANÁ Z VYZÍSKANÉHO MATERIÁLU</t>
  </si>
  <si>
    <t>"`Dle technické zprávy, výkresových příloh projektové dokumentace. Dle výkazů materiálu projektu. Dle tabulky kubatur projektanta.`"_x000D_
 "demontáž a zpětná montáž koleje 60E2 na bet. pražcích B91S"_x000D_
 "zahrnuto do POV (360 m)"_x000D_
 "demontáž a zpětná montáž regenerované koleje S49 na bet. pražcích"_x000D_
 390 = 390,000 [A]_x000D_
 Celkem: A = 390,000 [B]</t>
  </si>
  <si>
    <t>1. Položka obsahuje:  – ověření kvality vyzískaných materiálů s případnou regenerací do předpisového stavu  – defektoskopické zkoušky kolejnic, jsou-li vyžadovány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</si>
  <si>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53X000</t>
  </si>
  <si>
    <t>VÝHYBKA NEBO JEJÍ ČÁST ZPĚTNĚ NAMONTOVANÁ Z VYZÍSKANÉHO MATERIÁLU</t>
  </si>
  <si>
    <t>"`Dle technické zprávy, výkresových příloh projektové dokumentace. Dle výkazů materiálu projektu. Dle tabulky kubatur projektanta.`"_x000D_
 "- demontáž a zpětná montáž regenerované výhybky S49 na dřev. pražcích"_x000D_
 "2 ks"_x000D_
 49*2 = 98,000 [A]</t>
  </si>
  <si>
    <t>1. Položka obsahuje:  – ověření kvality vyzískaných materiálů s případnou regenerací do předpisového stavu  – defektoskopické zkoušky kolejnic, jsou-li vyžadovány  – dopravu smontovaných výhybek nebo součástí z montážní základny na místo určení, pokud si to zvolená technologie pokládky vyžaduje  – uložení výhybky za použití vhodného kladecího prostředku  – sespojkování kolejnic bez jejich svaření   – směrovou a výškovou úpravu do předepsané polohy včetně stabilizace kolejového lože  – očištění a naolejování potřebných součástí před zahájením provozu  – pomocné a dokončovací práce vč.osazení potřebných zařízení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výhybky tj.rozvinutá délka.</t>
  </si>
  <si>
    <t>542121</t>
  </si>
  <si>
    <t>SMĚROVÉ A VÝŠKOVÉ VYROVNÁNÍ KOLEJE NA PRAŽCÍCH BETONOVÝCH DO 0,05 M</t>
  </si>
  <si>
    <t>"`Dle technické zprávy, výkresových příloh projektové dokumentace. Dle výkazů materiálu projektu. Dle tabulky kubatur projektanta.`"_x000D_
 "Směrová a výšková úprava koleje S49 na betonových pražcích provedená strojně ASP"_x000D_
 "s dosypáním ŠL (0,25 m3 na m) "_x000D_
 1000 = 1000,000 [A]_x000D_
 Celkem: A = 1000,000 [B]</t>
  </si>
  <si>
    <t>1. Položka obsahuje:  – podbíjení pražců, vyrovnání nivelety stávající koleje nebo výhybkové konstrukce do 50 mm při zapojování na novostavbu (přechodový úsek)  – příplatky za ztížené podmínky při práci v koleji, např. překážky po stranách koleje, práci v tunelu apod. 2. Položka neobsahuje:  – případné doplnění štěrkového lože 3. Způsob měření: Měří se délka koleje ve smyslu ČSN 73 6360, tj. v ose koleje.</t>
  </si>
  <si>
    <t>542312</t>
  </si>
  <si>
    <t>NÁSLEDNÁ ÚPRAVA SMĚROVÉHO A VÝŠKOVÉHO USPOŘÁDÁNÍ KOLEJE - PRAŽCE BETONOVÉ</t>
  </si>
  <si>
    <t>"`Dle technické zprávy, výkresových příloh projektové dokumentace. Dle výkazů materiálu projektu. Dle tabulky kubatur projektanta.`"_x000D_
 "3. podbití na bet. pražcích s dosypáním ŠL (0,1 m3 na bm)"_x000D_
 1390 = 1390,000 [A]_x000D_
 _x000D_
 "Stavební postupy – provizorní stavy"_x000D_
 "3. podbití na bet. pražcích s dosypáním ŠL (0,1 m3 na bm)"_x000D_
 2305 = 2305,000 [C]_x000D_
 Celkem: A+B+C = 0,000 [D]</t>
  </si>
  <si>
    <t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</si>
  <si>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544311</t>
  </si>
  <si>
    <t>IZOLOVANÝ STYK LEPENÝ STANDARDNÍ DÉLKY (3,4-8,0 M), TEPELNĚ OPRACOVANÝ, TVARU 60 E2 NEBO R 65</t>
  </si>
  <si>
    <t>KUS</t>
  </si>
  <si>
    <t>"`Dle technické zprávy, výkresových příloh projektové dokumentace. Dle výkazů materiálu projektu. Dle tabulky kubatur projektanta.`"_x000D_
 "Stavební postupy – provizorní stavy"_x000D_
 "vložení LISů se zakal. konci 60 E2 v koleji č. 1 "_x000D_
 7 = 7,000 [A]_x000D_
 Celkem: A = 7,000 [B]</t>
  </si>
  <si>
    <t>1. Položka obsahuje:  – dodání a zabudování LISu požadované délky  – výměnu nebo doplnění podložek, spojkových šroubů, svěrkových šroubů, matic a dvojitých pružných kroužků ap.  – defektoskopickou zkoušku kolejnic lepeného izolovaného styku, je-li požadována 2. Položka neobsahuje:  – demontáž stávajícího lepeného izolovaného styku nebo běžné kolejnice,ocení se položkami SD 965  – řezání koleje  – případnou úpravu pražců  – zavaření LISu do bezstykové koleje,ocení se položkamiSD 545 pro svary jednotlivé 3. Způsob měření: 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</si>
  <si>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</si>
  <si>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</si>
  <si>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"`Dle technické zprávy, výkresových příloh projektové dokumentace. Dle výkazů materiálu projektu. Dle tabulky kubatur projektanta.`"_x000D_
 "jednotlivě 60E1"_x000D_
 8*2 = 16,000 [A]_x000D_
 _x000D_
 "Stavební postupy – provizorní stavy"_x000D_
 "jednotlivě 60E1"_x000D_
 8*2 = 16,000 [C]_x000D_
 _x000D_
 "vložení LISů se zakal. konci 60 E2 v koleji č. 1 "_x000D_
 7*4 = 28,000 [E]_x000D_
 Celkem: A+B+C+D+E = 0,000 [F]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</si>
  <si>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 – svaření kolejnic nebo části výhybek, opracování a obroušení svaru  – úprava koleje nebo výhybkové konstrukce do stavu před svařováním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</si>
  <si>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545112</t>
  </si>
  <si>
    <t>SVAR KOLEJNIC (STEJNÉHO TVARU) 60 E2, R 65 SPOJITĚ</t>
  </si>
  <si>
    <t>"`Dle technické zprávy, výkresových příloh projektové dokumentace. Dle výkazů materiálu projektu. Dle tabulky kubatur projektanta.`"_x000D_
 "spojitě 60E1"_x000D_
 20*2 = 40,000 [A]_x000D_
 "spojitě 60E1 - provizorní stavy"_x000D_
 35*2 = 70,000 [B]_x000D_
 _x000D_
 Celkem: A+B+C = 0,000 [D]</t>
  </si>
  <si>
    <t>545122</t>
  </si>
  <si>
    <t>SVAR KOLEJNIC (STEJNÉHO TVARU) 49 E1, T SPOJITĚ</t>
  </si>
  <si>
    <t>"`Dle technické zprávy, výkresových příloh projektové dokumentace. Dle výkazů materiálu projektu. Dle tabulky kubatur projektanta.`"_x000D_
 "provizorní stav - spojitě 49E2"_x000D_
 15*2 = 30,000 [A]</t>
  </si>
  <si>
    <t>549111</t>
  </si>
  <si>
    <t>BROUŠENÍ KOLEJE A VÝHYBEK</t>
  </si>
  <si>
    <t>"`Dle technické zprávy, výkresových příloh projektové dokumentace. Dle výkazů materiálu projektu. Dle tabulky kubatur projektanta.`"_x000D_
 "Broušení koleje v kolejích s v ? 80 km/h"_x000D_
 1390 = 1390,000 [A]_x000D_
 _x000D_
 "Stavební postupy – provizorní stavy"_x000D_
 "Broušení koleje v kolejích s v ? 80 km/h"_x000D_
 2000 = 2000,000 [C]_x000D_
 Celkem: A+B+C = 0,000 [D]</t>
  </si>
  <si>
    <t>1. Položka obsahuje:  – přípravné práce, zejména odstraňování překážek v koleji a výhybce, např. odstranění kolejových propojek, ukolejnění ap.  – vlastní broušení a související práce a materiál, např. brusivo  – dokončovací práce, zejména zpětná montáž odstraněného zařízení, např. kolejových propojek, ukolejnění ap.  – dopravu brousící soupravy a doprovodných vozů na místo broušení a zpět  – příplatky za ztížené podmínky při práci v koleji, např. překážky po stranách koleje, práci v tunelu ap. 2. Položka neobsahuje:  X 3. Způsob měření: Měří se délka koleje ve smyslu ČSN 73 6360, tj. v ose koleje.</t>
  </si>
  <si>
    <t>549510</t>
  </si>
  <si>
    <t>ŘEZÁNÍ KOLEJNIC</t>
  </si>
  <si>
    <t>"`Dle technické zprávy, výkresových příloh projektové dokumentace. Dle výkazů materiálu projektu. Dle tabulky kubatur projektanta.`"_x000D_
 "Stavební postupy – provizorní stavy"_x000D_
 "vyjmutí stáv. LISů – řez pilou 7 ks/14 řezů "_x000D_
 7*2 = 14,000 [A]_x000D_
 Celkem: A = 14,000 [B]</t>
  </si>
  <si>
    <t>1. Položka obsahuje:  – rozřezání kolejnic všech profilů  – příplatky za ztížené podmínky při práci v koleji, např. překážky po stranách koleje, práci v tunelu ap. 2. Položka neobsahuje:  X 3. Způsob měření: Udává se počet kusů kompletní konstrukce nebo práce..</t>
  </si>
  <si>
    <t>54</t>
  </si>
  <si>
    <t>Ostatní úpravy železničního svršku</t>
  </si>
  <si>
    <t>545210</t>
  </si>
  <si>
    <t>SVAR PŘECHODOVÝ (PŘECHODOVÁ KOLEJNICE) 49 E1/60 E2</t>
  </si>
  <si>
    <t>"Dle technické zprávy, výkresových příloh projektové dokumentace. Dle výkazů materiálu projektu. Dle tabulky kubatur projektanta."_x000D_
 "přechodové kolejnice (R260) 60 E2 - 49 E1 dl.12,5m"_x000D_
 2*2 = 4,000 [A]_x000D_
 _x000D_
 "Stavební postupy – provizorní stavy"_x000D_
 "přechodové kolejnice (R260) 60 E2 - 49 E1 dl.12,5m"_x000D_
 2*2 = 4,000 [C]_x000D_
 Celkem: A+B+C = 0,000 [D]</t>
  </si>
  <si>
    <t>1. Položka obsahuje:  – úpravu koleje nebo výhybky, tj. povolení upevňovadel, jejich případná výměna, úprava DILATAČNÍích spar, vyrovnání kolejnic výškové a směrové, případné obroušení nutných ploch apod., tak, aby mohl být vyhotoven svar  – svaření kolejnic nebo části výhybek, jeho opracování a obroušení  – úprava koleje nebo výhybkové konstrukce do stavu před svařováním  – příplatky za ztížené podmínky při práci v koleji, např. překážky po stranách koleje, práci v tunelu ap. 2. Položka neobsahuje:  – případné řezání koleje  – zřízení bezstykové koleje 3. Způsob měření: Udává se počet kusů kompletní konstrukce nebo práce.</t>
  </si>
  <si>
    <t>549220</t>
  </si>
  <si>
    <t>PRAŽCOVÁ KOTVA VE STÁVAJÍCÍ KOLEJI</t>
  </si>
  <si>
    <t>"Dle technické zprávy, výkresových příloh projektové dokumentace. Dle výkazů materiálu projektu. Dle tabulky kubatur projektanta."_x000D_
 "Pražcové kotvy"_x000D_
 65 = 65,000 [A]_x000D_
 _x000D_
 "Stavební postupy – provizorní stavy"_x000D_
 "Pražcové kotvy na bet. pražcích"_x000D_
 "v koleji"_x000D_
 30 = 30,000 [C]_x000D_
 "ve výhybkách"_x000D_
 10 = 10,000 [D]_x000D_
 Celkem: A+B+C+D = 0,000 [E]</t>
  </si>
  <si>
    <t>1. Položka obsahuje:  – dodávku a montáž pražcové kotvy  – odhrabání štěrku v místě zabudování pražcové kotvy bez ohledu na ulehlost  – po dokončení montáže navrácení štěrku na původní místo a uvedení koleje do normového stavu  – příplatky za ztížené podmínky při práci v koleji, např. překážky po stranách koleje, práci v tunelu ap. 2. Položka neobsahuje:  X 3. Způsob měření: Udává se počet kusů kompletní konstrukce nebo práce.</t>
  </si>
  <si>
    <t>549311</t>
  </si>
  <si>
    <t>ZRUŠENÍ A ZNOVUZŘÍZENÍ BEZSTYKOVÉ KOLEJE NA NEDEMONTOVANÝCH ÚSECÍCH V KOLEJI</t>
  </si>
  <si>
    <t>"Dle technické zprávy, výkresových příloh projektové dokumentace. Dle výkazů materiálu projektu. Dle tabulky kubatur projektanta."_x000D_
 "Úprava bezstykové koleje – úprava upínací teploty ve stávající koleji"_x000D_
 200 = 200,000 [A]_x000D_
 _x000D_
 "Stavební postupy – provizorní stavy"_x000D_
 "Úprava bezstykové koleje – úprava upínací teploty ve stávající koleji"_x000D_
 100 = 100,000 [C]_x000D_
 Celkem: A+B+C = 0,000 [D]</t>
  </si>
  <si>
    <t>1. Položka obsahuje:  – povolení upevňovadel,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2. Položka neobsahuje:  – případné doplnění kolejového lože  – svary 3. Způsob měření: Měří se délka koleje ve smyslu ČSN 73 6360, tj. v ose koleje.</t>
  </si>
  <si>
    <t>549333</t>
  </si>
  <si>
    <t>ZŘÍZENÍ BEZSTYKOVÉ KOLEJE NA NOVÝCH ÚSECÍCH V KOLEJI</t>
  </si>
  <si>
    <t>"Dle technické zprávy, výkresových příloh projektové dokumentace. Dle výkazů materiálu projektu. Dle tabulky kubatur projektanta."_x000D_
 "Zřízení bezstykové koleje v nové koleji"_x000D_
 1390+2305 = 3695,000 [A]_x000D_
 Celkem: A = 3695,000 [B]</t>
  </si>
  <si>
    <t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</si>
  <si>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749</t>
  </si>
  <si>
    <t>Elektromontáže - ostatní práce a konstrukce</t>
  </si>
  <si>
    <t>R740297</t>
  </si>
  <si>
    <t>KOROZNÍ MĚŘENÍ</t>
  </si>
  <si>
    <t>KM</t>
  </si>
  <si>
    <t>R - položka ~ R</t>
  </si>
  <si>
    <t>"Dle technické zprávy, výkresových příloh projektové dokumentace. Dle výkazů materiálu projektu. Dle tabulky kubatur projektanta."_x000D_
 "KOROZNÍ MĚŘENÍ"_x000D_
 3.5 = 3,500 [A]</t>
  </si>
  <si>
    <t>Specifikace daná touto položkou představuje souhrn technických charakteristik stavebních prací, dodávek a služeb obsažených v projektové dokumentaci stavby nezbytných k úplné realizaci stavebního díla. Zahrnuje veškeré náklady spojené s objednatelem požadovanými pracemi, dodávkami a službami</t>
  </si>
  <si>
    <t>R74C5H1</t>
  </si>
  <si>
    <t>MĚŘENÍ SVODOVÉ ADMITANCE</t>
  </si>
  <si>
    <t>"Dle technické zprávy, výkresových příloh projektové dokumentace. Dle výkazů materiálu projektu. Dle tabulky kubatur projektanta."_x000D_
 "Měření svodové admitance"_x000D_
 3.5 = 3,500 [A]</t>
  </si>
  <si>
    <t>92</t>
  </si>
  <si>
    <t>Doplňující konstrukce a práce železniční</t>
  </si>
  <si>
    <t>02811</t>
  </si>
  <si>
    <t>PRŮZKUMNÉ PRÁCE GEOTECHNICKÉ NA POVRCHU</t>
  </si>
  <si>
    <t>KPL</t>
  </si>
  <si>
    <t>"`Dle technické zprávy, výkresových příloh projektové dokumentace. Dle výkazů materiálu projektu. Dle tabulky kubatur projektanta.`"_x000D_
 "Provedení dodatečného vzorkování materiálu ŠL k dalšímu využití"_x000D_
 1 = 1,000 [A]</t>
  </si>
  <si>
    <t>Položka zahrnuje: - veškeré náklady spojené s objednatelem požadovanými pracemi Položka nezahrnuje: - x</t>
  </si>
  <si>
    <t>02940</t>
  </si>
  <si>
    <t>OSTATNÍ POŽADAVKY - VYPRACOVÁNÍ DOKUMENTACE</t>
  </si>
  <si>
    <t>"Dle technické zprávy, výkresových příloh projektové dokumentace. Dle výkazů materiálu projektu. Dle tabulky kubatur projektanta."_x000D_
 "projekt definitivního zajištění prostorové polohy koleje"_x000D_
 1 = 1,000 [A]_x000D_
 Celkem: A = 1,000 [B]</t>
  </si>
  <si>
    <t>029711</t>
  </si>
  <si>
    <t>OSTAT POŽADAVKY - GEOT MONIT NA POVRCHU - MĚŘ (GEODET) BODY</t>
  </si>
  <si>
    <t>"Dle technické zprávy, výkresových příloh projektové dokumentace. Dle výkazů materiálu projektu. Dle tabulky kubatur projektanta."_x000D_
 "zajišťovací značky zaměření"_x000D_
 58*2 = 116,000 [A]_x000D_
 Celkem: A = 116,000 [B]</t>
  </si>
  <si>
    <t>9239A1</t>
  </si>
  <si>
    <t>ZAJIŠŤOVACÍ ZNAČKY HŘEBOVÉ (VRTULE)</t>
  </si>
  <si>
    <t>"Dle technické zprávy, výkresových příloh projektové dokumentace. Dle výkazů materiálu projektu. Dle tabulky kubatur projektanta."_x000D_
 "zajišťovací značky hřebové (vrtule) v základech TV, vč.štítku"_x000D_
 58 = 58,000 [A]_x000D_
 Celkem: A = 58,000 [B]</t>
  </si>
  <si>
    <t>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</si>
  <si>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925920</t>
  </si>
  <si>
    <t>DRÁŽNÍ STEZKY Z JINÉHO MATERIÁLU TL. PŘES 50 MM</t>
  </si>
  <si>
    <t>M2</t>
  </si>
  <si>
    <t>"Dle technické zprávy, výkresových příloh projektové dokumentace. Dle výkazů materiálu projektu. Dle tabulky kubatur projektanta."_x000D_
 "Nezvětralé kamenivo fr. &gt; 8 mm pod drážní stezky 25 m3"_x000D_
 250 = 250,000 [A]</t>
  </si>
  <si>
    <t>1. Položka obsahuje:  – kompletní provedení konstrukce s dodáním materiálu  – urovnání povrchu do předepsaného tvaru, případně i ruční hutnění a výplň nerovností a prohlubní  – zhutnění na předepsanou míru bez ohledu na způsob provádění  – příplatky za ztížené podmínky vyskytující se při zřízení drážních stezek, např. za překážky na straně koleje ap. 2. Položka neobsahuje:  – výplň pod drážní stezkou mezi kolejovým ložem sousedních kolejí, nacení se položkami ve sd 51 3. Způsob měření: Měří se horní pochozí plocha bez ohledu na tvar dosypávek pod drážní stezkou.</t>
  </si>
  <si>
    <t>R92391</t>
  </si>
  <si>
    <t>ZAJIŠŤOVACÍ ZNAČKY PROVIZORNÍ</t>
  </si>
  <si>
    <t>"Dle technické zprávy, výkresových příloh projektové dokumentace. Dle výkazů materiálu projektu. Dle tabulky kubatur projektanta."_x000D_
 "zajišťovací značky provizorní"_x000D_
 58 = 58,000 [A]_x000D_
 Celkem: A = 58,000 [B]</t>
  </si>
  <si>
    <t>Poznámka k položce:
 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</si>
  <si>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96</t>
  </si>
  <si>
    <t>Bourání konstrukcí</t>
  </si>
  <si>
    <t>965010</t>
  </si>
  <si>
    <t>ODSTRANĚNÍ KOLEJOVÉHO LOŽE A DRAŽNÍCH STEZEK</t>
  </si>
  <si>
    <t>"`Dle technické zprávy, výkresových příloh projektové dokumentace. Dle výkazů materiálu projektu. Dle tabulky kubatur projektanta.`"_x000D_
 "odstranění štěrkového lože "_x000D_
 "vhodné k recyklaci – pouze z koleje č. 1 "_x000D_
 "1 500 m3"_x000D_
 "z toho podsítné (odpad s odvozem na skládku 40%)"_x000D_
 "600 m3"_x000D_
 "odvoz k recyklaci"_x000D_
 "900 m3"_x000D_
 "využití (odhad):"_x000D_
 "ŠL tř. BII - 30 % "_x000D_
 3050 = 3050,000 [A]_x000D_
 _x000D_
 "Stavební postupy – provizorní stavy"_x000D_
 "Staré štěrkové lože "_x000D_
 5000 = 5000,000 [C]_x000D_
 Celkem: A+B+C = 0,000 [D]</t>
  </si>
  <si>
    <t>1. Položka obsahuje:  – odstranění kolejového lože ručně nebo mechanizací, a to po nebo bez sejmutí kolejového roštu  – příplatky za ztížené podmínky při práci v kolejišti, např. za překážky na straně koleje apod.  – naložení vybouraného materiálu na dopravní prostředek 2. Položka neobsahuje:  – odvoz vybouraného materiálu do skladu nebo na likvidaci  – poplatky za likvidaci odpadů, nacení se položkami ze ssd 0 3. Způsob měření: Měří se metry krychlové odtěženého kolejového lože v ulehlém (původním) stavu.</t>
  </si>
  <si>
    <t>965023</t>
  </si>
  <si>
    <t>ODSTRANĚNÍ KOLEJOVÉHO LOŽE A DRÁŽNÍCH STEZEK - ODVOZ NA RECYKLACI</t>
  </si>
  <si>
    <t>M3KM</t>
  </si>
  <si>
    <t>"`Dle technické zprávy, výkresových příloh projektové dokumentace. Dle výkazů materiálu projektu. Dle tabulky kubatur projektanta.`"_x000D_
 "odstranění štěrkového lože "_x000D_
 "vhodné k recyklaci – pouze z koleje č. 1 "_x000D_
 "odvoz k recyklaci"_x000D_
 900*25 = 22500,000 [A]_x000D_
 Celkem: A = 22500,000 [B]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</si>
  <si>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vytěženého v rostlém (původním) stavu nebo vybouraného materiálu a jednotlivých vzdáleností v kilometrech.</t>
  </si>
  <si>
    <t>965111</t>
  </si>
  <si>
    <t>DEMONTÁŽ KOLEJE NA BETONOVÝCH PRAŽCÍCH DO KOLEJOVÝCH POLÍ</t>
  </si>
  <si>
    <t>"`Dle technické zprávy, výkresových příloh projektové dokumentace. Dle výkazů materiálu projektu. Dle tabulky kubatur projektanta.`"_x000D_
 "demontáž a zpětná montáž koleje 60E2 na bet. pražcích B91S"_x000D_
 360 = 360,000 [A]_x000D_
 "demontáž a zpětná montáž regenerované koleje S49 na bet. pražcích"_x000D_
 390 = 390,000 [B]_x000D_
 Celkem: A+B = 750,000 [C]</t>
  </si>
  <si>
    <t>(Položka určena víceméně pro vyjmutí a zpětné vložení, např. v provizorních stavech.) 1. Položka obsahuje:  – uvolnění kolejového roštu z kolejového lože  – odstranění kolejnicových propojek, uzemnění a jiného vybavení  – případné rozřezání kolejového roštu  – úplné rozebrání koleje v místě demontáže do kolejových polí a jejich hrubé očištění  – přeložení na vhodnou deponii v blízkosti místa demontáže, popř. naložení na dopravní prostředek  – příplatky za ztížené podmínky při práci v kolejišti, např. za překážky na straně koleje apod. 2. Položka neobsahuje:  X 3. Způsob měření: Měří se délka koleje ve smyslu ČSN 73 6360, tj. v ose koleje.</t>
  </si>
  <si>
    <t>965113</t>
  </si>
  <si>
    <t>DEMONTÁŽ KOLEJE NA BETONOVÝCH PRAŽCÍCH DO KOLEJOVÝCH POLÍ S ODVOZEM NA MONTÁŽNÍ ZÁKLADNU S NÁSLEDNÝM ROZEBRÁNÍM</t>
  </si>
  <si>
    <t>"`Dle technické zprávy, výkresových příloh projektové dokumentace. Dle výkazů materiálu projektu. Dle tabulky kubatur projektanta.`"_x000D_
 "Stará  kolej  (snesení, rozřezání, rozebrání + odvoz)  "_x000D_
 "z toho na betonových pražcích"_x000D_
 600 = 600,000 [A]_x000D_
 _x000D_
 "Stavební postupy – provizorní stavy"_x000D_
 "Stará  kolej  (snesení, rozřezání, rozebrání + odvoz)"_x000D_
 1400 = 1400,000 [C]_x000D_
 Celkem: A+B+C = 0,000 [D]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</si>
  <si>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kolejových polí a jejich hrubé očištění  – naložení vybouraného materiálu na dopravní prostředek  – odvoz kolejových polí z místa demontáže na montážní základnu  – rozebrání kolejových polí na montážní základně do součástí  – příplatky za ztížené podmínky při práci v kolejišti, např. za překážky na straně koleje apod.   2. Položka neobsahuje:  – odvoz nevyhovujícího materiálu na likvidaci  – poplatky za likvidaci odpadů, nacení se položkami ze ssd 0 3. Způsob měření: 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</si>
  <si>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</si>
  <si>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</si>
  <si>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"`Dle technické zprávy, výkresových příloh projektové dokumentace. Dle výkazů materiálu projektu. Dle tabulky kubatur projektanta.`"_x000D_
 "Stará  kolej  (snesení, rozřezání, rozebrání + odvoz)  "_x000D_
 "z toho na dřevěných pražcích"_x000D_
 700 = 700,000 [A]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</si>
  <si>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kolejových polí a jejich hrubé očištění  – naložení vybouraného materiálu na dopravní prostředek  – odvoz kolejových polí z místa demontáže na montážní základnu  – rozebrání kolejových polí na montážní základně do součástí  – příplatky za ztížené podmínky při práci v kolejišti, např. za překážky na straně koleje apod. 2. Položka neobsahuje:  – odvoz nevyhovujícího materiálu na likvidaci  – poplatky za likvidaci odpadů, nacení se položkami ze ssd 0 3. Způsob měření: Měří se délka koleje ve smyslu ČSN 73 6360, tj. v ose koleje.</t>
  </si>
  <si>
    <t>965221</t>
  </si>
  <si>
    <t>DEMONTÁŽ VÝHYBKOVÉ KONSTRUKCE NA DŘEVĚNÝCH PRAŽCÍCH DO KOLEJOVÝCH POLÍ</t>
  </si>
  <si>
    <t>(Položka určena víceméně pro vyjmutí a zpětné vložení, např. v provizorních stavech.) 1. Položka obsahuje:  – uvolnění kolejového roštu výhybkové konstrukce z kolejového lože  – odstranění kolejnicových propojek, uzemnění a jiného vybavení  – případné rozřezání kolejového roštu výhybkové konstrukce  – úplné rozebrání výhybkové konstrukce v místě demontáže do kolejových polí a jejich hrubé očištění  – přeložení na vhodnou deponii v blízkosti místa demontáže, popř. naložení na dopravní prostředek  – příplatky za ztížené podmínky při práci v kolejišti, např. za překážky na straně koleje apod. 2. Položka neobsahuje:  X 3. Způsob měření: Měří se rozvinutá délka výhybkové konstrukce ve všech větvcích dle ČSN 73 6360, tj. v ose koleje.</t>
  </si>
  <si>
    <t>96615</t>
  </si>
  <si>
    <t>BOURÁNÍ KONSTRUKCÍ Z PROSTÉHO BETONU</t>
  </si>
  <si>
    <t>"Dle technické zprávy, výkresových příloh projektové dokumentace a dle TKP staveb státních drah. Dle výkazů materiálu projektu. Dle tabulky kubatur."_x000D_
 "drobné betonové základy a šachty"_x000D_
 50/2.2 = 22,727 [A]_x000D_
 Celkem: A = 22,727 [B]</t>
  </si>
  <si>
    <t>Položka zahrnuje: - rozbourání konstrukce bez ohledu na použitou technologii - veškeré pomocné konstrukce (lešení a pod.) - veškerou manipulaci s vybouranou sutí a hmotami včetně uložení na skládku - veškeré další práce plynoucí z technologického předpisu a z platných předpisů Položka nezahrnuje: - poplatek za skládku, který se vykazuje v položce 0141** (s výjimkou malého množství bouraného materiálu, kde je možné poplatek zahrnout do jednotkové ceny bourání – tento fakt musí být uveden v doplňujícím textu k položce)</t>
  </si>
  <si>
    <t>96618</t>
  </si>
  <si>
    <t>BOURÁNÍ KONSTRUKCÍ KOVOVÝCH</t>
  </si>
  <si>
    <t>T</t>
  </si>
  <si>
    <t>"`Dle technické zprávy, výkresových příloh projektové dokumentace. Dle výkazů materiálu projektu. Dle tabulky kubatur projektanta.`"_x000D_
 "ostatní železné konstrukce"_x000D_
 20 = 20,000 [A]</t>
  </si>
  <si>
    <t>Položka zahrnuje: - rozebrání konstrukce bez ohledu na použitou technologii - veškeré pomocné konstrukce (lešení a pod.) - veškerou manipulaci s vybouranou sutí a hmotami včetně uložení na skládku - veškeré další práce plynoucí z technologického předpisu a z platných předpisů Položka nezahrnuje: - poplatek za skládku, který se vykazuje v položce 0141** (s výjimkou malého množství bouraného materiálu, kde je možné poplatek zahrnout do jednotkové ceny bourání – tento fakt musí být uveden v doplňujícím textu k položce)</t>
  </si>
  <si>
    <t>995</t>
  </si>
  <si>
    <t>Poplatky za skládky</t>
  </si>
  <si>
    <t>R015140</t>
  </si>
  <si>
    <t>906</t>
  </si>
  <si>
    <t>POPLATKY ZA LIKVIDACI ODPADŮ NEKONTAMINOVANÝCH - 17 01 01 BETON Z DEMOLIC OBJEKTŮ, ZÁKLADŮ TV APOD. VČ. DOPRAVY NA SKLÁDKU A MANIPULACE (PROSTÝ A ARMOVANÝ BETON</t>
  </si>
  <si>
    <t>Evidenční položka</t>
  </si>
  <si>
    <t>"Dle technické zprávy, výkresových příloh projektové dokumentace a dle TKP staveb státních drah. Dle výkazů materiálu projektu. Dle tabulky kubatur"_x000D_
 "stávající šachty, trouby, obrubníky a konstrukce"_x000D_
 50 = 50,000 [A]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</si>
  <si>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</si>
  <si>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R015150</t>
  </si>
  <si>
    <t>907</t>
  </si>
  <si>
    <t>POPLATKY ZA LIKVIDACI ODPADŮ NEKONTAMINOVANÝCH - 17 05 08 ŠTĚRK Z KOLEJIŠTĚ (ODPAD PO RECYKLACI) VČ. DOPRAVY NA SKLÁDKU A MANIPULACE</t>
  </si>
  <si>
    <t>"`Dle technické zprávy, výkresových příloh projektové dokumentace. Dle výkazů materiálu projektu. Dle tabulky kubatur projektanta.`"_x000D_
 "odstranění štěrkového lože "_x000D_
 (1550+600)*2.1 = 4515,000 [A]_x000D_
 _x000D_
 "Stavební postupy – provizorní stavy"_x000D_
 "Staré štěrkové lože "_x000D_
 5000*2.1 = 10500,000 [C]_x000D_
 Celkem: A+B+C = 0,000 [D]</t>
  </si>
  <si>
    <t>R015210</t>
  </si>
  <si>
    <t>912</t>
  </si>
  <si>
    <t>POPLATKY ZA LIKVIDACI ODPADŮ NEKONTAMINOVANÝCH - 17 01 01 ŽELEZNIČNÍ PRAŽCE BETONOVÉ VČ. DOPRAVY NA SKLÁDKU A MANIPULACE</t>
  </si>
  <si>
    <t>"`Dle technické zprávy, výkresových příloh projektové dokumentace. Dle výkazů materiálu projektu. Dle tabulky kubatur projektanta.`"_x000D_
 "betonové pražce"_x000D_
 300+698.5 = 998,500 [A]_x000D_
 Celkem: A = 998,500 [B]</t>
  </si>
  <si>
    <t>R015250</t>
  </si>
  <si>
    <t>916</t>
  </si>
  <si>
    <t>POPLATKY ZA LIKVIDACI ODPADŮ NEKONTAMINOVANÝCH - 17 02 03 POLYETYLÉNOVÉ PODLOŽKY (ŽEL. SVRŠEK) VČ. DOPRAVY NA SKLÁDKU A MANIPULACE</t>
  </si>
  <si>
    <t>"`Dle technické zprávy, výkresových příloh projektové dokumentace. Dle výkazů materiálu projektu. Dle tabulky kubatur projektanta.`"_x000D_
 "PE podložky"_x000D_
 0.45+0.475 = 0,925 [A]_x000D_
 Celkem: A = 0,925 [B]</t>
  </si>
  <si>
    <t>R015260</t>
  </si>
  <si>
    <t>917</t>
  </si>
  <si>
    <t>POPLATKY ZA LIKVIDACI ODPADŮ NEKONTAMINOVANÝCH - 07 02 99 PRYŽOVÉ PODLOŽKY (ŽEL. SVRŠEK) VČ. DOPRAVY NA SKLÁDKU A MANIPULACE</t>
  </si>
  <si>
    <t>"`Dle technické zprávy, výkresových příloh projektové dokumentace. Dle výkazů materiálu projektu. Dle tabulky kubatur projektanta.`"_x000D_
 "pryžové podložky"_x000D_
 0.9+0.95 = 1,850 [A]_x000D_
 Celkem: A = 1,850 [B]</t>
  </si>
  <si>
    <t>R015520</t>
  </si>
  <si>
    <t>937</t>
  </si>
  <si>
    <t>POPLATKY ZA LIKVIDACI ODPADŮ NEBEZPEČNÝCH - 17 02 04* ŽELEZNIČNÍ PRAŽCE DŘEVĚNÉ VČ. DOPRAVY NA SKLÁDKU A MANIPULACE</t>
  </si>
  <si>
    <t>"Dle technické zprávy, výkresových příloh projektové dokumentace. Dle výkazů materiálu projektu. Dle tabulky kubatur projektanta."_x000D_
 "dřevěné pražce"_x000D_
 135.5 = 135,500 [A]</t>
  </si>
  <si>
    <t>R015790</t>
  </si>
  <si>
    <t>964</t>
  </si>
  <si>
    <t>POPLATKY ZA LIKVIDACI ODPADŮ - 17 04 05 ŽELEZO A OCEL VČ. DOPRAVY NA SKLÁDKU A MANIPULACE</t>
  </si>
  <si>
    <t>"`Dle technické zprávy, výkresových příloh projektové dokumentace. Dle výkazů materiálu projektu. Dle tabulky kubatur projektanta.`"_x000D_
 "ostatní železné konstrukce"_x000D_
 20 = 20,000 [A]_x000D_
 "šrot kolejnice"_x000D_
 128.5 = 128,500 [B]_x000D_
 "šrot drobné kolejivo"_x000D_
 68.9 = 68,900 [C]_x000D_
 _x000D_
 "Stavební postupy – provizorní stavy"_x000D_
 "šrot kolejnice"_x000D_
 152.5 = 152,500 [E]_x000D_
 "šrot drobné kolejivo"_x000D_
 68.9 = 68,900 [F]_x000D_
 Celkem: A+B+C+D+E+F = 0,000 [G]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</si>
</sst>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8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/>
    <xf numFmtId="0" fontId="3" fillId="2" borderId="0" xfId="2" applyFill="1">
      <alignment horizontal="center" vertical="center" wrapText="1"/>
    </xf>
    <xf numFmtId="0" fontId="0" fillId="2" borderId="5" xfId="0" applyFill="1" applyBorder="1"/>
    <xf numFmtId="0" fontId="4" fillId="2" borderId="4" xfId="3" applyFill="1" applyBorder="1">
      <alignment horizontal="left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2" borderId="0" xfId="3" applyFill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5">
    <cellStyle name="NadpisRekapitulaceSoupisPraciStyle" xfId="2" xr:uid="{4B978492-20AA-4FBD-AAFB-4A58EE0343AE}"/>
    <cellStyle name="NadpisySloupcuStyle" xfId="4" xr:uid="{61E4118C-672C-4D3D-ABD7-53EBD8D36705}"/>
    <cellStyle name="Normální" xfId="0" builtinId="0"/>
    <cellStyle name="NormalStyle" xfId="1" xr:uid="{4B5D75C6-9992-4DEE-B825-3B7316D885FF}"/>
    <cellStyle name="StavbaRozpocetHeaderStyle" xfId="3" xr:uid="{8B573E2C-58B9-49EB-B283-E5F2ACD229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DEEF951F-6657-4DFD-88C2-8B60439655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25AC8-7645-4E67-B409-0366B69186AB}">
  <sheetPr codeName="List1">
    <pageSetUpPr fitToPage="1"/>
  </sheetPr>
  <dimension ref="A1:P181"/>
  <sheetViews>
    <sheetView tabSelected="1" topLeftCell="B1" workbookViewId="0"/>
  </sheetViews>
  <sheetFormatPr defaultRowHeight="15" x14ac:dyDescent="0.25"/>
  <cols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0" hidden="1" customWidth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ht="30" x14ac:dyDescent="0.25">
      <c r="A3" s="7" t="s">
        <v>3</v>
      </c>
      <c r="B3" s="10" t="s">
        <v>4</v>
      </c>
      <c r="C3" s="11" t="s">
        <v>5</v>
      </c>
      <c r="D3" s="12"/>
      <c r="E3" s="13" t="s">
        <v>6</v>
      </c>
      <c r="F3" s="7"/>
      <c r="G3" s="7"/>
      <c r="H3" s="14" t="s">
        <v>7</v>
      </c>
      <c r="I3" s="15">
        <f>SUMIFS(I8:I181,A8:A181,"SD")</f>
        <v>0</v>
      </c>
      <c r="J3" s="9"/>
      <c r="O3">
        <v>0</v>
      </c>
      <c r="P3">
        <v>2</v>
      </c>
    </row>
    <row r="4" spans="1:16" x14ac:dyDescent="0.25">
      <c r="A4" s="7" t="s">
        <v>8</v>
      </c>
      <c r="B4" s="10" t="s">
        <v>9</v>
      </c>
      <c r="C4" s="11" t="s">
        <v>7</v>
      </c>
      <c r="D4" s="12"/>
      <c r="E4" s="13" t="s">
        <v>10</v>
      </c>
      <c r="F4" s="7"/>
      <c r="G4" s="7"/>
      <c r="H4" s="7"/>
      <c r="I4" s="7"/>
      <c r="J4" s="9"/>
      <c r="O4">
        <v>0.12</v>
      </c>
      <c r="P4">
        <v>2</v>
      </c>
    </row>
    <row r="5" spans="1:16" x14ac:dyDescent="0.25">
      <c r="A5" s="16" t="s">
        <v>11</v>
      </c>
      <c r="B5" s="17" t="s">
        <v>12</v>
      </c>
      <c r="C5" s="18" t="s">
        <v>13</v>
      </c>
      <c r="D5" s="18" t="s">
        <v>14</v>
      </c>
      <c r="E5" s="18" t="s">
        <v>15</v>
      </c>
      <c r="F5" s="18" t="s">
        <v>16</v>
      </c>
      <c r="G5" s="18" t="s">
        <v>17</v>
      </c>
      <c r="H5" s="18" t="s">
        <v>18</v>
      </c>
      <c r="I5" s="18"/>
      <c r="J5" s="19" t="s">
        <v>19</v>
      </c>
      <c r="O5">
        <v>0.21</v>
      </c>
    </row>
    <row r="6" spans="1:16" x14ac:dyDescent="0.25">
      <c r="A6" s="16"/>
      <c r="B6" s="17"/>
      <c r="C6" s="18"/>
      <c r="D6" s="18"/>
      <c r="E6" s="18"/>
      <c r="F6" s="18"/>
      <c r="G6" s="18"/>
      <c r="H6" s="20" t="s">
        <v>20</v>
      </c>
      <c r="I6" s="20" t="s">
        <v>21</v>
      </c>
      <c r="J6" s="19"/>
    </row>
    <row r="7" spans="1:16" x14ac:dyDescent="0.25">
      <c r="A7" s="21">
        <v>0</v>
      </c>
      <c r="B7" s="22">
        <v>1</v>
      </c>
      <c r="C7" s="23">
        <v>2</v>
      </c>
      <c r="D7" s="20">
        <v>3</v>
      </c>
      <c r="E7" s="23">
        <v>4</v>
      </c>
      <c r="F7" s="20">
        <v>5</v>
      </c>
      <c r="G7" s="20">
        <v>6</v>
      </c>
      <c r="H7" s="20">
        <v>7</v>
      </c>
      <c r="I7" s="23">
        <v>8</v>
      </c>
      <c r="J7" s="24">
        <v>9</v>
      </c>
    </row>
    <row r="8" spans="1:16" x14ac:dyDescent="0.25">
      <c r="A8" s="25" t="s">
        <v>22</v>
      </c>
      <c r="B8" s="26"/>
      <c r="C8" s="27" t="s">
        <v>23</v>
      </c>
      <c r="D8" s="28"/>
      <c r="E8" s="25" t="s">
        <v>24</v>
      </c>
      <c r="F8" s="28"/>
      <c r="G8" s="28"/>
      <c r="H8" s="28"/>
      <c r="I8" s="29">
        <f>SUMIFS(I9:I68,A9:A68,"P")</f>
        <v>0</v>
      </c>
      <c r="J8" s="30"/>
    </row>
    <row r="9" spans="1:16" x14ac:dyDescent="0.25">
      <c r="A9" s="31" t="s">
        <v>25</v>
      </c>
      <c r="B9" s="31">
        <v>1</v>
      </c>
      <c r="C9" s="32" t="s">
        <v>26</v>
      </c>
      <c r="D9" s="31" t="s">
        <v>27</v>
      </c>
      <c r="E9" s="33" t="s">
        <v>28</v>
      </c>
      <c r="F9" s="34" t="s">
        <v>29</v>
      </c>
      <c r="G9" s="35">
        <v>8580</v>
      </c>
      <c r="H9" s="36">
        <v>0</v>
      </c>
      <c r="I9" s="36">
        <f>ROUND(G9*H9,P4)</f>
        <v>0</v>
      </c>
      <c r="J9" s="34" t="s">
        <v>30</v>
      </c>
      <c r="O9" s="37">
        <f>I9*0.21</f>
        <v>0</v>
      </c>
      <c r="P9">
        <v>3</v>
      </c>
    </row>
    <row r="10" spans="1:16" x14ac:dyDescent="0.25">
      <c r="A10" s="31" t="s">
        <v>31</v>
      </c>
      <c r="B10" s="38"/>
      <c r="E10" s="33" t="s">
        <v>28</v>
      </c>
      <c r="J10" s="39"/>
    </row>
    <row r="11" spans="1:16" ht="135" x14ac:dyDescent="0.25">
      <c r="A11" s="31" t="s">
        <v>32</v>
      </c>
      <c r="B11" s="38"/>
      <c r="E11" s="40" t="s">
        <v>33</v>
      </c>
      <c r="J11" s="39"/>
    </row>
    <row r="12" spans="1:16" ht="60" x14ac:dyDescent="0.25">
      <c r="A12" s="31" t="s">
        <v>34</v>
      </c>
      <c r="B12" s="38"/>
      <c r="E12" s="33" t="s">
        <v>35</v>
      </c>
      <c r="J12" s="39"/>
    </row>
    <row r="13" spans="1:16" x14ac:dyDescent="0.25">
      <c r="A13" s="31" t="s">
        <v>25</v>
      </c>
      <c r="B13" s="31">
        <v>2</v>
      </c>
      <c r="C13" s="32" t="s">
        <v>36</v>
      </c>
      <c r="D13" s="31" t="s">
        <v>27</v>
      </c>
      <c r="E13" s="33" t="s">
        <v>37</v>
      </c>
      <c r="F13" s="34" t="s">
        <v>29</v>
      </c>
      <c r="G13" s="35">
        <v>270</v>
      </c>
      <c r="H13" s="36">
        <v>0</v>
      </c>
      <c r="I13" s="36">
        <f>ROUND(G13*H13,P4)</f>
        <v>0</v>
      </c>
      <c r="J13" s="34" t="s">
        <v>30</v>
      </c>
      <c r="O13" s="37">
        <f>I13*0.21</f>
        <v>0</v>
      </c>
      <c r="P13">
        <v>3</v>
      </c>
    </row>
    <row r="14" spans="1:16" x14ac:dyDescent="0.25">
      <c r="A14" s="31" t="s">
        <v>31</v>
      </c>
      <c r="B14" s="38"/>
      <c r="E14" s="33" t="s">
        <v>37</v>
      </c>
      <c r="J14" s="39"/>
    </row>
    <row r="15" spans="1:16" ht="75" x14ac:dyDescent="0.25">
      <c r="A15" s="31" t="s">
        <v>32</v>
      </c>
      <c r="B15" s="38"/>
      <c r="E15" s="40" t="s">
        <v>38</v>
      </c>
      <c r="J15" s="39"/>
    </row>
    <row r="16" spans="1:16" ht="60" x14ac:dyDescent="0.25">
      <c r="A16" s="31" t="s">
        <v>34</v>
      </c>
      <c r="B16" s="38"/>
      <c r="E16" s="33" t="s">
        <v>35</v>
      </c>
      <c r="J16" s="39"/>
    </row>
    <row r="17" spans="1:16" ht="30" x14ac:dyDescent="0.25">
      <c r="A17" s="31" t="s">
        <v>25</v>
      </c>
      <c r="B17" s="31">
        <v>3</v>
      </c>
      <c r="C17" s="32" t="s">
        <v>39</v>
      </c>
      <c r="D17" s="31" t="s">
        <v>27</v>
      </c>
      <c r="E17" s="33" t="s">
        <v>40</v>
      </c>
      <c r="F17" s="34" t="s">
        <v>29</v>
      </c>
      <c r="G17" s="35">
        <v>619.5</v>
      </c>
      <c r="H17" s="36">
        <v>0</v>
      </c>
      <c r="I17" s="36">
        <f>ROUND(G17*H17,P4)</f>
        <v>0</v>
      </c>
      <c r="J17" s="34" t="s">
        <v>30</v>
      </c>
      <c r="O17" s="37">
        <f>I17*0.21</f>
        <v>0</v>
      </c>
      <c r="P17">
        <v>3</v>
      </c>
    </row>
    <row r="18" spans="1:16" ht="30" x14ac:dyDescent="0.25">
      <c r="A18" s="31" t="s">
        <v>31</v>
      </c>
      <c r="B18" s="38"/>
      <c r="E18" s="33" t="s">
        <v>40</v>
      </c>
      <c r="J18" s="39"/>
    </row>
    <row r="19" spans="1:16" ht="195" x14ac:dyDescent="0.25">
      <c r="A19" s="31" t="s">
        <v>32</v>
      </c>
      <c r="B19" s="38"/>
      <c r="E19" s="40" t="s">
        <v>41</v>
      </c>
      <c r="J19" s="39"/>
    </row>
    <row r="20" spans="1:16" ht="60" x14ac:dyDescent="0.25">
      <c r="A20" s="31" t="s">
        <v>34</v>
      </c>
      <c r="B20" s="38"/>
      <c r="E20" s="33" t="s">
        <v>35</v>
      </c>
      <c r="J20" s="39"/>
    </row>
    <row r="21" spans="1:16" ht="30" x14ac:dyDescent="0.25">
      <c r="A21" s="31" t="s">
        <v>25</v>
      </c>
      <c r="B21" s="31">
        <v>4</v>
      </c>
      <c r="C21" s="32" t="s">
        <v>42</v>
      </c>
      <c r="D21" s="31" t="s">
        <v>27</v>
      </c>
      <c r="E21" s="33" t="s">
        <v>43</v>
      </c>
      <c r="F21" s="34" t="s">
        <v>44</v>
      </c>
      <c r="G21" s="35">
        <v>930</v>
      </c>
      <c r="H21" s="36">
        <v>0</v>
      </c>
      <c r="I21" s="36">
        <f>ROUND(G21*H21,P4)</f>
        <v>0</v>
      </c>
      <c r="J21" s="34" t="s">
        <v>30</v>
      </c>
      <c r="O21" s="37">
        <f>I21*0.21</f>
        <v>0</v>
      </c>
      <c r="P21">
        <v>3</v>
      </c>
    </row>
    <row r="22" spans="1:16" ht="30" x14ac:dyDescent="0.25">
      <c r="A22" s="31" t="s">
        <v>31</v>
      </c>
      <c r="B22" s="38"/>
      <c r="E22" s="33" t="s">
        <v>43</v>
      </c>
      <c r="J22" s="39"/>
    </row>
    <row r="23" spans="1:16" ht="195" x14ac:dyDescent="0.25">
      <c r="A23" s="31" t="s">
        <v>32</v>
      </c>
      <c r="B23" s="38"/>
      <c r="E23" s="40" t="s">
        <v>45</v>
      </c>
      <c r="J23" s="39"/>
    </row>
    <row r="24" spans="1:16" ht="330" x14ac:dyDescent="0.25">
      <c r="A24" s="31" t="s">
        <v>34</v>
      </c>
      <c r="B24" s="38"/>
      <c r="E24" s="33" t="s">
        <v>46</v>
      </c>
      <c r="J24" s="39"/>
    </row>
    <row r="25" spans="1:16" ht="30" x14ac:dyDescent="0.25">
      <c r="A25" s="31" t="s">
        <v>25</v>
      </c>
      <c r="B25" s="31">
        <v>5</v>
      </c>
      <c r="C25" s="32" t="s">
        <v>47</v>
      </c>
      <c r="D25" s="31" t="s">
        <v>27</v>
      </c>
      <c r="E25" s="33" t="s">
        <v>48</v>
      </c>
      <c r="F25" s="34" t="s">
        <v>44</v>
      </c>
      <c r="G25" s="35">
        <v>2280</v>
      </c>
      <c r="H25" s="36">
        <v>0</v>
      </c>
      <c r="I25" s="36">
        <f>ROUND(G25*H25,P4)</f>
        <v>0</v>
      </c>
      <c r="J25" s="34" t="s">
        <v>30</v>
      </c>
      <c r="O25" s="37">
        <f>I25*0.21</f>
        <v>0</v>
      </c>
      <c r="P25">
        <v>3</v>
      </c>
    </row>
    <row r="26" spans="1:16" ht="30" x14ac:dyDescent="0.25">
      <c r="A26" s="31" t="s">
        <v>31</v>
      </c>
      <c r="B26" s="38"/>
      <c r="E26" s="33" t="s">
        <v>48</v>
      </c>
      <c r="J26" s="39"/>
    </row>
    <row r="27" spans="1:16" ht="225" x14ac:dyDescent="0.25">
      <c r="A27" s="31" t="s">
        <v>32</v>
      </c>
      <c r="B27" s="38"/>
      <c r="E27" s="40" t="s">
        <v>49</v>
      </c>
      <c r="J27" s="39"/>
    </row>
    <row r="28" spans="1:16" ht="330" x14ac:dyDescent="0.25">
      <c r="A28" s="31" t="s">
        <v>34</v>
      </c>
      <c r="B28" s="38"/>
      <c r="E28" s="33" t="s">
        <v>50</v>
      </c>
      <c r="J28" s="39"/>
    </row>
    <row r="29" spans="1:16" x14ac:dyDescent="0.25">
      <c r="A29" s="31" t="s">
        <v>25</v>
      </c>
      <c r="B29" s="31">
        <v>6</v>
      </c>
      <c r="C29" s="32" t="s">
        <v>51</v>
      </c>
      <c r="D29" s="31" t="s">
        <v>27</v>
      </c>
      <c r="E29" s="33" t="s">
        <v>52</v>
      </c>
      <c r="F29" s="34" t="s">
        <v>44</v>
      </c>
      <c r="G29" s="35">
        <v>390</v>
      </c>
      <c r="H29" s="36">
        <v>0</v>
      </c>
      <c r="I29" s="36">
        <f>ROUND(G29*H29,P4)</f>
        <v>0</v>
      </c>
      <c r="J29" s="34" t="s">
        <v>30</v>
      </c>
      <c r="O29" s="37">
        <f>I29*0.21</f>
        <v>0</v>
      </c>
      <c r="P29">
        <v>3</v>
      </c>
    </row>
    <row r="30" spans="1:16" x14ac:dyDescent="0.25">
      <c r="A30" s="31" t="s">
        <v>31</v>
      </c>
      <c r="B30" s="38"/>
      <c r="E30" s="33" t="s">
        <v>52</v>
      </c>
      <c r="J30" s="39"/>
    </row>
    <row r="31" spans="1:16" ht="120" x14ac:dyDescent="0.25">
      <c r="A31" s="31" t="s">
        <v>32</v>
      </c>
      <c r="B31" s="38"/>
      <c r="E31" s="40" t="s">
        <v>53</v>
      </c>
      <c r="J31" s="39"/>
    </row>
    <row r="32" spans="1:16" ht="240" x14ac:dyDescent="0.25">
      <c r="A32" s="31" t="s">
        <v>34</v>
      </c>
      <c r="B32" s="38"/>
      <c r="E32" s="33" t="s">
        <v>54</v>
      </c>
      <c r="J32" s="39"/>
    </row>
    <row r="33" spans="1:16" ht="30" x14ac:dyDescent="0.25">
      <c r="A33" s="31" t="s">
        <v>25</v>
      </c>
      <c r="B33" s="31">
        <v>7</v>
      </c>
      <c r="C33" s="32" t="s">
        <v>55</v>
      </c>
      <c r="D33" s="31" t="s">
        <v>27</v>
      </c>
      <c r="E33" s="33" t="s">
        <v>56</v>
      </c>
      <c r="F33" s="34" t="s">
        <v>44</v>
      </c>
      <c r="G33" s="35">
        <v>98</v>
      </c>
      <c r="H33" s="36">
        <v>0</v>
      </c>
      <c r="I33" s="36">
        <f>ROUND(G33*H33,P4)</f>
        <v>0</v>
      </c>
      <c r="J33" s="34" t="s">
        <v>30</v>
      </c>
      <c r="O33" s="37">
        <f>I33*0.21</f>
        <v>0</v>
      </c>
      <c r="P33">
        <v>3</v>
      </c>
    </row>
    <row r="34" spans="1:16" ht="30" x14ac:dyDescent="0.25">
      <c r="A34" s="31" t="s">
        <v>31</v>
      </c>
      <c r="B34" s="38"/>
      <c r="E34" s="33" t="s">
        <v>56</v>
      </c>
      <c r="J34" s="39"/>
    </row>
    <row r="35" spans="1:16" ht="90" x14ac:dyDescent="0.25">
      <c r="A35" s="31" t="s">
        <v>32</v>
      </c>
      <c r="B35" s="38"/>
      <c r="E35" s="40" t="s">
        <v>57</v>
      </c>
      <c r="J35" s="39"/>
    </row>
    <row r="36" spans="1:16" ht="240" x14ac:dyDescent="0.25">
      <c r="A36" s="31" t="s">
        <v>34</v>
      </c>
      <c r="B36" s="38"/>
      <c r="E36" s="33" t="s">
        <v>58</v>
      </c>
      <c r="J36" s="39"/>
    </row>
    <row r="37" spans="1:16" ht="30" x14ac:dyDescent="0.25">
      <c r="A37" s="31" t="s">
        <v>25</v>
      </c>
      <c r="B37" s="31">
        <v>8</v>
      </c>
      <c r="C37" s="32" t="s">
        <v>59</v>
      </c>
      <c r="D37" s="31" t="s">
        <v>27</v>
      </c>
      <c r="E37" s="33" t="s">
        <v>60</v>
      </c>
      <c r="F37" s="34" t="s">
        <v>44</v>
      </c>
      <c r="G37" s="35">
        <v>1000</v>
      </c>
      <c r="H37" s="36">
        <v>0</v>
      </c>
      <c r="I37" s="36">
        <f>ROUND(G37*H37,P4)</f>
        <v>0</v>
      </c>
      <c r="J37" s="34" t="s">
        <v>30</v>
      </c>
      <c r="O37" s="37">
        <f>I37*0.21</f>
        <v>0</v>
      </c>
      <c r="P37">
        <v>3</v>
      </c>
    </row>
    <row r="38" spans="1:16" ht="30" x14ac:dyDescent="0.25">
      <c r="A38" s="31" t="s">
        <v>31</v>
      </c>
      <c r="B38" s="38"/>
      <c r="E38" s="33" t="s">
        <v>60</v>
      </c>
      <c r="J38" s="39"/>
    </row>
    <row r="39" spans="1:16" ht="105" x14ac:dyDescent="0.25">
      <c r="A39" s="31" t="s">
        <v>32</v>
      </c>
      <c r="B39" s="38"/>
      <c r="E39" s="40" t="s">
        <v>61</v>
      </c>
      <c r="J39" s="39"/>
    </row>
    <row r="40" spans="1:16" ht="90" x14ac:dyDescent="0.25">
      <c r="A40" s="31" t="s">
        <v>34</v>
      </c>
      <c r="B40" s="38"/>
      <c r="E40" s="33" t="s">
        <v>62</v>
      </c>
      <c r="J40" s="39"/>
    </row>
    <row r="41" spans="1:16" ht="30" x14ac:dyDescent="0.25">
      <c r="A41" s="31" t="s">
        <v>25</v>
      </c>
      <c r="B41" s="31">
        <v>9</v>
      </c>
      <c r="C41" s="32" t="s">
        <v>63</v>
      </c>
      <c r="D41" s="31" t="s">
        <v>27</v>
      </c>
      <c r="E41" s="33" t="s">
        <v>64</v>
      </c>
      <c r="F41" s="34" t="s">
        <v>44</v>
      </c>
      <c r="G41" s="35">
        <v>3695</v>
      </c>
      <c r="H41" s="36">
        <v>0</v>
      </c>
      <c r="I41" s="36">
        <f>ROUND(G41*H41,P4)</f>
        <v>0</v>
      </c>
      <c r="J41" s="34" t="s">
        <v>30</v>
      </c>
      <c r="O41" s="37">
        <f>I41*0.21</f>
        <v>0</v>
      </c>
      <c r="P41">
        <v>3</v>
      </c>
    </row>
    <row r="42" spans="1:16" ht="30" x14ac:dyDescent="0.25">
      <c r="A42" s="31" t="s">
        <v>31</v>
      </c>
      <c r="B42" s="38"/>
      <c r="E42" s="33" t="s">
        <v>64</v>
      </c>
      <c r="J42" s="39"/>
    </row>
    <row r="43" spans="1:16" ht="135" x14ac:dyDescent="0.25">
      <c r="A43" s="31" t="s">
        <v>32</v>
      </c>
      <c r="B43" s="38"/>
      <c r="E43" s="40" t="s">
        <v>65</v>
      </c>
      <c r="J43" s="39"/>
    </row>
    <row r="44" spans="1:16" ht="240" x14ac:dyDescent="0.25">
      <c r="A44" s="31" t="s">
        <v>34</v>
      </c>
      <c r="B44" s="38"/>
      <c r="E44" s="33" t="s">
        <v>66</v>
      </c>
      <c r="J44" s="39"/>
    </row>
    <row r="45" spans="1:16" ht="30" x14ac:dyDescent="0.25">
      <c r="A45" s="31" t="s">
        <v>25</v>
      </c>
      <c r="B45" s="31">
        <v>10</v>
      </c>
      <c r="C45" s="32" t="s">
        <v>67</v>
      </c>
      <c r="D45" s="31" t="s">
        <v>27</v>
      </c>
      <c r="E45" s="33" t="s">
        <v>68</v>
      </c>
      <c r="F45" s="34" t="s">
        <v>69</v>
      </c>
      <c r="G45" s="35">
        <v>7</v>
      </c>
      <c r="H45" s="36">
        <v>0</v>
      </c>
      <c r="I45" s="36">
        <f>ROUND(G45*H45,P4)</f>
        <v>0</v>
      </c>
      <c r="J45" s="34" t="s">
        <v>30</v>
      </c>
      <c r="O45" s="37">
        <f>I45*0.21</f>
        <v>0</v>
      </c>
      <c r="P45">
        <v>3</v>
      </c>
    </row>
    <row r="46" spans="1:16" ht="30" x14ac:dyDescent="0.25">
      <c r="A46" s="31" t="s">
        <v>31</v>
      </c>
      <c r="B46" s="38"/>
      <c r="E46" s="33" t="s">
        <v>68</v>
      </c>
      <c r="J46" s="39"/>
    </row>
    <row r="47" spans="1:16" ht="90" x14ac:dyDescent="0.25">
      <c r="A47" s="31" t="s">
        <v>32</v>
      </c>
      <c r="B47" s="38"/>
      <c r="E47" s="40" t="s">
        <v>70</v>
      </c>
      <c r="J47" s="39"/>
    </row>
    <row r="48" spans="1:16" ht="150" x14ac:dyDescent="0.25">
      <c r="A48" s="31" t="s">
        <v>34</v>
      </c>
      <c r="B48" s="38"/>
      <c r="E48" s="33" t="s">
        <v>71</v>
      </c>
      <c r="J48" s="39"/>
    </row>
    <row r="49" spans="1:16" x14ac:dyDescent="0.25">
      <c r="A49" s="31" t="s">
        <v>25</v>
      </c>
      <c r="B49" s="31">
        <v>11</v>
      </c>
      <c r="C49" s="32" t="s">
        <v>72</v>
      </c>
      <c r="D49" s="31" t="s">
        <v>27</v>
      </c>
      <c r="E49" s="33" t="s">
        <v>73</v>
      </c>
      <c r="F49" s="34" t="s">
        <v>69</v>
      </c>
      <c r="G49" s="35">
        <v>60</v>
      </c>
      <c r="H49" s="36">
        <v>0</v>
      </c>
      <c r="I49" s="36">
        <f>ROUND(G49*H49,P4)</f>
        <v>0</v>
      </c>
      <c r="J49" s="34" t="s">
        <v>30</v>
      </c>
      <c r="O49" s="37">
        <f>I49*0.21</f>
        <v>0</v>
      </c>
      <c r="P49">
        <v>3</v>
      </c>
    </row>
    <row r="50" spans="1:16" x14ac:dyDescent="0.25">
      <c r="A50" s="31" t="s">
        <v>31</v>
      </c>
      <c r="B50" s="38"/>
      <c r="E50" s="33" t="s">
        <v>73</v>
      </c>
      <c r="J50" s="39"/>
    </row>
    <row r="51" spans="1:16" ht="180" x14ac:dyDescent="0.25">
      <c r="A51" s="31" t="s">
        <v>32</v>
      </c>
      <c r="B51" s="38"/>
      <c r="E51" s="40" t="s">
        <v>74</v>
      </c>
      <c r="J51" s="39"/>
    </row>
    <row r="52" spans="1:16" ht="270" x14ac:dyDescent="0.25">
      <c r="A52" s="31" t="s">
        <v>34</v>
      </c>
      <c r="B52" s="38"/>
      <c r="E52" s="33" t="s">
        <v>75</v>
      </c>
      <c r="J52" s="39"/>
    </row>
    <row r="53" spans="1:16" x14ac:dyDescent="0.25">
      <c r="A53" s="31" t="s">
        <v>25</v>
      </c>
      <c r="B53" s="31">
        <v>12</v>
      </c>
      <c r="C53" s="32" t="s">
        <v>76</v>
      </c>
      <c r="D53" s="31" t="s">
        <v>27</v>
      </c>
      <c r="E53" s="33" t="s">
        <v>77</v>
      </c>
      <c r="F53" s="34" t="s">
        <v>69</v>
      </c>
      <c r="G53" s="35">
        <v>110</v>
      </c>
      <c r="H53" s="36">
        <v>0</v>
      </c>
      <c r="I53" s="36">
        <f>ROUND(G53*H53,P4)</f>
        <v>0</v>
      </c>
      <c r="J53" s="34" t="s">
        <v>30</v>
      </c>
      <c r="O53" s="37">
        <f>I53*0.21</f>
        <v>0</v>
      </c>
      <c r="P53">
        <v>3</v>
      </c>
    </row>
    <row r="54" spans="1:16" x14ac:dyDescent="0.25">
      <c r="A54" s="31" t="s">
        <v>31</v>
      </c>
      <c r="B54" s="38"/>
      <c r="E54" s="33" t="s">
        <v>77</v>
      </c>
      <c r="J54" s="39"/>
    </row>
    <row r="55" spans="1:16" ht="120" x14ac:dyDescent="0.25">
      <c r="A55" s="31" t="s">
        <v>32</v>
      </c>
      <c r="B55" s="38"/>
      <c r="E55" s="40" t="s">
        <v>78</v>
      </c>
      <c r="J55" s="39"/>
    </row>
    <row r="56" spans="1:16" ht="270" x14ac:dyDescent="0.25">
      <c r="A56" s="31" t="s">
        <v>34</v>
      </c>
      <c r="B56" s="38"/>
      <c r="E56" s="33" t="s">
        <v>75</v>
      </c>
      <c r="J56" s="39"/>
    </row>
    <row r="57" spans="1:16" x14ac:dyDescent="0.25">
      <c r="A57" s="31" t="s">
        <v>25</v>
      </c>
      <c r="B57" s="31">
        <v>13</v>
      </c>
      <c r="C57" s="32" t="s">
        <v>79</v>
      </c>
      <c r="D57" s="31" t="s">
        <v>27</v>
      </c>
      <c r="E57" s="33" t="s">
        <v>80</v>
      </c>
      <c r="F57" s="34" t="s">
        <v>69</v>
      </c>
      <c r="G57" s="35">
        <v>30</v>
      </c>
      <c r="H57" s="36">
        <v>0</v>
      </c>
      <c r="I57" s="36">
        <f>ROUND(G57*H57,P4)</f>
        <v>0</v>
      </c>
      <c r="J57" s="34" t="s">
        <v>30</v>
      </c>
      <c r="O57" s="37">
        <f>I57*0.21</f>
        <v>0</v>
      </c>
      <c r="P57">
        <v>3</v>
      </c>
    </row>
    <row r="58" spans="1:16" x14ac:dyDescent="0.25">
      <c r="A58" s="31" t="s">
        <v>31</v>
      </c>
      <c r="B58" s="38"/>
      <c r="E58" s="33" t="s">
        <v>80</v>
      </c>
      <c r="J58" s="39"/>
    </row>
    <row r="59" spans="1:16" ht="60" x14ac:dyDescent="0.25">
      <c r="A59" s="31" t="s">
        <v>32</v>
      </c>
      <c r="B59" s="38"/>
      <c r="E59" s="40" t="s">
        <v>81</v>
      </c>
      <c r="J59" s="39"/>
    </row>
    <row r="60" spans="1:16" ht="270" x14ac:dyDescent="0.25">
      <c r="A60" s="31" t="s">
        <v>34</v>
      </c>
      <c r="B60" s="38"/>
      <c r="E60" s="33" t="s">
        <v>75</v>
      </c>
      <c r="J60" s="39"/>
    </row>
    <row r="61" spans="1:16" x14ac:dyDescent="0.25">
      <c r="A61" s="31" t="s">
        <v>25</v>
      </c>
      <c r="B61" s="31">
        <v>14</v>
      </c>
      <c r="C61" s="32" t="s">
        <v>82</v>
      </c>
      <c r="D61" s="31" t="s">
        <v>27</v>
      </c>
      <c r="E61" s="33" t="s">
        <v>83</v>
      </c>
      <c r="F61" s="34" t="s">
        <v>44</v>
      </c>
      <c r="G61" s="35">
        <v>3390</v>
      </c>
      <c r="H61" s="36">
        <v>0</v>
      </c>
      <c r="I61" s="36">
        <f>ROUND(G61*H61,P4)</f>
        <v>0</v>
      </c>
      <c r="J61" s="34" t="s">
        <v>30</v>
      </c>
      <c r="O61" s="37">
        <f>I61*0.21</f>
        <v>0</v>
      </c>
      <c r="P61">
        <v>3</v>
      </c>
    </row>
    <row r="62" spans="1:16" x14ac:dyDescent="0.25">
      <c r="A62" s="31" t="s">
        <v>31</v>
      </c>
      <c r="B62" s="38"/>
      <c r="E62" s="33" t="s">
        <v>83</v>
      </c>
      <c r="J62" s="39"/>
    </row>
    <row r="63" spans="1:16" ht="135" x14ac:dyDescent="0.25">
      <c r="A63" s="31" t="s">
        <v>32</v>
      </c>
      <c r="B63" s="38"/>
      <c r="E63" s="40" t="s">
        <v>84</v>
      </c>
      <c r="J63" s="39"/>
    </row>
    <row r="64" spans="1:16" ht="135" x14ac:dyDescent="0.25">
      <c r="A64" s="31" t="s">
        <v>34</v>
      </c>
      <c r="B64" s="38"/>
      <c r="E64" s="33" t="s">
        <v>85</v>
      </c>
      <c r="J64" s="39"/>
    </row>
    <row r="65" spans="1:16" x14ac:dyDescent="0.25">
      <c r="A65" s="31" t="s">
        <v>25</v>
      </c>
      <c r="B65" s="31">
        <v>15</v>
      </c>
      <c r="C65" s="32" t="s">
        <v>86</v>
      </c>
      <c r="D65" s="31" t="s">
        <v>27</v>
      </c>
      <c r="E65" s="33" t="s">
        <v>87</v>
      </c>
      <c r="F65" s="34" t="s">
        <v>69</v>
      </c>
      <c r="G65" s="35">
        <v>14</v>
      </c>
      <c r="H65" s="36">
        <v>0</v>
      </c>
      <c r="I65" s="36">
        <f>ROUND(G65*H65,P4)</f>
        <v>0</v>
      </c>
      <c r="J65" s="34" t="s">
        <v>30</v>
      </c>
      <c r="O65" s="37">
        <f>I65*0.21</f>
        <v>0</v>
      </c>
      <c r="P65">
        <v>3</v>
      </c>
    </row>
    <row r="66" spans="1:16" x14ac:dyDescent="0.25">
      <c r="A66" s="31" t="s">
        <v>31</v>
      </c>
      <c r="B66" s="38"/>
      <c r="E66" s="33" t="s">
        <v>87</v>
      </c>
      <c r="J66" s="39"/>
    </row>
    <row r="67" spans="1:16" ht="90" x14ac:dyDescent="0.25">
      <c r="A67" s="31" t="s">
        <v>32</v>
      </c>
      <c r="B67" s="38"/>
      <c r="E67" s="40" t="s">
        <v>88</v>
      </c>
      <c r="J67" s="39"/>
    </row>
    <row r="68" spans="1:16" ht="60" x14ac:dyDescent="0.25">
      <c r="A68" s="31" t="s">
        <v>34</v>
      </c>
      <c r="B68" s="38"/>
      <c r="E68" s="33" t="s">
        <v>89</v>
      </c>
      <c r="J68" s="39"/>
    </row>
    <row r="69" spans="1:16" x14ac:dyDescent="0.25">
      <c r="A69" s="25" t="s">
        <v>22</v>
      </c>
      <c r="B69" s="26"/>
      <c r="C69" s="27" t="s">
        <v>90</v>
      </c>
      <c r="D69" s="28"/>
      <c r="E69" s="25" t="s">
        <v>91</v>
      </c>
      <c r="F69" s="28"/>
      <c r="G69" s="28"/>
      <c r="H69" s="28"/>
      <c r="I69" s="29">
        <f>SUMIFS(I70:I85,A70:A85,"P")</f>
        <v>0</v>
      </c>
      <c r="J69" s="30"/>
    </row>
    <row r="70" spans="1:16" x14ac:dyDescent="0.25">
      <c r="A70" s="31" t="s">
        <v>25</v>
      </c>
      <c r="B70" s="31">
        <v>16</v>
      </c>
      <c r="C70" s="32" t="s">
        <v>92</v>
      </c>
      <c r="D70" s="31" t="s">
        <v>27</v>
      </c>
      <c r="E70" s="33" t="s">
        <v>93</v>
      </c>
      <c r="F70" s="34" t="s">
        <v>69</v>
      </c>
      <c r="G70" s="35">
        <v>8</v>
      </c>
      <c r="H70" s="36">
        <v>0</v>
      </c>
      <c r="I70" s="36">
        <f>ROUND(G70*H70,P4)</f>
        <v>0</v>
      </c>
      <c r="J70" s="34" t="s">
        <v>30</v>
      </c>
      <c r="O70" s="37">
        <f>I70*0.21</f>
        <v>0</v>
      </c>
      <c r="P70">
        <v>3</v>
      </c>
    </row>
    <row r="71" spans="1:16" x14ac:dyDescent="0.25">
      <c r="A71" s="31" t="s">
        <v>31</v>
      </c>
      <c r="B71" s="38"/>
      <c r="E71" s="33" t="s">
        <v>93</v>
      </c>
      <c r="J71" s="39"/>
    </row>
    <row r="72" spans="1:16" ht="135" x14ac:dyDescent="0.25">
      <c r="A72" s="31" t="s">
        <v>32</v>
      </c>
      <c r="B72" s="38"/>
      <c r="E72" s="40" t="s">
        <v>94</v>
      </c>
      <c r="J72" s="39"/>
    </row>
    <row r="73" spans="1:16" ht="150" x14ac:dyDescent="0.25">
      <c r="A73" s="31" t="s">
        <v>34</v>
      </c>
      <c r="B73" s="38"/>
      <c r="E73" s="33" t="s">
        <v>95</v>
      </c>
      <c r="J73" s="39"/>
    </row>
    <row r="74" spans="1:16" x14ac:dyDescent="0.25">
      <c r="A74" s="31" t="s">
        <v>25</v>
      </c>
      <c r="B74" s="31">
        <v>17</v>
      </c>
      <c r="C74" s="32" t="s">
        <v>96</v>
      </c>
      <c r="D74" s="31" t="s">
        <v>27</v>
      </c>
      <c r="E74" s="33" t="s">
        <v>97</v>
      </c>
      <c r="F74" s="34" t="s">
        <v>69</v>
      </c>
      <c r="G74" s="35">
        <v>105</v>
      </c>
      <c r="H74" s="36">
        <v>0</v>
      </c>
      <c r="I74" s="36">
        <f>ROUND(G74*H74,P4)</f>
        <v>0</v>
      </c>
      <c r="J74" s="34" t="s">
        <v>30</v>
      </c>
      <c r="O74" s="37">
        <f>I74*0.21</f>
        <v>0</v>
      </c>
      <c r="P74">
        <v>3</v>
      </c>
    </row>
    <row r="75" spans="1:16" x14ac:dyDescent="0.25">
      <c r="A75" s="31" t="s">
        <v>31</v>
      </c>
      <c r="B75" s="38"/>
      <c r="E75" s="33" t="s">
        <v>97</v>
      </c>
      <c r="J75" s="39"/>
    </row>
    <row r="76" spans="1:16" ht="180" x14ac:dyDescent="0.25">
      <c r="A76" s="31" t="s">
        <v>32</v>
      </c>
      <c r="B76" s="38"/>
      <c r="E76" s="40" t="s">
        <v>98</v>
      </c>
      <c r="J76" s="39"/>
    </row>
    <row r="77" spans="1:16" ht="105" x14ac:dyDescent="0.25">
      <c r="A77" s="31" t="s">
        <v>34</v>
      </c>
      <c r="B77" s="38"/>
      <c r="E77" s="33" t="s">
        <v>99</v>
      </c>
      <c r="J77" s="39"/>
    </row>
    <row r="78" spans="1:16" ht="30" x14ac:dyDescent="0.25">
      <c r="A78" s="31" t="s">
        <v>25</v>
      </c>
      <c r="B78" s="31">
        <v>18</v>
      </c>
      <c r="C78" s="32" t="s">
        <v>100</v>
      </c>
      <c r="D78" s="31" t="s">
        <v>27</v>
      </c>
      <c r="E78" s="33" t="s">
        <v>101</v>
      </c>
      <c r="F78" s="34" t="s">
        <v>44</v>
      </c>
      <c r="G78" s="35">
        <v>300</v>
      </c>
      <c r="H78" s="36">
        <v>0</v>
      </c>
      <c r="I78" s="36">
        <f>ROUND(G78*H78,P4)</f>
        <v>0</v>
      </c>
      <c r="J78" s="34" t="s">
        <v>30</v>
      </c>
      <c r="O78" s="37">
        <f>I78*0.21</f>
        <v>0</v>
      </c>
      <c r="P78">
        <v>3</v>
      </c>
    </row>
    <row r="79" spans="1:16" ht="30" x14ac:dyDescent="0.25">
      <c r="A79" s="31" t="s">
        <v>31</v>
      </c>
      <c r="B79" s="38"/>
      <c r="E79" s="33" t="s">
        <v>101</v>
      </c>
      <c r="J79" s="39"/>
    </row>
    <row r="80" spans="1:16" ht="135" x14ac:dyDescent="0.25">
      <c r="A80" s="31" t="s">
        <v>32</v>
      </c>
      <c r="B80" s="38"/>
      <c r="E80" s="40" t="s">
        <v>102</v>
      </c>
      <c r="J80" s="39"/>
    </row>
    <row r="81" spans="1:16" ht="150" x14ac:dyDescent="0.25">
      <c r="A81" s="31" t="s">
        <v>34</v>
      </c>
      <c r="B81" s="38"/>
      <c r="E81" s="33" t="s">
        <v>103</v>
      </c>
      <c r="J81" s="39"/>
    </row>
    <row r="82" spans="1:16" x14ac:dyDescent="0.25">
      <c r="A82" s="31" t="s">
        <v>25</v>
      </c>
      <c r="B82" s="31">
        <v>19</v>
      </c>
      <c r="C82" s="32" t="s">
        <v>104</v>
      </c>
      <c r="D82" s="31" t="s">
        <v>27</v>
      </c>
      <c r="E82" s="33" t="s">
        <v>105</v>
      </c>
      <c r="F82" s="34" t="s">
        <v>44</v>
      </c>
      <c r="G82" s="35">
        <v>3695</v>
      </c>
      <c r="H82" s="36">
        <v>0</v>
      </c>
      <c r="I82" s="36">
        <f>ROUND(G82*H82,P4)</f>
        <v>0</v>
      </c>
      <c r="J82" s="34" t="s">
        <v>30</v>
      </c>
      <c r="O82" s="37">
        <f>I82*0.21</f>
        <v>0</v>
      </c>
      <c r="P82">
        <v>3</v>
      </c>
    </row>
    <row r="83" spans="1:16" x14ac:dyDescent="0.25">
      <c r="A83" s="31" t="s">
        <v>31</v>
      </c>
      <c r="B83" s="38"/>
      <c r="E83" s="33" t="s">
        <v>105</v>
      </c>
      <c r="J83" s="39"/>
    </row>
    <row r="84" spans="1:16" ht="75" x14ac:dyDescent="0.25">
      <c r="A84" s="31" t="s">
        <v>32</v>
      </c>
      <c r="B84" s="38"/>
      <c r="E84" s="40" t="s">
        <v>106</v>
      </c>
      <c r="J84" s="39"/>
    </row>
    <row r="85" spans="1:16" ht="135" x14ac:dyDescent="0.25">
      <c r="A85" s="31" t="s">
        <v>34</v>
      </c>
      <c r="B85" s="38"/>
      <c r="E85" s="33" t="s">
        <v>107</v>
      </c>
      <c r="J85" s="39"/>
    </row>
    <row r="86" spans="1:16" x14ac:dyDescent="0.25">
      <c r="A86" s="25" t="s">
        <v>22</v>
      </c>
      <c r="B86" s="26"/>
      <c r="C86" s="27" t="s">
        <v>108</v>
      </c>
      <c r="D86" s="28"/>
      <c r="E86" s="25" t="s">
        <v>109</v>
      </c>
      <c r="F86" s="28"/>
      <c r="G86" s="28"/>
      <c r="H86" s="28"/>
      <c r="I86" s="29">
        <f>SUMIFS(I87:I94,A87:A94,"P")</f>
        <v>0</v>
      </c>
      <c r="J86" s="30"/>
    </row>
    <row r="87" spans="1:16" x14ac:dyDescent="0.25">
      <c r="A87" s="31" t="s">
        <v>25</v>
      </c>
      <c r="B87" s="31">
        <v>42</v>
      </c>
      <c r="C87" s="32" t="s">
        <v>110</v>
      </c>
      <c r="D87" s="31" t="s">
        <v>27</v>
      </c>
      <c r="E87" s="33" t="s">
        <v>111</v>
      </c>
      <c r="F87" s="34" t="s">
        <v>112</v>
      </c>
      <c r="G87" s="35">
        <v>3.5</v>
      </c>
      <c r="H87" s="36">
        <v>0</v>
      </c>
      <c r="I87" s="36">
        <f>ROUND(G87*H87,P4)</f>
        <v>0</v>
      </c>
      <c r="J87" s="34" t="s">
        <v>113</v>
      </c>
      <c r="O87" s="37">
        <f>I87*0.21</f>
        <v>0</v>
      </c>
      <c r="P87">
        <v>3</v>
      </c>
    </row>
    <row r="88" spans="1:16" x14ac:dyDescent="0.25">
      <c r="A88" s="31" t="s">
        <v>31</v>
      </c>
      <c r="B88" s="38"/>
      <c r="E88" s="33" t="s">
        <v>111</v>
      </c>
      <c r="J88" s="39"/>
    </row>
    <row r="89" spans="1:16" ht="60" x14ac:dyDescent="0.25">
      <c r="A89" s="31" t="s">
        <v>32</v>
      </c>
      <c r="B89" s="38"/>
      <c r="E89" s="40" t="s">
        <v>114</v>
      </c>
      <c r="J89" s="39"/>
    </row>
    <row r="90" spans="1:16" ht="75" x14ac:dyDescent="0.25">
      <c r="A90" s="31" t="s">
        <v>34</v>
      </c>
      <c r="B90" s="38"/>
      <c r="E90" s="33" t="s">
        <v>115</v>
      </c>
      <c r="J90" s="39"/>
    </row>
    <row r="91" spans="1:16" x14ac:dyDescent="0.25">
      <c r="A91" s="31" t="s">
        <v>25</v>
      </c>
      <c r="B91" s="31">
        <v>41</v>
      </c>
      <c r="C91" s="32" t="s">
        <v>116</v>
      </c>
      <c r="D91" s="31" t="s">
        <v>27</v>
      </c>
      <c r="E91" s="33" t="s">
        <v>117</v>
      </c>
      <c r="F91" s="34" t="s">
        <v>112</v>
      </c>
      <c r="G91" s="35">
        <v>3.5</v>
      </c>
      <c r="H91" s="36">
        <v>0</v>
      </c>
      <c r="I91" s="36">
        <f>ROUND(G91*H91,P4)</f>
        <v>0</v>
      </c>
      <c r="J91" s="34" t="s">
        <v>113</v>
      </c>
      <c r="O91" s="37">
        <f>I91*0.21</f>
        <v>0</v>
      </c>
      <c r="P91">
        <v>3</v>
      </c>
    </row>
    <row r="92" spans="1:16" x14ac:dyDescent="0.25">
      <c r="A92" s="31" t="s">
        <v>31</v>
      </c>
      <c r="B92" s="38"/>
      <c r="E92" s="33" t="s">
        <v>117</v>
      </c>
      <c r="J92" s="39"/>
    </row>
    <row r="93" spans="1:16" ht="60" x14ac:dyDescent="0.25">
      <c r="A93" s="31" t="s">
        <v>32</v>
      </c>
      <c r="B93" s="38"/>
      <c r="E93" s="40" t="s">
        <v>118</v>
      </c>
      <c r="J93" s="39"/>
    </row>
    <row r="94" spans="1:16" ht="75" x14ac:dyDescent="0.25">
      <c r="A94" s="31" t="s">
        <v>34</v>
      </c>
      <c r="B94" s="38"/>
      <c r="E94" s="33" t="s">
        <v>115</v>
      </c>
      <c r="J94" s="39"/>
    </row>
    <row r="95" spans="1:16" x14ac:dyDescent="0.25">
      <c r="A95" s="25" t="s">
        <v>22</v>
      </c>
      <c r="B95" s="26"/>
      <c r="C95" s="27" t="s">
        <v>119</v>
      </c>
      <c r="D95" s="28"/>
      <c r="E95" s="25" t="s">
        <v>120</v>
      </c>
      <c r="F95" s="28"/>
      <c r="G95" s="28"/>
      <c r="H95" s="28"/>
      <c r="I95" s="29">
        <f>SUMIFS(I96:I119,A96:A119,"P")</f>
        <v>0</v>
      </c>
      <c r="J95" s="30"/>
    </row>
    <row r="96" spans="1:16" x14ac:dyDescent="0.25">
      <c r="A96" s="31" t="s">
        <v>25</v>
      </c>
      <c r="B96" s="31">
        <v>20</v>
      </c>
      <c r="C96" s="32" t="s">
        <v>121</v>
      </c>
      <c r="D96" s="31" t="s">
        <v>27</v>
      </c>
      <c r="E96" s="33" t="s">
        <v>122</v>
      </c>
      <c r="F96" s="34" t="s">
        <v>123</v>
      </c>
      <c r="G96" s="35">
        <v>1</v>
      </c>
      <c r="H96" s="36">
        <v>0</v>
      </c>
      <c r="I96" s="36">
        <f>ROUND(G96*H96,P4)</f>
        <v>0</v>
      </c>
      <c r="J96" s="34" t="s">
        <v>30</v>
      </c>
      <c r="O96" s="37">
        <f>I96*0.21</f>
        <v>0</v>
      </c>
      <c r="P96">
        <v>3</v>
      </c>
    </row>
    <row r="97" spans="1:16" x14ac:dyDescent="0.25">
      <c r="A97" s="31" t="s">
        <v>31</v>
      </c>
      <c r="B97" s="38"/>
      <c r="E97" s="33" t="s">
        <v>122</v>
      </c>
      <c r="J97" s="39"/>
    </row>
    <row r="98" spans="1:16" ht="60" x14ac:dyDescent="0.25">
      <c r="A98" s="31" t="s">
        <v>32</v>
      </c>
      <c r="B98" s="38"/>
      <c r="E98" s="40" t="s">
        <v>124</v>
      </c>
      <c r="J98" s="39"/>
    </row>
    <row r="99" spans="1:16" ht="30" x14ac:dyDescent="0.25">
      <c r="A99" s="31" t="s">
        <v>34</v>
      </c>
      <c r="B99" s="38"/>
      <c r="E99" s="33" t="s">
        <v>125</v>
      </c>
      <c r="J99" s="39"/>
    </row>
    <row r="100" spans="1:16" x14ac:dyDescent="0.25">
      <c r="A100" s="31" t="s">
        <v>25</v>
      </c>
      <c r="B100" s="31">
        <v>21</v>
      </c>
      <c r="C100" s="32" t="s">
        <v>126</v>
      </c>
      <c r="D100" s="31" t="s">
        <v>27</v>
      </c>
      <c r="E100" s="33" t="s">
        <v>127</v>
      </c>
      <c r="F100" s="34" t="s">
        <v>123</v>
      </c>
      <c r="G100" s="35">
        <v>1</v>
      </c>
      <c r="H100" s="36">
        <v>0</v>
      </c>
      <c r="I100" s="36">
        <f>ROUND(G100*H100,P4)</f>
        <v>0</v>
      </c>
      <c r="J100" s="34" t="s">
        <v>30</v>
      </c>
      <c r="O100" s="37">
        <f>I100*0.21</f>
        <v>0</v>
      </c>
      <c r="P100">
        <v>3</v>
      </c>
    </row>
    <row r="101" spans="1:16" x14ac:dyDescent="0.25">
      <c r="A101" s="31" t="s">
        <v>31</v>
      </c>
      <c r="B101" s="38"/>
      <c r="E101" s="33" t="s">
        <v>127</v>
      </c>
      <c r="J101" s="39"/>
    </row>
    <row r="102" spans="1:16" ht="75" x14ac:dyDescent="0.25">
      <c r="A102" s="31" t="s">
        <v>32</v>
      </c>
      <c r="B102" s="38"/>
      <c r="E102" s="40" t="s">
        <v>128</v>
      </c>
      <c r="J102" s="39"/>
    </row>
    <row r="103" spans="1:16" ht="30" x14ac:dyDescent="0.25">
      <c r="A103" s="31" t="s">
        <v>34</v>
      </c>
      <c r="B103" s="38"/>
      <c r="E103" s="33" t="s">
        <v>125</v>
      </c>
      <c r="J103" s="39"/>
    </row>
    <row r="104" spans="1:16" x14ac:dyDescent="0.25">
      <c r="A104" s="31" t="s">
        <v>25</v>
      </c>
      <c r="B104" s="31">
        <v>22</v>
      </c>
      <c r="C104" s="32" t="s">
        <v>129</v>
      </c>
      <c r="D104" s="31" t="s">
        <v>27</v>
      </c>
      <c r="E104" s="33" t="s">
        <v>130</v>
      </c>
      <c r="F104" s="34" t="s">
        <v>69</v>
      </c>
      <c r="G104" s="35">
        <v>116</v>
      </c>
      <c r="H104" s="36">
        <v>0</v>
      </c>
      <c r="I104" s="36">
        <f>ROUND(G104*H104,P4)</f>
        <v>0</v>
      </c>
      <c r="J104" s="34" t="s">
        <v>30</v>
      </c>
      <c r="O104" s="37">
        <f>I104*0.21</f>
        <v>0</v>
      </c>
      <c r="P104">
        <v>3</v>
      </c>
    </row>
    <row r="105" spans="1:16" x14ac:dyDescent="0.25">
      <c r="A105" s="31" t="s">
        <v>31</v>
      </c>
      <c r="B105" s="38"/>
      <c r="E105" s="33" t="s">
        <v>130</v>
      </c>
      <c r="J105" s="39"/>
    </row>
    <row r="106" spans="1:16" ht="75" x14ac:dyDescent="0.25">
      <c r="A106" s="31" t="s">
        <v>32</v>
      </c>
      <c r="B106" s="38"/>
      <c r="E106" s="40" t="s">
        <v>131</v>
      </c>
      <c r="J106" s="39"/>
    </row>
    <row r="107" spans="1:16" ht="30" x14ac:dyDescent="0.25">
      <c r="A107" s="31" t="s">
        <v>34</v>
      </c>
      <c r="B107" s="38"/>
      <c r="E107" s="33" t="s">
        <v>125</v>
      </c>
      <c r="J107" s="39"/>
    </row>
    <row r="108" spans="1:16" x14ac:dyDescent="0.25">
      <c r="A108" s="31" t="s">
        <v>25</v>
      </c>
      <c r="B108" s="31">
        <v>23</v>
      </c>
      <c r="C108" s="32" t="s">
        <v>132</v>
      </c>
      <c r="D108" s="31" t="s">
        <v>27</v>
      </c>
      <c r="E108" s="33" t="s">
        <v>133</v>
      </c>
      <c r="F108" s="34" t="s">
        <v>69</v>
      </c>
      <c r="G108" s="35">
        <v>58</v>
      </c>
      <c r="H108" s="36">
        <v>0</v>
      </c>
      <c r="I108" s="36">
        <f>ROUND(G108*H108,P4)</f>
        <v>0</v>
      </c>
      <c r="J108" s="34" t="s">
        <v>30</v>
      </c>
      <c r="O108" s="37">
        <f>I108*0.21</f>
        <v>0</v>
      </c>
      <c r="P108">
        <v>3</v>
      </c>
    </row>
    <row r="109" spans="1:16" x14ac:dyDescent="0.25">
      <c r="A109" s="31" t="s">
        <v>31</v>
      </c>
      <c r="B109" s="38"/>
      <c r="E109" s="33" t="s">
        <v>133</v>
      </c>
      <c r="J109" s="39"/>
    </row>
    <row r="110" spans="1:16" ht="75" x14ac:dyDescent="0.25">
      <c r="A110" s="31" t="s">
        <v>32</v>
      </c>
      <c r="B110" s="38"/>
      <c r="E110" s="40" t="s">
        <v>134</v>
      </c>
      <c r="J110" s="39"/>
    </row>
    <row r="111" spans="1:16" ht="105" x14ac:dyDescent="0.25">
      <c r="A111" s="31" t="s">
        <v>34</v>
      </c>
      <c r="B111" s="38"/>
      <c r="E111" s="33" t="s">
        <v>135</v>
      </c>
      <c r="J111" s="39"/>
    </row>
    <row r="112" spans="1:16" x14ac:dyDescent="0.25">
      <c r="A112" s="31" t="s">
        <v>25</v>
      </c>
      <c r="B112" s="31">
        <v>24</v>
      </c>
      <c r="C112" s="32" t="s">
        <v>136</v>
      </c>
      <c r="D112" s="31" t="s">
        <v>27</v>
      </c>
      <c r="E112" s="33" t="s">
        <v>137</v>
      </c>
      <c r="F112" s="34" t="s">
        <v>138</v>
      </c>
      <c r="G112" s="35">
        <v>250</v>
      </c>
      <c r="H112" s="36">
        <v>0</v>
      </c>
      <c r="I112" s="36">
        <f>ROUND(G112*H112,P4)</f>
        <v>0</v>
      </c>
      <c r="J112" s="34" t="s">
        <v>30</v>
      </c>
      <c r="O112" s="37">
        <f>I112*0.21</f>
        <v>0</v>
      </c>
      <c r="P112">
        <v>3</v>
      </c>
    </row>
    <row r="113" spans="1:16" x14ac:dyDescent="0.25">
      <c r="A113" s="31" t="s">
        <v>31</v>
      </c>
      <c r="B113" s="38"/>
      <c r="E113" s="33" t="s">
        <v>137</v>
      </c>
      <c r="J113" s="39"/>
    </row>
    <row r="114" spans="1:16" ht="60" x14ac:dyDescent="0.25">
      <c r="A114" s="31" t="s">
        <v>32</v>
      </c>
      <c r="B114" s="38"/>
      <c r="E114" s="40" t="s">
        <v>139</v>
      </c>
      <c r="J114" s="39"/>
    </row>
    <row r="115" spans="1:16" ht="135" x14ac:dyDescent="0.25">
      <c r="A115" s="31" t="s">
        <v>34</v>
      </c>
      <c r="B115" s="38"/>
      <c r="E115" s="33" t="s">
        <v>140</v>
      </c>
      <c r="J115" s="39"/>
    </row>
    <row r="116" spans="1:16" x14ac:dyDescent="0.25">
      <c r="A116" s="31" t="s">
        <v>25</v>
      </c>
      <c r="B116" s="31">
        <v>25</v>
      </c>
      <c r="C116" s="32" t="s">
        <v>141</v>
      </c>
      <c r="D116" s="31" t="s">
        <v>27</v>
      </c>
      <c r="E116" s="33" t="s">
        <v>142</v>
      </c>
      <c r="F116" s="34" t="s">
        <v>69</v>
      </c>
      <c r="G116" s="35">
        <v>58</v>
      </c>
      <c r="H116" s="36">
        <v>0</v>
      </c>
      <c r="I116" s="36">
        <f>ROUND(G116*H116,P4)</f>
        <v>0</v>
      </c>
      <c r="J116" s="34" t="s">
        <v>113</v>
      </c>
      <c r="O116" s="37">
        <f>I116*0.21</f>
        <v>0</v>
      </c>
      <c r="P116">
        <v>3</v>
      </c>
    </row>
    <row r="117" spans="1:16" x14ac:dyDescent="0.25">
      <c r="A117" s="31" t="s">
        <v>31</v>
      </c>
      <c r="B117" s="38"/>
      <c r="E117" s="33" t="s">
        <v>142</v>
      </c>
      <c r="J117" s="39"/>
    </row>
    <row r="118" spans="1:16" ht="75" x14ac:dyDescent="0.25">
      <c r="A118" s="31" t="s">
        <v>32</v>
      </c>
      <c r="B118" s="38"/>
      <c r="E118" s="40" t="s">
        <v>143</v>
      </c>
      <c r="J118" s="39"/>
    </row>
    <row r="119" spans="1:16" ht="120" x14ac:dyDescent="0.25">
      <c r="A119" s="31" t="s">
        <v>34</v>
      </c>
      <c r="B119" s="38"/>
      <c r="E119" s="33" t="s">
        <v>144</v>
      </c>
      <c r="J119" s="39"/>
    </row>
    <row r="120" spans="1:16" x14ac:dyDescent="0.25">
      <c r="A120" s="25" t="s">
        <v>22</v>
      </c>
      <c r="B120" s="26"/>
      <c r="C120" s="27" t="s">
        <v>145</v>
      </c>
      <c r="D120" s="28"/>
      <c r="E120" s="25" t="s">
        <v>146</v>
      </c>
      <c r="F120" s="28"/>
      <c r="G120" s="28"/>
      <c r="H120" s="28"/>
      <c r="I120" s="29">
        <f>SUMIFS(I121:I152,A121:A152,"P")</f>
        <v>0</v>
      </c>
      <c r="J120" s="30"/>
    </row>
    <row r="121" spans="1:16" x14ac:dyDescent="0.25">
      <c r="A121" s="31" t="s">
        <v>25</v>
      </c>
      <c r="B121" s="31">
        <v>26</v>
      </c>
      <c r="C121" s="32" t="s">
        <v>147</v>
      </c>
      <c r="D121" s="31" t="s">
        <v>27</v>
      </c>
      <c r="E121" s="33" t="s">
        <v>148</v>
      </c>
      <c r="F121" s="34" t="s">
        <v>29</v>
      </c>
      <c r="G121" s="35">
        <v>8050</v>
      </c>
      <c r="H121" s="36">
        <v>0</v>
      </c>
      <c r="I121" s="36">
        <f>ROUND(G121*H121,P4)</f>
        <v>0</v>
      </c>
      <c r="J121" s="34" t="s">
        <v>30</v>
      </c>
      <c r="O121" s="37">
        <f>I121*0.21</f>
        <v>0</v>
      </c>
      <c r="P121">
        <v>3</v>
      </c>
    </row>
    <row r="122" spans="1:16" x14ac:dyDescent="0.25">
      <c r="A122" s="31" t="s">
        <v>31</v>
      </c>
      <c r="B122" s="38"/>
      <c r="E122" s="33" t="s">
        <v>148</v>
      </c>
      <c r="J122" s="39"/>
    </row>
    <row r="123" spans="1:16" ht="255" x14ac:dyDescent="0.25">
      <c r="A123" s="31" t="s">
        <v>32</v>
      </c>
      <c r="B123" s="38"/>
      <c r="E123" s="40" t="s">
        <v>149</v>
      </c>
      <c r="J123" s="39"/>
    </row>
    <row r="124" spans="1:16" ht="120" x14ac:dyDescent="0.25">
      <c r="A124" s="31" t="s">
        <v>34</v>
      </c>
      <c r="B124" s="38"/>
      <c r="E124" s="33" t="s">
        <v>150</v>
      </c>
      <c r="J124" s="39"/>
    </row>
    <row r="125" spans="1:16" ht="30" x14ac:dyDescent="0.25">
      <c r="A125" s="31" t="s">
        <v>25</v>
      </c>
      <c r="B125" s="31">
        <v>27</v>
      </c>
      <c r="C125" s="32" t="s">
        <v>151</v>
      </c>
      <c r="D125" s="31" t="s">
        <v>27</v>
      </c>
      <c r="E125" s="33" t="s">
        <v>152</v>
      </c>
      <c r="F125" s="34" t="s">
        <v>153</v>
      </c>
      <c r="G125" s="35">
        <v>22500</v>
      </c>
      <c r="H125" s="36">
        <v>0</v>
      </c>
      <c r="I125" s="36">
        <f>ROUND(G125*H125,P4)</f>
        <v>0</v>
      </c>
      <c r="J125" s="34" t="s">
        <v>30</v>
      </c>
      <c r="O125" s="37">
        <f>I125*0.21</f>
        <v>0</v>
      </c>
      <c r="P125">
        <v>3</v>
      </c>
    </row>
    <row r="126" spans="1:16" ht="30" x14ac:dyDescent="0.25">
      <c r="A126" s="31" t="s">
        <v>31</v>
      </c>
      <c r="B126" s="38"/>
      <c r="E126" s="33" t="s">
        <v>152</v>
      </c>
      <c r="J126" s="39"/>
    </row>
    <row r="127" spans="1:16" ht="105" x14ac:dyDescent="0.25">
      <c r="A127" s="31" t="s">
        <v>32</v>
      </c>
      <c r="B127" s="38"/>
      <c r="E127" s="40" t="s">
        <v>154</v>
      </c>
      <c r="J127" s="39"/>
    </row>
    <row r="128" spans="1:16" ht="105" x14ac:dyDescent="0.25">
      <c r="A128" s="31" t="s">
        <v>34</v>
      </c>
      <c r="B128" s="38"/>
      <c r="E128" s="33" t="s">
        <v>155</v>
      </c>
      <c r="J128" s="39"/>
    </row>
    <row r="129" spans="1:16" x14ac:dyDescent="0.25">
      <c r="A129" s="31" t="s">
        <v>25</v>
      </c>
      <c r="B129" s="31">
        <v>28</v>
      </c>
      <c r="C129" s="32" t="s">
        <v>156</v>
      </c>
      <c r="D129" s="31" t="s">
        <v>27</v>
      </c>
      <c r="E129" s="33" t="s">
        <v>157</v>
      </c>
      <c r="F129" s="34" t="s">
        <v>44</v>
      </c>
      <c r="G129" s="35">
        <v>750</v>
      </c>
      <c r="H129" s="36">
        <v>0</v>
      </c>
      <c r="I129" s="36">
        <f>ROUND(G129*H129,P4)</f>
        <v>0</v>
      </c>
      <c r="J129" s="34" t="s">
        <v>30</v>
      </c>
      <c r="O129" s="37">
        <f>I129*0.21</f>
        <v>0</v>
      </c>
      <c r="P129">
        <v>3</v>
      </c>
    </row>
    <row r="130" spans="1:16" x14ac:dyDescent="0.25">
      <c r="A130" s="31" t="s">
        <v>31</v>
      </c>
      <c r="B130" s="38"/>
      <c r="E130" s="33" t="s">
        <v>157</v>
      </c>
      <c r="J130" s="39"/>
    </row>
    <row r="131" spans="1:16" ht="120" x14ac:dyDescent="0.25">
      <c r="A131" s="31" t="s">
        <v>32</v>
      </c>
      <c r="B131" s="38"/>
      <c r="E131" s="40" t="s">
        <v>158</v>
      </c>
      <c r="J131" s="39"/>
    </row>
    <row r="132" spans="1:16" ht="150" x14ac:dyDescent="0.25">
      <c r="A132" s="31" t="s">
        <v>34</v>
      </c>
      <c r="B132" s="38"/>
      <c r="E132" s="33" t="s">
        <v>159</v>
      </c>
      <c r="J132" s="39"/>
    </row>
    <row r="133" spans="1:16" ht="30" x14ac:dyDescent="0.25">
      <c r="A133" s="31" t="s">
        <v>25</v>
      </c>
      <c r="B133" s="31">
        <v>29</v>
      </c>
      <c r="C133" s="32" t="s">
        <v>160</v>
      </c>
      <c r="D133" s="31" t="s">
        <v>27</v>
      </c>
      <c r="E133" s="33" t="s">
        <v>161</v>
      </c>
      <c r="F133" s="34" t="s">
        <v>44</v>
      </c>
      <c r="G133" s="35">
        <v>2000</v>
      </c>
      <c r="H133" s="36">
        <v>0</v>
      </c>
      <c r="I133" s="36">
        <f>ROUND(G133*H133,P4)</f>
        <v>0</v>
      </c>
      <c r="J133" s="34" t="s">
        <v>30</v>
      </c>
      <c r="O133" s="37">
        <f>I133*0.21</f>
        <v>0</v>
      </c>
      <c r="P133">
        <v>3</v>
      </c>
    </row>
    <row r="134" spans="1:16" ht="30" x14ac:dyDescent="0.25">
      <c r="A134" s="31" t="s">
        <v>31</v>
      </c>
      <c r="B134" s="38"/>
      <c r="E134" s="33" t="s">
        <v>161</v>
      </c>
      <c r="J134" s="39"/>
    </row>
    <row r="135" spans="1:16" ht="150" x14ac:dyDescent="0.25">
      <c r="A135" s="31" t="s">
        <v>32</v>
      </c>
      <c r="B135" s="38"/>
      <c r="E135" s="40" t="s">
        <v>162</v>
      </c>
      <c r="J135" s="39"/>
    </row>
    <row r="136" spans="1:16" ht="165" x14ac:dyDescent="0.25">
      <c r="A136" s="31" t="s">
        <v>34</v>
      </c>
      <c r="B136" s="38"/>
      <c r="E136" s="33" t="s">
        <v>163</v>
      </c>
      <c r="J136" s="39"/>
    </row>
    <row r="137" spans="1:16" ht="30" x14ac:dyDescent="0.25">
      <c r="A137" s="31" t="s">
        <v>25</v>
      </c>
      <c r="B137" s="31">
        <v>30</v>
      </c>
      <c r="C137" s="32" t="s">
        <v>164</v>
      </c>
      <c r="D137" s="31" t="s">
        <v>27</v>
      </c>
      <c r="E137" s="33" t="s">
        <v>165</v>
      </c>
      <c r="F137" s="34" t="s">
        <v>44</v>
      </c>
      <c r="G137" s="35">
        <v>700</v>
      </c>
      <c r="H137" s="36">
        <v>0</v>
      </c>
      <c r="I137" s="36">
        <f>ROUND(G137*H137,P4)</f>
        <v>0</v>
      </c>
      <c r="J137" s="34" t="s">
        <v>30</v>
      </c>
      <c r="O137" s="37">
        <f>I137*0.21</f>
        <v>0</v>
      </c>
      <c r="P137">
        <v>3</v>
      </c>
    </row>
    <row r="138" spans="1:16" ht="30" x14ac:dyDescent="0.25">
      <c r="A138" s="31" t="s">
        <v>31</v>
      </c>
      <c r="B138" s="38"/>
      <c r="E138" s="33" t="s">
        <v>165</v>
      </c>
      <c r="J138" s="39"/>
    </row>
    <row r="139" spans="1:16" ht="75" x14ac:dyDescent="0.25">
      <c r="A139" s="31" t="s">
        <v>32</v>
      </c>
      <c r="B139" s="38"/>
      <c r="E139" s="40" t="s">
        <v>166</v>
      </c>
      <c r="J139" s="39"/>
    </row>
    <row r="140" spans="1:16" ht="165" x14ac:dyDescent="0.25">
      <c r="A140" s="31" t="s">
        <v>34</v>
      </c>
      <c r="B140" s="38"/>
      <c r="E140" s="33" t="s">
        <v>167</v>
      </c>
      <c r="J140" s="39"/>
    </row>
    <row r="141" spans="1:16" ht="30" x14ac:dyDescent="0.25">
      <c r="A141" s="31" t="s">
        <v>25</v>
      </c>
      <c r="B141" s="31">
        <v>31</v>
      </c>
      <c r="C141" s="32" t="s">
        <v>168</v>
      </c>
      <c r="D141" s="31" t="s">
        <v>27</v>
      </c>
      <c r="E141" s="33" t="s">
        <v>169</v>
      </c>
      <c r="F141" s="34" t="s">
        <v>44</v>
      </c>
      <c r="G141" s="35">
        <v>98</v>
      </c>
      <c r="H141" s="36">
        <v>0</v>
      </c>
      <c r="I141" s="36">
        <f>ROUND(G141*H141,P4)</f>
        <v>0</v>
      </c>
      <c r="J141" s="34" t="s">
        <v>30</v>
      </c>
      <c r="O141" s="37">
        <f>I141*0.21</f>
        <v>0</v>
      </c>
      <c r="P141">
        <v>3</v>
      </c>
    </row>
    <row r="142" spans="1:16" ht="30" x14ac:dyDescent="0.25">
      <c r="A142" s="31" t="s">
        <v>31</v>
      </c>
      <c r="B142" s="38"/>
      <c r="E142" s="33" t="s">
        <v>169</v>
      </c>
      <c r="J142" s="39"/>
    </row>
    <row r="143" spans="1:16" ht="90" x14ac:dyDescent="0.25">
      <c r="A143" s="31" t="s">
        <v>32</v>
      </c>
      <c r="B143" s="38"/>
      <c r="E143" s="40" t="s">
        <v>57</v>
      </c>
      <c r="J143" s="39"/>
    </row>
    <row r="144" spans="1:16" ht="180" x14ac:dyDescent="0.25">
      <c r="A144" s="31" t="s">
        <v>34</v>
      </c>
      <c r="B144" s="38"/>
      <c r="E144" s="33" t="s">
        <v>170</v>
      </c>
      <c r="J144" s="39"/>
    </row>
    <row r="145" spans="1:16" x14ac:dyDescent="0.25">
      <c r="A145" s="31" t="s">
        <v>25</v>
      </c>
      <c r="B145" s="31">
        <v>32</v>
      </c>
      <c r="C145" s="32" t="s">
        <v>171</v>
      </c>
      <c r="D145" s="31" t="s">
        <v>27</v>
      </c>
      <c r="E145" s="33" t="s">
        <v>172</v>
      </c>
      <c r="F145" s="34" t="s">
        <v>29</v>
      </c>
      <c r="G145" s="35">
        <v>22.727</v>
      </c>
      <c r="H145" s="36">
        <v>0</v>
      </c>
      <c r="I145" s="36">
        <f>ROUND(G145*H145,P4)</f>
        <v>0</v>
      </c>
      <c r="J145" s="34" t="s">
        <v>30</v>
      </c>
      <c r="O145" s="37">
        <f>I145*0.21</f>
        <v>0</v>
      </c>
      <c r="P145">
        <v>3</v>
      </c>
    </row>
    <row r="146" spans="1:16" x14ac:dyDescent="0.25">
      <c r="A146" s="31" t="s">
        <v>31</v>
      </c>
      <c r="B146" s="38"/>
      <c r="E146" s="33" t="s">
        <v>172</v>
      </c>
      <c r="J146" s="39"/>
    </row>
    <row r="147" spans="1:16" ht="90" x14ac:dyDescent="0.25">
      <c r="A147" s="31" t="s">
        <v>32</v>
      </c>
      <c r="B147" s="38"/>
      <c r="E147" s="40" t="s">
        <v>173</v>
      </c>
      <c r="J147" s="39"/>
    </row>
    <row r="148" spans="1:16" ht="120" x14ac:dyDescent="0.25">
      <c r="A148" s="31" t="s">
        <v>34</v>
      </c>
      <c r="B148" s="38"/>
      <c r="E148" s="33" t="s">
        <v>174</v>
      </c>
      <c r="J148" s="39"/>
    </row>
    <row r="149" spans="1:16" x14ac:dyDescent="0.25">
      <c r="A149" s="31" t="s">
        <v>25</v>
      </c>
      <c r="B149" s="31">
        <v>33</v>
      </c>
      <c r="C149" s="32" t="s">
        <v>175</v>
      </c>
      <c r="D149" s="31" t="s">
        <v>27</v>
      </c>
      <c r="E149" s="33" t="s">
        <v>176</v>
      </c>
      <c r="F149" s="34" t="s">
        <v>177</v>
      </c>
      <c r="G149" s="35">
        <v>20</v>
      </c>
      <c r="H149" s="36">
        <v>0</v>
      </c>
      <c r="I149" s="36">
        <f>ROUND(G149*H149,P4)</f>
        <v>0</v>
      </c>
      <c r="J149" s="34" t="s">
        <v>30</v>
      </c>
      <c r="O149" s="37">
        <f>I149*0.21</f>
        <v>0</v>
      </c>
      <c r="P149">
        <v>3</v>
      </c>
    </row>
    <row r="150" spans="1:16" x14ac:dyDescent="0.25">
      <c r="A150" s="31" t="s">
        <v>31</v>
      </c>
      <c r="B150" s="38"/>
      <c r="E150" s="33" t="s">
        <v>176</v>
      </c>
      <c r="J150" s="39"/>
    </row>
    <row r="151" spans="1:16" ht="60" x14ac:dyDescent="0.25">
      <c r="A151" s="31" t="s">
        <v>32</v>
      </c>
      <c r="B151" s="38"/>
      <c r="E151" s="40" t="s">
        <v>178</v>
      </c>
      <c r="J151" s="39"/>
    </row>
    <row r="152" spans="1:16" ht="120" x14ac:dyDescent="0.25">
      <c r="A152" s="31" t="s">
        <v>34</v>
      </c>
      <c r="B152" s="38"/>
      <c r="E152" s="33" t="s">
        <v>179</v>
      </c>
      <c r="J152" s="39"/>
    </row>
    <row r="153" spans="1:16" x14ac:dyDescent="0.25">
      <c r="A153" s="25" t="s">
        <v>22</v>
      </c>
      <c r="B153" s="26"/>
      <c r="C153" s="27" t="s">
        <v>180</v>
      </c>
      <c r="D153" s="28"/>
      <c r="E153" s="25" t="s">
        <v>181</v>
      </c>
      <c r="F153" s="28"/>
      <c r="G153" s="28"/>
      <c r="H153" s="28"/>
      <c r="I153" s="29">
        <f>SUMIFS(I154:I181,A154:A181,"P")</f>
        <v>0</v>
      </c>
      <c r="J153" s="30"/>
    </row>
    <row r="154" spans="1:16" ht="45" x14ac:dyDescent="0.25">
      <c r="A154" s="31" t="s">
        <v>25</v>
      </c>
      <c r="B154" s="31">
        <v>34</v>
      </c>
      <c r="C154" s="32" t="s">
        <v>182</v>
      </c>
      <c r="D154" s="31" t="s">
        <v>183</v>
      </c>
      <c r="E154" s="33" t="s">
        <v>184</v>
      </c>
      <c r="F154" s="34" t="s">
        <v>177</v>
      </c>
      <c r="G154" s="35">
        <v>50</v>
      </c>
      <c r="H154" s="36">
        <v>0</v>
      </c>
      <c r="I154" s="36">
        <f>ROUND(G154*H154,P4)</f>
        <v>0</v>
      </c>
      <c r="J154" s="34" t="s">
        <v>113</v>
      </c>
      <c r="O154" s="37">
        <f>I154*0.21</f>
        <v>0</v>
      </c>
      <c r="P154">
        <v>3</v>
      </c>
    </row>
    <row r="155" spans="1:16" x14ac:dyDescent="0.25">
      <c r="A155" s="31" t="s">
        <v>31</v>
      </c>
      <c r="B155" s="38"/>
      <c r="E155" s="33" t="s">
        <v>185</v>
      </c>
      <c r="J155" s="39"/>
    </row>
    <row r="156" spans="1:16" ht="75" x14ac:dyDescent="0.25">
      <c r="A156" s="31" t="s">
        <v>32</v>
      </c>
      <c r="B156" s="38"/>
      <c r="E156" s="40" t="s">
        <v>186</v>
      </c>
      <c r="J156" s="39"/>
    </row>
    <row r="157" spans="1:16" ht="135" x14ac:dyDescent="0.25">
      <c r="A157" s="31" t="s">
        <v>34</v>
      </c>
      <c r="B157" s="38"/>
      <c r="E157" s="33" t="s">
        <v>187</v>
      </c>
      <c r="J157" s="39"/>
    </row>
    <row r="158" spans="1:16" ht="45" x14ac:dyDescent="0.25">
      <c r="A158" s="31" t="s">
        <v>25</v>
      </c>
      <c r="B158" s="31">
        <v>35</v>
      </c>
      <c r="C158" s="32" t="s">
        <v>188</v>
      </c>
      <c r="D158" s="31" t="s">
        <v>189</v>
      </c>
      <c r="E158" s="33" t="s">
        <v>190</v>
      </c>
      <c r="F158" s="34" t="s">
        <v>177</v>
      </c>
      <c r="G158" s="35">
        <v>15015</v>
      </c>
      <c r="H158" s="36">
        <v>0</v>
      </c>
      <c r="I158" s="36">
        <f>ROUND(G158*H158,P4)</f>
        <v>0</v>
      </c>
      <c r="J158" s="34" t="s">
        <v>113</v>
      </c>
      <c r="O158" s="37">
        <f>I158*0.21</f>
        <v>0</v>
      </c>
      <c r="P158">
        <v>3</v>
      </c>
    </row>
    <row r="159" spans="1:16" x14ac:dyDescent="0.25">
      <c r="A159" s="31" t="s">
        <v>31</v>
      </c>
      <c r="B159" s="38"/>
      <c r="E159" s="33" t="s">
        <v>185</v>
      </c>
      <c r="J159" s="39"/>
    </row>
    <row r="160" spans="1:16" ht="135" x14ac:dyDescent="0.25">
      <c r="A160" s="31" t="s">
        <v>32</v>
      </c>
      <c r="B160" s="38"/>
      <c r="E160" s="40" t="s">
        <v>191</v>
      </c>
      <c r="J160" s="39"/>
    </row>
    <row r="161" spans="1:16" ht="135" x14ac:dyDescent="0.25">
      <c r="A161" s="31" t="s">
        <v>34</v>
      </c>
      <c r="B161" s="38"/>
      <c r="E161" s="33" t="s">
        <v>187</v>
      </c>
      <c r="J161" s="39"/>
    </row>
    <row r="162" spans="1:16" ht="45" x14ac:dyDescent="0.25">
      <c r="A162" s="31" t="s">
        <v>25</v>
      </c>
      <c r="B162" s="31">
        <v>36</v>
      </c>
      <c r="C162" s="32" t="s">
        <v>192</v>
      </c>
      <c r="D162" s="31" t="s">
        <v>193</v>
      </c>
      <c r="E162" s="33" t="s">
        <v>194</v>
      </c>
      <c r="F162" s="34" t="s">
        <v>177</v>
      </c>
      <c r="G162" s="35">
        <v>998.5</v>
      </c>
      <c r="H162" s="36">
        <v>0</v>
      </c>
      <c r="I162" s="36">
        <f>ROUND(G162*H162,P4)</f>
        <v>0</v>
      </c>
      <c r="J162" s="34" t="s">
        <v>113</v>
      </c>
      <c r="O162" s="37">
        <f>I162*0.21</f>
        <v>0</v>
      </c>
      <c r="P162">
        <v>3</v>
      </c>
    </row>
    <row r="163" spans="1:16" x14ac:dyDescent="0.25">
      <c r="A163" s="31" t="s">
        <v>31</v>
      </c>
      <c r="B163" s="38"/>
      <c r="E163" s="33" t="s">
        <v>185</v>
      </c>
      <c r="J163" s="39"/>
    </row>
    <row r="164" spans="1:16" ht="75" x14ac:dyDescent="0.25">
      <c r="A164" s="31" t="s">
        <v>32</v>
      </c>
      <c r="B164" s="38"/>
      <c r="E164" s="40" t="s">
        <v>195</v>
      </c>
      <c r="J164" s="39"/>
    </row>
    <row r="165" spans="1:16" ht="135" x14ac:dyDescent="0.25">
      <c r="A165" s="31" t="s">
        <v>34</v>
      </c>
      <c r="B165" s="38"/>
      <c r="E165" s="33" t="s">
        <v>187</v>
      </c>
      <c r="J165" s="39"/>
    </row>
    <row r="166" spans="1:16" ht="45" x14ac:dyDescent="0.25">
      <c r="A166" s="31" t="s">
        <v>25</v>
      </c>
      <c r="B166" s="31">
        <v>37</v>
      </c>
      <c r="C166" s="32" t="s">
        <v>196</v>
      </c>
      <c r="D166" s="31" t="s">
        <v>197</v>
      </c>
      <c r="E166" s="33" t="s">
        <v>198</v>
      </c>
      <c r="F166" s="34" t="s">
        <v>177</v>
      </c>
      <c r="G166" s="35">
        <v>0.92500000000000004</v>
      </c>
      <c r="H166" s="36">
        <v>0</v>
      </c>
      <c r="I166" s="36">
        <f>ROUND(G166*H166,P4)</f>
        <v>0</v>
      </c>
      <c r="J166" s="34" t="s">
        <v>113</v>
      </c>
      <c r="O166" s="37">
        <f>I166*0.21</f>
        <v>0</v>
      </c>
      <c r="P166">
        <v>3</v>
      </c>
    </row>
    <row r="167" spans="1:16" x14ac:dyDescent="0.25">
      <c r="A167" s="31" t="s">
        <v>31</v>
      </c>
      <c r="B167" s="38"/>
      <c r="E167" s="33" t="s">
        <v>185</v>
      </c>
      <c r="J167" s="39"/>
    </row>
    <row r="168" spans="1:16" ht="75" x14ac:dyDescent="0.25">
      <c r="A168" s="31" t="s">
        <v>32</v>
      </c>
      <c r="B168" s="38"/>
      <c r="E168" s="40" t="s">
        <v>199</v>
      </c>
      <c r="J168" s="39"/>
    </row>
    <row r="169" spans="1:16" ht="135" x14ac:dyDescent="0.25">
      <c r="A169" s="31" t="s">
        <v>34</v>
      </c>
      <c r="B169" s="38"/>
      <c r="E169" s="33" t="s">
        <v>187</v>
      </c>
      <c r="J169" s="39"/>
    </row>
    <row r="170" spans="1:16" ht="45" x14ac:dyDescent="0.25">
      <c r="A170" s="31" t="s">
        <v>25</v>
      </c>
      <c r="B170" s="31">
        <v>38</v>
      </c>
      <c r="C170" s="32" t="s">
        <v>200</v>
      </c>
      <c r="D170" s="31" t="s">
        <v>201</v>
      </c>
      <c r="E170" s="33" t="s">
        <v>202</v>
      </c>
      <c r="F170" s="34" t="s">
        <v>177</v>
      </c>
      <c r="G170" s="35">
        <v>1.85</v>
      </c>
      <c r="H170" s="36">
        <v>0</v>
      </c>
      <c r="I170" s="36">
        <f>ROUND(G170*H170,P4)</f>
        <v>0</v>
      </c>
      <c r="J170" s="34" t="s">
        <v>113</v>
      </c>
      <c r="O170" s="37">
        <f>I170*0.21</f>
        <v>0</v>
      </c>
      <c r="P170">
        <v>3</v>
      </c>
    </row>
    <row r="171" spans="1:16" x14ac:dyDescent="0.25">
      <c r="A171" s="31" t="s">
        <v>31</v>
      </c>
      <c r="B171" s="38"/>
      <c r="E171" s="33" t="s">
        <v>185</v>
      </c>
      <c r="J171" s="39"/>
    </row>
    <row r="172" spans="1:16" ht="75" x14ac:dyDescent="0.25">
      <c r="A172" s="31" t="s">
        <v>32</v>
      </c>
      <c r="B172" s="38"/>
      <c r="E172" s="40" t="s">
        <v>203</v>
      </c>
      <c r="J172" s="39"/>
    </row>
    <row r="173" spans="1:16" ht="135" x14ac:dyDescent="0.25">
      <c r="A173" s="31" t="s">
        <v>34</v>
      </c>
      <c r="B173" s="38"/>
      <c r="E173" s="33" t="s">
        <v>187</v>
      </c>
      <c r="J173" s="39"/>
    </row>
    <row r="174" spans="1:16" ht="45" x14ac:dyDescent="0.25">
      <c r="A174" s="31" t="s">
        <v>25</v>
      </c>
      <c r="B174" s="31">
        <v>39</v>
      </c>
      <c r="C174" s="32" t="s">
        <v>204</v>
      </c>
      <c r="D174" s="31" t="s">
        <v>205</v>
      </c>
      <c r="E174" s="33" t="s">
        <v>206</v>
      </c>
      <c r="F174" s="34" t="s">
        <v>177</v>
      </c>
      <c r="G174" s="35">
        <v>135.5</v>
      </c>
      <c r="H174" s="36">
        <v>0</v>
      </c>
      <c r="I174" s="36">
        <f>ROUND(G174*H174,P4)</f>
        <v>0</v>
      </c>
      <c r="J174" s="34" t="s">
        <v>113</v>
      </c>
      <c r="O174" s="37">
        <f>I174*0.21</f>
        <v>0</v>
      </c>
      <c r="P174">
        <v>3</v>
      </c>
    </row>
    <row r="175" spans="1:16" x14ac:dyDescent="0.25">
      <c r="A175" s="31" t="s">
        <v>31</v>
      </c>
      <c r="B175" s="38"/>
      <c r="E175" s="33" t="s">
        <v>185</v>
      </c>
      <c r="J175" s="39"/>
    </row>
    <row r="176" spans="1:16" ht="60" x14ac:dyDescent="0.25">
      <c r="A176" s="31" t="s">
        <v>32</v>
      </c>
      <c r="B176" s="38"/>
      <c r="E176" s="40" t="s">
        <v>207</v>
      </c>
      <c r="J176" s="39"/>
    </row>
    <row r="177" spans="1:16" ht="135" x14ac:dyDescent="0.25">
      <c r="A177" s="31" t="s">
        <v>34</v>
      </c>
      <c r="B177" s="38"/>
      <c r="E177" s="33" t="s">
        <v>187</v>
      </c>
      <c r="J177" s="39"/>
    </row>
    <row r="178" spans="1:16" ht="30" x14ac:dyDescent="0.25">
      <c r="A178" s="31" t="s">
        <v>25</v>
      </c>
      <c r="B178" s="31">
        <v>40</v>
      </c>
      <c r="C178" s="32" t="s">
        <v>208</v>
      </c>
      <c r="D178" s="31" t="s">
        <v>209</v>
      </c>
      <c r="E178" s="33" t="s">
        <v>210</v>
      </c>
      <c r="F178" s="34" t="s">
        <v>177</v>
      </c>
      <c r="G178" s="35">
        <v>438.8</v>
      </c>
      <c r="H178" s="36">
        <v>0</v>
      </c>
      <c r="I178" s="36">
        <f>ROUND(G178*H178,P4)</f>
        <v>0</v>
      </c>
      <c r="J178" s="34" t="s">
        <v>113</v>
      </c>
      <c r="O178" s="37">
        <f>I178*0.21</f>
        <v>0</v>
      </c>
      <c r="P178">
        <v>3</v>
      </c>
    </row>
    <row r="179" spans="1:16" x14ac:dyDescent="0.25">
      <c r="A179" s="31" t="s">
        <v>31</v>
      </c>
      <c r="B179" s="38"/>
      <c r="E179" s="33" t="s">
        <v>185</v>
      </c>
      <c r="J179" s="39"/>
    </row>
    <row r="180" spans="1:16" ht="225" x14ac:dyDescent="0.25">
      <c r="A180" s="31" t="s">
        <v>32</v>
      </c>
      <c r="B180" s="38"/>
      <c r="E180" s="40" t="s">
        <v>211</v>
      </c>
      <c r="J180" s="39"/>
    </row>
    <row r="181" spans="1:16" ht="135" x14ac:dyDescent="0.25">
      <c r="A181" s="31" t="s">
        <v>34</v>
      </c>
      <c r="B181" s="41"/>
      <c r="C181" s="42"/>
      <c r="D181" s="42"/>
      <c r="E181" s="33" t="s">
        <v>187</v>
      </c>
      <c r="F181" s="42"/>
      <c r="G181" s="42"/>
      <c r="H181" s="42"/>
      <c r="I181" s="42"/>
      <c r="J181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11-10-01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Přehnal</dc:creator>
  <cp:lastModifiedBy>Petr Přehnal</cp:lastModifiedBy>
  <dcterms:created xsi:type="dcterms:W3CDTF">2025-01-24T08:08:24Z</dcterms:created>
  <dcterms:modified xsi:type="dcterms:W3CDTF">2025-01-24T08:08:24Z</dcterms:modified>
</cp:coreProperties>
</file>